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50E87321-3891-4391-A846-95AFD9BD6787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353" i="3" l="1"/>
  <c r="A354" i="3"/>
  <c r="A355" i="3" l="1"/>
  <c r="A356" i="3" l="1"/>
  <c r="A357" i="3" l="1"/>
  <c r="A358" i="3" l="1"/>
  <c r="A359" i="3" l="1"/>
  <c r="A360" i="3" l="1"/>
  <c r="A361" i="3" l="1"/>
  <c r="A362" i="3" l="1"/>
  <c r="A363" i="3" l="1"/>
  <c r="A364" i="3" l="1"/>
  <c r="A365" i="3" l="1"/>
  <c r="A366" i="3" l="1"/>
  <c r="A367" i="3" l="1"/>
  <c r="A368" i="3" l="1"/>
  <c r="A369" i="3" l="1"/>
  <c r="A370" i="3" l="1"/>
  <c r="A371" i="3" l="1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A127" i="3" l="1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I30" i="4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F27" i="4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F29" i="4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D26" i="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J26" i="7"/>
  <c r="K30" i="8"/>
  <c r="G15" i="8"/>
  <c r="I8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J29" i="4"/>
  <c r="E23" i="8"/>
  <c r="G9" i="8"/>
  <c r="K29" i="4"/>
  <c r="E32" i="7"/>
  <c r="D18" i="10"/>
  <c r="I33" i="6"/>
  <c r="J31" i="4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31" i="4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F26" i="4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I31" i="4"/>
  <c r="B30" i="4"/>
  <c r="F32" i="4"/>
  <c r="F33" i="9"/>
  <c r="F34" i="7"/>
  <c r="J23" i="6"/>
  <c r="J17" i="8"/>
  <c r="B10" i="13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30" i="4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25" i="9"/>
  <c r="E30" i="6"/>
  <c r="E28" i="8"/>
  <c r="E27" i="7"/>
  <c r="D10" i="6"/>
  <c r="C33" i="6"/>
  <c r="B22" i="7"/>
  <c r="C26" i="6"/>
  <c r="E23" i="12"/>
  <c r="E29" i="4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F34" i="4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J18" i="6"/>
  <c r="H18" i="4"/>
  <c r="D26" i="9"/>
  <c r="E27" i="4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F31" i="4"/>
  <c r="I16" i="9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D11" i="8"/>
  <c r="I12" i="9"/>
  <c r="D18" i="13"/>
  <c r="E26" i="4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F18" i="6"/>
  <c r="B26" i="6"/>
  <c r="H26" i="6"/>
  <c r="B32" i="4"/>
  <c r="E17" i="7"/>
  <c r="C13" i="4"/>
  <c r="D22" i="6"/>
  <c r="H13" i="4"/>
  <c r="E23" i="9"/>
  <c r="H31" i="4"/>
  <c r="F33" i="8"/>
  <c r="I9" i="9"/>
  <c r="J30" i="14"/>
  <c r="F11" i="9"/>
  <c r="G26" i="8"/>
  <c r="B34" i="4"/>
  <c r="F20" i="7"/>
  <c r="K23" i="7"/>
  <c r="H9" i="6"/>
  <c r="J27" i="9"/>
  <c r="K17" i="10"/>
  <c r="I26" i="4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B33" i="4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C29" i="4"/>
  <c r="H32" i="4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D33" i="6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34" i="4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<sst xmlns="http://schemas.openxmlformats.org/spreadsheetml/2006/main" count="2396" uniqueCount="101">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</sst>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583" workbookViewId="0">
      <selection activeCell="D602" sqref="D602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/>
      </c>
      <c r="B603" s="3"/>
      <c r="C603" s="3"/>
      <c r="D603" s="4"/>
      <c r="E603" s="3"/>
      <c r="F603" s="27"/>
      <c r="G603" s="27"/>
      <c r="H603" s="27"/>
      <c r="I603" s="27"/>
      <c r="J603" s="27"/>
      <c r="K603" s="27"/>
      <c r="L603" s="27"/>
      <c r="M603" s="27"/>
      <c r="N603" s="27"/>
      <c r="O603" s="27"/>
    </row>
    <row r="604" spans="1:15" x14ac:dyDescent="0.25">
      <c r="A604" t="str">
        <f t="shared" si="9"/>
        <v/>
      </c>
      <c r="B604" s="3"/>
      <c r="C604" s="3"/>
      <c r="D604" s="4"/>
      <c r="E604" s="3"/>
      <c r="F604" s="27"/>
      <c r="G604" s="27"/>
      <c r="H604" s="27"/>
      <c r="I604" s="27"/>
      <c r="J604" s="27"/>
      <c r="K604" s="27"/>
      <c r="L604" s="27"/>
      <c r="M604" s="27"/>
      <c r="N604" s="27"/>
      <c r="O604" s="27"/>
    </row>
    <row r="605" spans="1:15" x14ac:dyDescent="0.25">
      <c r="A605" t="str">
        <f t="shared" si="9"/>
        <v/>
      </c>
      <c r="B605" s="3"/>
      <c r="C605" s="3"/>
      <c r="D605" s="4"/>
      <c r="E605" s="5"/>
      <c r="F605" s="27"/>
      <c r="G605" s="27"/>
      <c r="H605" s="27"/>
      <c r="I605" s="27"/>
      <c r="J605" s="27"/>
      <c r="K605" s="27"/>
      <c r="L605" s="27"/>
      <c r="M605" s="27"/>
      <c r="N605" s="27"/>
      <c r="O605" s="27"/>
    </row>
    <row r="606" spans="1:15" x14ac:dyDescent="0.25">
      <c r="A606" t="str">
        <f t="shared" si="9"/>
        <v/>
      </c>
      <c r="B606" s="3"/>
      <c r="C606" s="3"/>
      <c r="D606" s="4"/>
      <c r="E606" s="3"/>
      <c r="F606" s="27"/>
      <c r="G606" s="27"/>
      <c r="H606" s="27"/>
      <c r="I606" s="27"/>
      <c r="J606" s="27"/>
      <c r="K606" s="27"/>
      <c r="L606" s="27"/>
      <c r="M606" s="27"/>
      <c r="N606" s="27"/>
      <c r="O606" s="27"/>
    </row>
    <row r="607" spans="1:15" x14ac:dyDescent="0.25">
      <c r="A607" t="str">
        <f t="shared" si="9"/>
        <v/>
      </c>
      <c r="B607" s="3"/>
      <c r="C607" s="3"/>
      <c r="D607" s="4"/>
      <c r="E607" s="3"/>
      <c r="F607" s="27"/>
      <c r="G607" s="27"/>
      <c r="H607" s="27"/>
      <c r="I607" s="27"/>
      <c r="J607" s="27"/>
      <c r="K607" s="27"/>
      <c r="L607" s="27"/>
      <c r="M607" s="27"/>
      <c r="N607" s="27"/>
      <c r="O607" s="27"/>
    </row>
    <row r="608" spans="1:15" x14ac:dyDescent="0.25">
      <c r="A608" t="str">
        <f t="shared" si="9"/>
        <v/>
      </c>
      <c r="B608" s="3"/>
      <c r="C608" s="3"/>
      <c r="D608" s="4"/>
      <c r="E608" s="3"/>
      <c r="F608" s="27"/>
      <c r="G608" s="27"/>
      <c r="H608" s="27"/>
      <c r="I608" s="27"/>
      <c r="J608" s="27"/>
      <c r="K608" s="27"/>
      <c r="L608" s="27"/>
      <c r="M608" s="27"/>
      <c r="N608" s="27"/>
      <c r="O608" s="27"/>
    </row>
    <row r="609" spans="1:15" x14ac:dyDescent="0.25">
      <c r="A609" t="str">
        <f t="shared" si="9"/>
        <v/>
      </c>
      <c r="B609" s="3"/>
      <c r="C609" s="3"/>
      <c r="D609" s="4"/>
      <c r="E609" s="3"/>
      <c r="F609" s="27"/>
      <c r="G609" s="27"/>
      <c r="H609" s="27"/>
      <c r="I609" s="27"/>
      <c r="J609" s="27"/>
      <c r="K609" s="27"/>
      <c r="L609" s="27"/>
      <c r="M609" s="27"/>
      <c r="N609" s="27"/>
      <c r="O609" s="27"/>
    </row>
    <row r="610" spans="1:15" x14ac:dyDescent="0.25">
      <c r="A610" t="str">
        <f t="shared" si="9"/>
        <v/>
      </c>
      <c r="B610" s="3"/>
      <c r="C610" s="3"/>
      <c r="D610" s="4"/>
      <c r="E610" s="3"/>
      <c r="F610" s="27"/>
      <c r="G610" s="27"/>
      <c r="H610" s="27"/>
      <c r="I610" s="27"/>
      <c r="J610" s="27"/>
      <c r="K610" s="27"/>
      <c r="L610" s="27"/>
      <c r="M610" s="27"/>
      <c r="N610" s="27"/>
      <c r="O610" s="27"/>
    </row>
    <row r="611" spans="1:15" x14ac:dyDescent="0.25">
      <c r="A611" t="str">
        <f t="shared" si="9"/>
        <v/>
      </c>
      <c r="B611" s="3"/>
      <c r="C611" s="3"/>
      <c r="D611" s="4"/>
      <c r="E611" s="3"/>
      <c r="F611" s="27"/>
      <c r="G611" s="27"/>
      <c r="H611" s="27"/>
      <c r="I611" s="27"/>
      <c r="J611" s="27"/>
      <c r="K611" s="27"/>
      <c r="L611" s="27"/>
      <c r="M611" s="27"/>
      <c r="N611" s="27"/>
      <c r="O611" s="27"/>
    </row>
    <row r="612" spans="1:15" x14ac:dyDescent="0.25">
      <c r="A612" t="str">
        <f t="shared" si="9"/>
        <v/>
      </c>
      <c r="B612" s="3"/>
      <c r="C612" s="3"/>
      <c r="D612" s="4"/>
      <c r="E612" s="3"/>
      <c r="F612" s="27"/>
      <c r="G612" s="27"/>
      <c r="H612" s="27"/>
      <c r="I612" s="27"/>
      <c r="J612" s="27"/>
      <c r="K612" s="27"/>
      <c r="L612" s="27"/>
      <c r="M612" s="27"/>
      <c r="N612" s="27"/>
      <c r="O612" s="27"/>
    </row>
    <row r="613" spans="1:15" x14ac:dyDescent="0.25">
      <c r="A613" t="str">
        <f t="shared" si="9"/>
        <v/>
      </c>
      <c r="B613" s="3"/>
      <c r="C613" s="3"/>
      <c r="D613" s="4"/>
      <c r="E613" s="3"/>
      <c r="F613" s="27"/>
      <c r="G613" s="27"/>
      <c r="H613" s="27"/>
      <c r="I613" s="27"/>
      <c r="J613" s="27"/>
      <c r="K613" s="27"/>
      <c r="L613" s="27"/>
      <c r="M613" s="27"/>
      <c r="N613" s="27"/>
      <c r="O613" s="27"/>
    </row>
    <row r="614" spans="1:15" x14ac:dyDescent="0.25">
      <c r="A614" t="str">
        <f t="shared" si="9"/>
        <v/>
      </c>
      <c r="B614" s="3"/>
      <c r="C614" s="3"/>
      <c r="D614" s="4"/>
      <c r="E614" s="3"/>
      <c r="F614" s="27"/>
      <c r="G614" s="27"/>
      <c r="H614" s="27"/>
      <c r="I614" s="27"/>
      <c r="J614" s="27"/>
      <c r="K614" s="27"/>
      <c r="L614" s="27"/>
      <c r="M614" s="27"/>
      <c r="N614" s="27"/>
      <c r="O614" s="27"/>
    </row>
    <row r="615" spans="1:15" x14ac:dyDescent="0.25">
      <c r="A615" t="str">
        <f t="shared" si="9"/>
        <v/>
      </c>
      <c r="B615" s="3"/>
      <c r="C615" s="3"/>
      <c r="D615" s="4"/>
      <c r="E615" s="3"/>
      <c r="F615" s="27"/>
      <c r="G615" s="27"/>
      <c r="H615" s="27"/>
      <c r="I615" s="27"/>
      <c r="J615" s="27"/>
      <c r="K615" s="27"/>
      <c r="L615" s="27"/>
      <c r="M615" s="27"/>
      <c r="N615" s="27"/>
      <c r="O615" s="27"/>
    </row>
    <row r="616" spans="1:15" x14ac:dyDescent="0.25">
      <c r="A616" t="str">
        <f t="shared" si="9"/>
        <v/>
      </c>
      <c r="B616" s="3"/>
      <c r="C616" s="3"/>
      <c r="D616" s="4"/>
      <c r="E616" s="3"/>
      <c r="F616" s="27"/>
      <c r="G616" s="27"/>
      <c r="H616" s="27"/>
      <c r="I616" s="27"/>
      <c r="J616" s="27"/>
      <c r="K616" s="27"/>
      <c r="L616" s="27"/>
      <c r="M616" s="27"/>
      <c r="N616" s="27"/>
      <c r="O616" s="27"/>
    </row>
    <row r="617" spans="1:15" x14ac:dyDescent="0.25">
      <c r="A617" t="str">
        <f t="shared" si="9"/>
        <v/>
      </c>
      <c r="B617" s="3"/>
      <c r="C617" s="3"/>
      <c r="D617" s="4"/>
      <c r="E617" s="3"/>
      <c r="F617" s="27"/>
      <c r="G617" s="27"/>
      <c r="H617" s="27"/>
      <c r="I617" s="27"/>
      <c r="J617" s="27"/>
      <c r="K617" s="27"/>
      <c r="L617" s="27"/>
      <c r="M617" s="27"/>
      <c r="N617" s="27"/>
      <c r="O617" s="27"/>
    </row>
    <row r="618" spans="1:15" x14ac:dyDescent="0.25">
      <c r="A618" t="str">
        <f t="shared" si="9"/>
        <v/>
      </c>
      <c r="B618" s="3"/>
      <c r="C618" s="3"/>
      <c r="D618" s="4"/>
      <c r="E618" s="3"/>
      <c r="F618" s="27"/>
      <c r="G618" s="27"/>
      <c r="H618" s="27"/>
      <c r="I618" s="27"/>
      <c r="J618" s="27"/>
      <c r="K618" s="27"/>
      <c r="L618" s="27"/>
      <c r="M618" s="27"/>
      <c r="N618" s="27"/>
      <c r="O618" s="27"/>
    </row>
    <row r="619" spans="1:15" x14ac:dyDescent="0.25">
      <c r="A619" t="str">
        <f t="shared" si="9"/>
        <v/>
      </c>
      <c r="B619" s="3"/>
      <c r="C619" s="3"/>
      <c r="D619" s="4"/>
      <c r="E619" s="3"/>
      <c r="F619" s="27"/>
      <c r="G619" s="27"/>
      <c r="H619" s="27"/>
      <c r="I619" s="27"/>
      <c r="J619" s="27"/>
      <c r="K619" s="27"/>
      <c r="L619" s="27"/>
      <c r="M619" s="27"/>
      <c r="N619" s="27"/>
      <c r="O619" s="27"/>
    </row>
    <row r="620" spans="1:15" x14ac:dyDescent="0.25">
      <c r="A620" t="str">
        <f t="shared" si="9"/>
        <v/>
      </c>
      <c r="B620" s="3"/>
      <c r="C620" s="3"/>
      <c r="D620" s="4"/>
      <c r="E620" s="3"/>
      <c r="F620" s="27"/>
      <c r="G620" s="27"/>
      <c r="H620" s="27"/>
      <c r="I620" s="27"/>
      <c r="J620" s="27"/>
      <c r="K620" s="27"/>
      <c r="L620" s="27"/>
      <c r="M620" s="27"/>
      <c r="N620" s="27"/>
      <c r="O620" s="27"/>
    </row>
    <row r="621" spans="1:15" x14ac:dyDescent="0.25">
      <c r="A621" t="str">
        <f t="shared" si="9"/>
        <v/>
      </c>
      <c r="B621" s="3"/>
      <c r="C621" s="3"/>
      <c r="D621" s="4"/>
      <c r="E621" s="3"/>
      <c r="F621" s="27"/>
      <c r="G621" s="27"/>
      <c r="H621" s="27"/>
      <c r="I621" s="27"/>
      <c r="J621" s="27"/>
      <c r="K621" s="27"/>
      <c r="L621" s="27"/>
      <c r="M621" s="27"/>
      <c r="N621" s="27"/>
      <c r="O621" s="27"/>
    </row>
    <row r="622" spans="1:15" x14ac:dyDescent="0.25">
      <c r="A622" t="str">
        <f t="shared" si="9"/>
        <v/>
      </c>
      <c r="B622" s="3"/>
      <c r="C622" s="3"/>
      <c r="D622" s="4"/>
      <c r="E622" s="3"/>
      <c r="F622" s="27"/>
      <c r="G622" s="27"/>
      <c r="H622" s="27"/>
      <c r="I622" s="27"/>
      <c r="J622" s="27"/>
      <c r="K622" s="27"/>
      <c r="L622" s="27"/>
      <c r="M622" s="27"/>
      <c r="N622" s="27"/>
      <c r="O622" s="27"/>
    </row>
    <row r="623" spans="1:15" x14ac:dyDescent="0.25">
      <c r="A623" t="str">
        <f t="shared" si="9"/>
        <v/>
      </c>
      <c r="B623" s="3"/>
      <c r="C623" s="3"/>
      <c r="D623" s="4"/>
      <c r="E623" s="3"/>
      <c r="F623" s="27"/>
      <c r="G623" s="27"/>
      <c r="H623" s="27"/>
      <c r="I623" s="27"/>
      <c r="J623" s="27"/>
      <c r="K623" s="27"/>
      <c r="L623" s="27"/>
      <c r="M623" s="27"/>
      <c r="N623" s="27"/>
      <c r="O623" s="27"/>
    </row>
    <row r="624" spans="1:15" x14ac:dyDescent="0.25">
      <c r="A624" t="str">
        <f t="shared" si="9"/>
        <v/>
      </c>
      <c r="B624" s="3"/>
      <c r="C624" s="3"/>
      <c r="D624" s="4"/>
      <c r="E624" s="3"/>
      <c r="F624" s="27"/>
      <c r="G624" s="27"/>
      <c r="H624" s="27"/>
      <c r="I624" s="27"/>
      <c r="J624" s="27"/>
      <c r="K624" s="27"/>
      <c r="L624" s="27"/>
      <c r="M624" s="27"/>
      <c r="N624" s="27"/>
      <c r="O624" s="27"/>
    </row>
    <row r="625" spans="1:15" x14ac:dyDescent="0.25">
      <c r="A625" t="str">
        <f t="shared" si="9"/>
        <v/>
      </c>
      <c r="B625" s="3"/>
      <c r="C625" s="3"/>
      <c r="D625" s="4"/>
      <c r="E625" s="3"/>
      <c r="F625" s="27"/>
      <c r="G625" s="27"/>
      <c r="H625" s="27"/>
      <c r="I625" s="27"/>
      <c r="J625" s="27"/>
      <c r="K625" s="27"/>
      <c r="L625" s="27"/>
      <c r="M625" s="27"/>
      <c r="N625" s="27"/>
      <c r="O625" s="27"/>
    </row>
    <row r="626" spans="1:15" x14ac:dyDescent="0.25">
      <c r="A626" t="str">
        <f t="shared" si="9"/>
        <v/>
      </c>
      <c r="B626" s="3"/>
      <c r="C626" s="3"/>
      <c r="D626" s="4"/>
      <c r="E626" s="3"/>
      <c r="F626" s="27"/>
      <c r="G626" s="27"/>
      <c r="H626" s="27"/>
      <c r="I626" s="27"/>
      <c r="J626" s="27"/>
      <c r="K626" s="27"/>
      <c r="L626" s="27"/>
      <c r="M626" s="27"/>
      <c r="N626" s="27"/>
      <c r="O626" s="27"/>
    </row>
    <row r="627" spans="1:15" x14ac:dyDescent="0.25">
      <c r="A627" t="str">
        <f t="shared" si="9"/>
        <v/>
      </c>
      <c r="B627" s="3"/>
      <c r="C627" s="3"/>
      <c r="D627" s="4"/>
      <c r="E627" s="3"/>
      <c r="F627" s="27"/>
      <c r="G627" s="27"/>
      <c r="H627" s="27"/>
      <c r="I627" s="27"/>
      <c r="J627" s="27"/>
      <c r="K627" s="27"/>
      <c r="L627" s="27"/>
      <c r="M627" s="27"/>
      <c r="N627" s="27"/>
      <c r="O627" s="27"/>
    </row>
    <row r="628" spans="1:15" x14ac:dyDescent="0.25">
      <c r="A628" t="str">
        <f t="shared" si="9"/>
        <v/>
      </c>
      <c r="B628" s="3"/>
      <c r="C628" s="3"/>
      <c r="D628" s="4"/>
      <c r="E628" s="3"/>
      <c r="F628" s="27"/>
      <c r="G628" s="27"/>
      <c r="H628" s="27"/>
      <c r="I628" s="27"/>
      <c r="J628" s="27"/>
      <c r="K628" s="27"/>
      <c r="L628" s="27"/>
      <c r="M628" s="27"/>
      <c r="N628" s="27"/>
      <c r="O628" s="27"/>
    </row>
    <row r="629" spans="1:15" x14ac:dyDescent="0.25">
      <c r="A629" t="str">
        <f t="shared" si="9"/>
        <v/>
      </c>
      <c r="B629" s="3"/>
      <c r="C629" s="3"/>
      <c r="D629" s="4"/>
      <c r="E629" s="3"/>
      <c r="F629" s="27"/>
      <c r="G629" s="27"/>
      <c r="H629" s="27"/>
      <c r="I629" s="27"/>
      <c r="J629" s="27"/>
      <c r="K629" s="27"/>
      <c r="L629" s="27"/>
      <c r="M629" s="27"/>
      <c r="N629" s="27"/>
      <c r="O629" s="27"/>
    </row>
    <row r="630" spans="1:15" x14ac:dyDescent="0.25">
      <c r="A630" t="str">
        <f t="shared" si="9"/>
        <v/>
      </c>
      <c r="B630" s="3"/>
      <c r="C630" s="3"/>
      <c r="D630" s="4"/>
      <c r="E630" s="5"/>
      <c r="F630" s="27"/>
      <c r="G630" s="27"/>
      <c r="H630" s="27"/>
      <c r="I630" s="27"/>
      <c r="J630" s="27"/>
      <c r="K630" s="27"/>
      <c r="L630" s="27"/>
      <c r="M630" s="27"/>
      <c r="N630" s="27"/>
      <c r="O630" s="27"/>
    </row>
    <row r="631" spans="1:15" x14ac:dyDescent="0.25">
      <c r="A631" t="str">
        <f t="shared" si="9"/>
        <v/>
      </c>
      <c r="B631" s="3"/>
      <c r="C631" s="3"/>
      <c r="D631" s="4"/>
      <c r="E631" s="3"/>
      <c r="F631" s="27"/>
      <c r="G631" s="27"/>
      <c r="H631" s="27"/>
      <c r="I631" s="27"/>
      <c r="J631" s="27"/>
      <c r="K631" s="27"/>
      <c r="L631" s="27"/>
      <c r="M631" s="27"/>
      <c r="N631" s="27"/>
      <c r="O631" s="27"/>
    </row>
    <row r="632" spans="1:15" x14ac:dyDescent="0.25">
      <c r="A632" t="str">
        <f t="shared" si="9"/>
        <v/>
      </c>
      <c r="B632" s="3"/>
      <c r="C632" s="3"/>
      <c r="D632" s="4"/>
      <c r="E632" s="3"/>
      <c r="F632" s="27"/>
      <c r="G632" s="27"/>
      <c r="H632" s="27"/>
      <c r="I632" s="27"/>
      <c r="J632" s="27"/>
      <c r="K632" s="27"/>
      <c r="L632" s="27"/>
      <c r="M632" s="27"/>
      <c r="N632" s="27"/>
      <c r="O632" s="27"/>
    </row>
    <row r="633" spans="1:15" x14ac:dyDescent="0.25">
      <c r="A633" t="str">
        <f t="shared" si="9"/>
        <v/>
      </c>
      <c r="B633" s="3"/>
      <c r="C633" s="3"/>
      <c r="D633" s="4"/>
      <c r="E633" s="3"/>
      <c r="F633" s="27"/>
      <c r="G633" s="27"/>
      <c r="H633" s="27"/>
      <c r="I633" s="27"/>
      <c r="J633" s="27"/>
      <c r="K633" s="27"/>
      <c r="L633" s="27"/>
      <c r="M633" s="27"/>
      <c r="N633" s="27"/>
      <c r="O633" s="27"/>
    </row>
    <row r="634" spans="1:15" x14ac:dyDescent="0.25">
      <c r="A634" t="str">
        <f t="shared" si="9"/>
        <v/>
      </c>
      <c r="B634" s="3"/>
      <c r="C634" s="3"/>
      <c r="D634" s="4"/>
      <c r="E634" s="3"/>
      <c r="F634" s="27"/>
      <c r="G634" s="27"/>
      <c r="H634" s="27"/>
      <c r="I634" s="27"/>
      <c r="J634" s="27"/>
      <c r="K634" s="27"/>
      <c r="L634" s="27"/>
      <c r="M634" s="27"/>
      <c r="N634" s="27"/>
      <c r="O634" s="27"/>
    </row>
    <row r="635" spans="1:15" x14ac:dyDescent="0.25">
      <c r="A635" t="str">
        <f t="shared" si="9"/>
        <v/>
      </c>
      <c r="B635" s="3"/>
      <c r="C635" s="3"/>
      <c r="D635" s="4"/>
      <c r="E635" s="3"/>
      <c r="F635" s="27"/>
      <c r="G635" s="27"/>
      <c r="H635" s="27"/>
      <c r="I635" s="27"/>
      <c r="J635" s="27"/>
      <c r="K635" s="27"/>
      <c r="L635" s="27"/>
      <c r="M635" s="27"/>
      <c r="N635" s="27"/>
      <c r="O635" s="27"/>
    </row>
    <row r="636" spans="1:15" x14ac:dyDescent="0.25">
      <c r="A636" t="str">
        <f t="shared" si="9"/>
        <v/>
      </c>
      <c r="B636" s="3"/>
      <c r="C636" s="3"/>
      <c r="D636" s="4"/>
      <c r="E636" s="3"/>
      <c r="F636" s="27"/>
      <c r="G636" s="27"/>
      <c r="H636" s="27"/>
      <c r="I636" s="27"/>
      <c r="J636" s="27"/>
      <c r="K636" s="27"/>
      <c r="L636" s="27"/>
      <c r="M636" s="27"/>
      <c r="N636" s="27"/>
      <c r="O636" s="27"/>
    </row>
    <row r="637" spans="1:15" x14ac:dyDescent="0.25">
      <c r="A637" t="str">
        <f t="shared" si="9"/>
        <v/>
      </c>
      <c r="B637" s="3"/>
      <c r="C637" s="3"/>
      <c r="D637" s="4"/>
      <c r="E637" s="3"/>
      <c r="F637" s="27"/>
      <c r="G637" s="27"/>
      <c r="H637" s="27"/>
      <c r="I637" s="27"/>
      <c r="J637" s="27"/>
      <c r="K637" s="27"/>
      <c r="L637" s="27"/>
      <c r="M637" s="27"/>
      <c r="N637" s="27"/>
      <c r="O637" s="27"/>
    </row>
    <row r="638" spans="1:15" x14ac:dyDescent="0.25">
      <c r="A638" t="str">
        <f t="shared" si="9"/>
        <v/>
      </c>
      <c r="B638" s="3"/>
      <c r="C638" s="3"/>
      <c r="D638" s="4"/>
      <c r="E638" s="3"/>
      <c r="F638" s="27"/>
      <c r="G638" s="27"/>
      <c r="H638" s="27"/>
      <c r="I638" s="27"/>
      <c r="J638" s="27"/>
      <c r="K638" s="27"/>
      <c r="L638" s="27"/>
      <c r="M638" s="27"/>
      <c r="N638" s="27"/>
      <c r="O638" s="27"/>
    </row>
    <row r="639" spans="1:15" x14ac:dyDescent="0.25">
      <c r="A639" t="str">
        <f t="shared" si="9"/>
        <v/>
      </c>
      <c r="B639" s="3"/>
      <c r="C639" s="3"/>
      <c r="D639" s="4"/>
      <c r="E639" s="3"/>
      <c r="F639" s="27"/>
      <c r="G639" s="27"/>
      <c r="H639" s="27"/>
      <c r="I639" s="27"/>
      <c r="J639" s="27"/>
      <c r="K639" s="27"/>
      <c r="L639" s="27"/>
      <c r="M639" s="27"/>
      <c r="N639" s="27"/>
      <c r="O639" s="27"/>
    </row>
    <row r="640" spans="1:15" x14ac:dyDescent="0.25">
      <c r="A640" t="str">
        <f t="shared" si="9"/>
        <v/>
      </c>
      <c r="B640" s="3"/>
      <c r="C640" s="3"/>
      <c r="D640" s="4"/>
      <c r="E640" s="3"/>
      <c r="F640" s="27"/>
      <c r="G640" s="27"/>
      <c r="H640" s="27"/>
      <c r="I640" s="27"/>
      <c r="J640" s="27"/>
      <c r="K640" s="27"/>
      <c r="L640" s="27"/>
      <c r="M640" s="27"/>
      <c r="N640" s="27"/>
      <c r="O640" s="27"/>
    </row>
    <row r="641" spans="1:15" x14ac:dyDescent="0.25">
      <c r="A641" t="str">
        <f t="shared" si="9"/>
        <v/>
      </c>
      <c r="B641" s="3"/>
      <c r="C641" s="3"/>
      <c r="D641" s="4"/>
      <c r="E641" s="3"/>
      <c r="F641" s="27"/>
      <c r="G641" s="27"/>
      <c r="H641" s="27"/>
      <c r="I641" s="27"/>
      <c r="J641" s="27"/>
      <c r="K641" s="27"/>
      <c r="L641" s="27"/>
      <c r="M641" s="27"/>
      <c r="N641" s="27"/>
      <c r="O641" s="27"/>
    </row>
    <row r="642" spans="1:15" x14ac:dyDescent="0.25">
      <c r="A642" t="str">
        <f t="shared" si="9"/>
        <v/>
      </c>
      <c r="B642" s="3"/>
      <c r="C642" s="3"/>
      <c r="D642" s="4"/>
      <c r="E642" s="3"/>
      <c r="F642" s="27"/>
      <c r="G642" s="27"/>
      <c r="H642" s="27"/>
      <c r="I642" s="27"/>
      <c r="J642" s="27"/>
      <c r="K642" s="27"/>
      <c r="L642" s="27"/>
      <c r="M642" s="27"/>
      <c r="N642" s="27"/>
      <c r="O642" s="27"/>
    </row>
    <row r="643" spans="1:15" x14ac:dyDescent="0.25">
      <c r="A643" t="str">
        <f t="shared" si="9"/>
        <v/>
      </c>
      <c r="B643" s="3"/>
      <c r="C643" s="3"/>
      <c r="D643" s="4"/>
      <c r="E643" s="3"/>
      <c r="F643" s="27"/>
      <c r="G643" s="27"/>
      <c r="H643" s="27"/>
      <c r="I643" s="27"/>
      <c r="J643" s="27"/>
      <c r="K643" s="27"/>
      <c r="L643" s="27"/>
      <c r="M643" s="27"/>
      <c r="N643" s="27"/>
      <c r="O643" s="27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7"/>
      <c r="G644" s="27"/>
      <c r="H644" s="27"/>
      <c r="I644" s="27"/>
      <c r="J644" s="27"/>
      <c r="K644" s="27"/>
      <c r="L644" s="27"/>
      <c r="M644" s="27"/>
      <c r="N644" s="27"/>
      <c r="O644" s="27"/>
    </row>
    <row r="645" spans="1:15" x14ac:dyDescent="0.25">
      <c r="A645" t="str">
        <f t="shared" si="10"/>
        <v/>
      </c>
      <c r="B645" s="3"/>
      <c r="C645" s="3"/>
      <c r="D645" s="4"/>
      <c r="E645" s="3"/>
      <c r="F645" s="27"/>
      <c r="G645" s="27"/>
      <c r="H645" s="27"/>
      <c r="I645" s="27"/>
      <c r="J645" s="27"/>
      <c r="K645" s="27"/>
      <c r="L645" s="27"/>
      <c r="M645" s="27"/>
      <c r="N645" s="27"/>
      <c r="O645" s="27"/>
    </row>
    <row r="646" spans="1:15" x14ac:dyDescent="0.25">
      <c r="A646" t="str">
        <f t="shared" si="10"/>
        <v/>
      </c>
      <c r="B646" s="3"/>
      <c r="C646" s="3"/>
      <c r="D646" s="4"/>
      <c r="E646" s="3"/>
      <c r="F646" s="27"/>
      <c r="G646" s="27"/>
      <c r="H646" s="27"/>
      <c r="I646" s="27"/>
      <c r="J646" s="27"/>
      <c r="K646" s="27"/>
      <c r="L646" s="27"/>
      <c r="M646" s="27"/>
      <c r="N646" s="27"/>
      <c r="O646" s="27"/>
    </row>
    <row r="647" spans="1:15" x14ac:dyDescent="0.25">
      <c r="A647" t="str">
        <f t="shared" si="10"/>
        <v/>
      </c>
      <c r="B647" s="3"/>
      <c r="C647" s="3"/>
      <c r="D647" s="4"/>
      <c r="E647" s="3"/>
      <c r="F647" s="27"/>
      <c r="G647" s="27"/>
      <c r="H647" s="27"/>
      <c r="I647" s="27"/>
      <c r="J647" s="27"/>
      <c r="K647" s="27"/>
      <c r="L647" s="27"/>
      <c r="M647" s="27"/>
      <c r="N647" s="27"/>
      <c r="O647" s="27"/>
    </row>
    <row r="648" spans="1:15" x14ac:dyDescent="0.25">
      <c r="A648" t="str">
        <f t="shared" si="10"/>
        <v/>
      </c>
      <c r="B648" s="3"/>
      <c r="C648" s="3"/>
      <c r="D648" s="4"/>
      <c r="E648" s="3"/>
      <c r="F648" s="27"/>
      <c r="G648" s="27"/>
      <c r="H648" s="27"/>
      <c r="I648" s="27"/>
      <c r="J648" s="27"/>
      <c r="K648" s="27"/>
      <c r="L648" s="27"/>
      <c r="M648" s="27"/>
      <c r="N648" s="27"/>
      <c r="O648" s="27"/>
    </row>
    <row r="649" spans="1:15" x14ac:dyDescent="0.25">
      <c r="A649" t="str">
        <f t="shared" si="10"/>
        <v/>
      </c>
      <c r="B649" s="3"/>
      <c r="C649" s="3"/>
      <c r="D649" s="4"/>
      <c r="E649" s="3"/>
      <c r="F649" s="27"/>
      <c r="G649" s="27"/>
      <c r="H649" s="27"/>
      <c r="I649" s="27"/>
      <c r="J649" s="27"/>
      <c r="K649" s="27"/>
      <c r="L649" s="27"/>
      <c r="M649" s="27"/>
      <c r="N649" s="27"/>
      <c r="O649" s="27"/>
    </row>
    <row r="650" spans="1:15" x14ac:dyDescent="0.25">
      <c r="A650" t="str">
        <f t="shared" si="10"/>
        <v/>
      </c>
      <c r="B650" s="3"/>
      <c r="C650" s="3"/>
      <c r="D650" s="4"/>
      <c r="E650" s="3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spans="1:15" x14ac:dyDescent="0.25">
      <c r="A651" t="str">
        <f t="shared" si="10"/>
        <v/>
      </c>
      <c r="B651" s="3"/>
      <c r="C651" s="3"/>
      <c r="D651" s="4"/>
      <c r="E651" s="3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spans="1:15" x14ac:dyDescent="0.25">
      <c r="A652" t="str">
        <f t="shared" si="10"/>
        <v/>
      </c>
      <c r="B652" s="3"/>
      <c r="C652" s="3"/>
      <c r="D652" s="4"/>
      <c r="E652" s="3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spans="1:15" x14ac:dyDescent="0.25">
      <c r="A653" t="str">
        <f t="shared" si="10"/>
        <v/>
      </c>
      <c r="B653" s="3"/>
      <c r="C653" s="3"/>
      <c r="D653" s="4"/>
      <c r="E653" s="3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 x14ac:dyDescent="0.25">
      <c r="A654" t="str">
        <f t="shared" si="10"/>
        <v/>
      </c>
      <c r="B654" s="3"/>
      <c r="C654" s="3"/>
      <c r="D654" s="4"/>
      <c r="E654" s="3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 x14ac:dyDescent="0.25">
      <c r="A655" t="str">
        <f t="shared" si="10"/>
        <v/>
      </c>
      <c r="B655" s="3"/>
      <c r="C655" s="3"/>
      <c r="D655" s="4"/>
      <c r="E655" s="5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 x14ac:dyDescent="0.25">
      <c r="A656" t="str">
        <f t="shared" si="10"/>
        <v/>
      </c>
      <c r="B656" s="3"/>
      <c r="C656" s="3"/>
      <c r="D656" s="4"/>
      <c r="E656" s="3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 x14ac:dyDescent="0.25">
      <c r="A657" t="str">
        <f t="shared" si="10"/>
        <v/>
      </c>
      <c r="B657" s="3"/>
      <c r="C657" s="3"/>
      <c r="D657" s="4"/>
      <c r="E657" s="3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 x14ac:dyDescent="0.25">
      <c r="A658" t="str">
        <f t="shared" si="10"/>
        <v/>
      </c>
      <c r="B658" s="3"/>
      <c r="C658" s="3"/>
      <c r="D658" s="4"/>
      <c r="E658" s="3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 x14ac:dyDescent="0.25">
      <c r="A659" t="str">
        <f t="shared" si="10"/>
        <v/>
      </c>
      <c r="B659" s="3"/>
      <c r="C659" s="3"/>
      <c r="D659" s="4"/>
      <c r="E659" s="3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 x14ac:dyDescent="0.25">
      <c r="A660" t="str">
        <f t="shared" si="10"/>
        <v/>
      </c>
      <c r="B660" s="3"/>
      <c r="C660" s="3"/>
      <c r="D660" s="4"/>
      <c r="E660" s="3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 x14ac:dyDescent="0.25">
      <c r="A661" t="str">
        <f t="shared" si="10"/>
        <v/>
      </c>
      <c r="B661" s="3"/>
      <c r="C661" s="3"/>
      <c r="D661" s="4"/>
      <c r="E661" s="3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 x14ac:dyDescent="0.25">
      <c r="A662" t="str">
        <f t="shared" si="10"/>
        <v/>
      </c>
      <c r="B662" s="3"/>
      <c r="C662" s="3"/>
      <c r="D662" s="4"/>
      <c r="E662" s="3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 x14ac:dyDescent="0.25">
      <c r="A663" t="str">
        <f t="shared" si="10"/>
        <v/>
      </c>
      <c r="B663" s="3"/>
      <c r="C663" s="3"/>
      <c r="D663" s="4"/>
      <c r="E663" s="3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 x14ac:dyDescent="0.25">
      <c r="A664" t="str">
        <f t="shared" si="10"/>
        <v/>
      </c>
      <c r="B664" s="3"/>
      <c r="C664" s="3"/>
      <c r="D664" s="4"/>
      <c r="E664" s="3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 x14ac:dyDescent="0.25">
      <c r="A665" t="str">
        <f t="shared" si="10"/>
        <v/>
      </c>
      <c r="B665" s="3"/>
      <c r="C665" s="3"/>
      <c r="D665" s="4"/>
      <c r="E665" s="3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 x14ac:dyDescent="0.25">
      <c r="A666" t="str">
        <f t="shared" si="10"/>
        <v/>
      </c>
      <c r="B666" s="3"/>
      <c r="C666" s="3"/>
      <c r="D666" s="4"/>
      <c r="E666" s="3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 x14ac:dyDescent="0.25">
      <c r="A667" t="str">
        <f t="shared" si="10"/>
        <v/>
      </c>
      <c r="B667" s="3"/>
      <c r="C667" s="3"/>
      <c r="D667" s="4"/>
      <c r="E667" s="3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 x14ac:dyDescent="0.25">
      <c r="A668" t="str">
        <f t="shared" si="10"/>
        <v/>
      </c>
      <c r="B668" s="3"/>
      <c r="C668" s="3"/>
      <c r="D668" s="4"/>
      <c r="E668" s="3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 x14ac:dyDescent="0.25">
      <c r="A669" t="str">
        <f t="shared" si="10"/>
        <v/>
      </c>
      <c r="B669" s="3"/>
      <c r="C669" s="3"/>
      <c r="D669" s="4"/>
      <c r="E669" s="3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 x14ac:dyDescent="0.25">
      <c r="A670" t="str">
        <f t="shared" si="10"/>
        <v/>
      </c>
      <c r="B670" s="3"/>
      <c r="C670" s="3"/>
      <c r="D670" s="4"/>
      <c r="E670" s="3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 x14ac:dyDescent="0.25">
      <c r="A671" t="str">
        <f t="shared" si="10"/>
        <v/>
      </c>
      <c r="B671" s="3"/>
      <c r="C671" s="3"/>
      <c r="D671" s="4"/>
      <c r="E671" s="3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 x14ac:dyDescent="0.25">
      <c r="A672" t="str">
        <f t="shared" si="10"/>
        <v/>
      </c>
      <c r="B672" s="3"/>
      <c r="C672" s="3"/>
      <c r="D672" s="4"/>
      <c r="E672" s="3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 x14ac:dyDescent="0.25">
      <c r="A673" t="str">
        <f t="shared" si="10"/>
        <v/>
      </c>
      <c r="B673" s="3"/>
      <c r="C673" s="3"/>
      <c r="D673" s="4"/>
      <c r="E673" s="3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 x14ac:dyDescent="0.25">
      <c r="A674" t="str">
        <f t="shared" si="10"/>
        <v/>
      </c>
      <c r="B674" s="3"/>
      <c r="C674" s="3"/>
      <c r="D674" s="4"/>
      <c r="E674" s="3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 x14ac:dyDescent="0.25">
      <c r="A675" t="str">
        <f t="shared" si="10"/>
        <v/>
      </c>
      <c r="B675" s="3"/>
      <c r="C675" s="3"/>
      <c r="D675" s="4"/>
      <c r="E675" s="3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 x14ac:dyDescent="0.25">
      <c r="A676" t="str">
        <f t="shared" si="10"/>
        <v/>
      </c>
      <c r="B676" s="3"/>
      <c r="C676" s="3"/>
      <c r="D676" s="4"/>
      <c r="E676" s="3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 x14ac:dyDescent="0.25">
      <c r="A677" t="str">
        <f t="shared" si="10"/>
        <v/>
      </c>
      <c r="B677" s="3"/>
      <c r="C677" s="3"/>
      <c r="D677" s="4"/>
      <c r="E677" s="3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 x14ac:dyDescent="0.25">
      <c r="A678" t="str">
        <f t="shared" si="10"/>
        <v/>
      </c>
      <c r="B678" s="3"/>
      <c r="C678" s="3"/>
      <c r="D678" s="4"/>
      <c r="E678" s="3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 x14ac:dyDescent="0.25">
      <c r="A679" t="str">
        <f t="shared" si="10"/>
        <v/>
      </c>
      <c r="B679" s="3"/>
      <c r="C679" s="3"/>
      <c r="D679" s="4"/>
      <c r="E679" s="3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 x14ac:dyDescent="0.25">
      <c r="A680" t="str">
        <f t="shared" si="10"/>
        <v/>
      </c>
      <c r="B680" s="3"/>
      <c r="C680" s="3"/>
      <c r="D680" s="4"/>
      <c r="E680" s="5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 x14ac:dyDescent="0.25">
      <c r="A681" t="str">
        <f t="shared" si="10"/>
        <v/>
      </c>
      <c r="B681" s="3"/>
      <c r="C681" s="3"/>
      <c r="D681" s="4"/>
      <c r="E681" s="3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 x14ac:dyDescent="0.25">
      <c r="A682" t="str">
        <f t="shared" si="10"/>
        <v/>
      </c>
      <c r="B682" s="3"/>
      <c r="C682" s="3"/>
      <c r="D682" s="4"/>
      <c r="E682" s="3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 x14ac:dyDescent="0.25">
      <c r="A683" t="str">
        <f t="shared" si="10"/>
        <v/>
      </c>
      <c r="B683" s="3"/>
      <c r="C683" s="3"/>
      <c r="D683" s="4"/>
      <c r="E683" s="3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 x14ac:dyDescent="0.25">
      <c r="A684" t="str">
        <f t="shared" si="10"/>
        <v/>
      </c>
      <c r="B684" s="3"/>
      <c r="C684" s="3"/>
      <c r="D684" s="4"/>
      <c r="E684" s="3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 x14ac:dyDescent="0.25">
      <c r="A685" t="str">
        <f t="shared" si="10"/>
        <v/>
      </c>
      <c r="B685" s="3"/>
      <c r="C685" s="3"/>
      <c r="D685" s="4"/>
      <c r="E685" s="3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 x14ac:dyDescent="0.25">
      <c r="A686" t="str">
        <f t="shared" si="10"/>
        <v/>
      </c>
      <c r="B686" s="3"/>
      <c r="C686" s="3"/>
      <c r="D686" s="4"/>
      <c r="E686" s="3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 x14ac:dyDescent="0.25">
      <c r="A687" t="str">
        <f t="shared" si="10"/>
        <v/>
      </c>
      <c r="B687" s="3"/>
      <c r="C687" s="3"/>
      <c r="D687" s="4"/>
      <c r="E687" s="3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 x14ac:dyDescent="0.25">
      <c r="A688" t="str">
        <f t="shared" si="10"/>
        <v/>
      </c>
      <c r="B688" s="3"/>
      <c r="C688" s="3"/>
      <c r="D688" s="4"/>
      <c r="E688" s="3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 x14ac:dyDescent="0.25">
      <c r="A689" t="str">
        <f t="shared" si="10"/>
        <v/>
      </c>
      <c r="B689" s="3"/>
      <c r="C689" s="3"/>
      <c r="D689" s="4"/>
      <c r="E689" s="3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 x14ac:dyDescent="0.25">
      <c r="A690" t="str">
        <f t="shared" si="10"/>
        <v/>
      </c>
      <c r="B690" s="3"/>
      <c r="C690" s="3"/>
      <c r="D690" s="4"/>
      <c r="E690" s="3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 x14ac:dyDescent="0.25">
      <c r="A691" t="str">
        <f t="shared" si="10"/>
        <v/>
      </c>
      <c r="B691" s="3"/>
      <c r="C691" s="3"/>
      <c r="D691" s="4"/>
      <c r="E691" s="3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 x14ac:dyDescent="0.25">
      <c r="A692" t="str">
        <f t="shared" si="10"/>
        <v/>
      </c>
      <c r="B692" s="3"/>
      <c r="C692" s="3"/>
      <c r="D692" s="4"/>
      <c r="E692" s="3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 x14ac:dyDescent="0.25">
      <c r="A693" t="str">
        <f t="shared" si="10"/>
        <v/>
      </c>
      <c r="B693" s="3"/>
      <c r="C693" s="3"/>
      <c r="D693" s="4"/>
      <c r="E693" s="3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 x14ac:dyDescent="0.25">
      <c r="A694" t="str">
        <f t="shared" si="10"/>
        <v/>
      </c>
      <c r="B694" s="3"/>
      <c r="C694" s="3"/>
      <c r="D694" s="4"/>
      <c r="E694" s="3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 x14ac:dyDescent="0.25">
      <c r="A695" t="str">
        <f t="shared" si="10"/>
        <v/>
      </c>
      <c r="B695" s="3"/>
      <c r="C695" s="3"/>
      <c r="D695" s="4"/>
      <c r="E695" s="3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 x14ac:dyDescent="0.25">
      <c r="A696" t="str">
        <f t="shared" si="10"/>
        <v/>
      </c>
      <c r="B696" s="3"/>
      <c r="C696" s="3"/>
      <c r="D696" s="4"/>
      <c r="E696" s="3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 x14ac:dyDescent="0.25">
      <c r="A697" t="str">
        <f t="shared" si="10"/>
        <v/>
      </c>
      <c r="B697" s="3"/>
      <c r="C697" s="3"/>
      <c r="D697" s="4"/>
      <c r="E697" s="3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 x14ac:dyDescent="0.25">
      <c r="A698" t="str">
        <f t="shared" si="10"/>
        <v/>
      </c>
      <c r="B698" s="3"/>
      <c r="C698" s="3"/>
      <c r="D698" s="4"/>
      <c r="E698" s="3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 x14ac:dyDescent="0.25">
      <c r="A699" t="str">
        <f t="shared" si="10"/>
        <v/>
      </c>
      <c r="B699" s="3"/>
      <c r="C699" s="3"/>
      <c r="D699" s="4"/>
      <c r="E699" s="3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 x14ac:dyDescent="0.25">
      <c r="A700" t="str">
        <f t="shared" si="10"/>
        <v/>
      </c>
      <c r="B700" s="3"/>
      <c r="C700" s="3"/>
      <c r="D700" s="4"/>
      <c r="E700" s="3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 x14ac:dyDescent="0.25">
      <c r="A701" t="str">
        <f t="shared" si="10"/>
        <v/>
      </c>
      <c r="B701" s="3"/>
      <c r="C701" s="3"/>
      <c r="D701" s="4"/>
      <c r="E701" s="3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 x14ac:dyDescent="0.25">
      <c r="A702" t="str">
        <f t="shared" si="10"/>
        <v/>
      </c>
      <c r="B702" s="3"/>
      <c r="C702" s="3"/>
      <c r="D702" s="4"/>
      <c r="E702" s="3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 x14ac:dyDescent="0.25">
      <c r="A703" t="str">
        <f t="shared" si="10"/>
        <v/>
      </c>
      <c r="B703" s="3"/>
      <c r="C703" s="3"/>
      <c r="D703" s="4"/>
      <c r="E703" s="3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 x14ac:dyDescent="0.25">
      <c r="A704" t="str">
        <f t="shared" si="10"/>
        <v/>
      </c>
      <c r="B704" s="3"/>
      <c r="C704" s="3"/>
      <c r="D704" s="4"/>
      <c r="E704" s="3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 x14ac:dyDescent="0.25">
      <c r="A705" t="str">
        <f t="shared" si="10"/>
        <v/>
      </c>
      <c r="B705" s="3"/>
      <c r="C705" s="3"/>
      <c r="D705" s="4"/>
      <c r="E705" s="5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 x14ac:dyDescent="0.25">
      <c r="A706" t="str">
        <f t="shared" si="10"/>
        <v/>
      </c>
      <c r="B706" s="3"/>
      <c r="C706" s="3"/>
      <c r="D706" s="4"/>
      <c r="E706" s="3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 x14ac:dyDescent="0.25">
      <c r="A707" t="str">
        <f t="shared" si="10"/>
        <v/>
      </c>
      <c r="B707" s="3"/>
      <c r="C707" s="3"/>
      <c r="D707" s="4"/>
      <c r="E707" s="3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 x14ac:dyDescent="0.25">
      <c r="A709" t="str">
        <f t="shared" si="11"/>
        <v/>
      </c>
      <c r="B709" s="3"/>
      <c r="C709" s="3"/>
      <c r="D709" s="4"/>
      <c r="E709" s="3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 x14ac:dyDescent="0.25">
      <c r="A710" t="str">
        <f t="shared" si="11"/>
        <v/>
      </c>
      <c r="B710" s="3"/>
      <c r="C710" s="3"/>
      <c r="D710" s="4"/>
      <c r="E710" s="3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 x14ac:dyDescent="0.25">
      <c r="A711" t="str">
        <f t="shared" si="11"/>
        <v/>
      </c>
      <c r="B711" s="3"/>
      <c r="C711" s="3"/>
      <c r="D711" s="4"/>
      <c r="E711" s="3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 x14ac:dyDescent="0.25">
      <c r="A712" t="str">
        <f t="shared" si="11"/>
        <v/>
      </c>
      <c r="B712" s="3"/>
      <c r="C712" s="3"/>
      <c r="D712" s="4"/>
      <c r="E712" s="3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 x14ac:dyDescent="0.25">
      <c r="A713" t="str">
        <f t="shared" si="11"/>
        <v/>
      </c>
      <c r="B713" s="3"/>
      <c r="C713" s="3"/>
      <c r="D713" s="4"/>
      <c r="E713" s="3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 x14ac:dyDescent="0.25">
      <c r="A714" t="str">
        <f t="shared" si="11"/>
        <v/>
      </c>
      <c r="B714" s="3"/>
      <c r="C714" s="3"/>
      <c r="D714" s="4"/>
      <c r="E714" s="3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 x14ac:dyDescent="0.25">
      <c r="A715" t="str">
        <f t="shared" si="11"/>
        <v/>
      </c>
      <c r="B715" s="3"/>
      <c r="C715" s="3"/>
      <c r="D715" s="4"/>
      <c r="E715" s="3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 x14ac:dyDescent="0.25">
      <c r="A716" t="str">
        <f t="shared" si="11"/>
        <v/>
      </c>
      <c r="B716" s="3"/>
      <c r="C716" s="3"/>
      <c r="D716" s="4"/>
      <c r="E716" s="3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 x14ac:dyDescent="0.25">
      <c r="A717" t="str">
        <f t="shared" si="11"/>
        <v/>
      </c>
      <c r="B717" s="3"/>
      <c r="C717" s="3"/>
      <c r="D717" s="4"/>
      <c r="E717" s="3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 x14ac:dyDescent="0.25">
      <c r="A718" t="str">
        <f t="shared" si="11"/>
        <v/>
      </c>
      <c r="B718" s="3"/>
      <c r="C718" s="3"/>
      <c r="D718" s="4"/>
      <c r="E718" s="3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 x14ac:dyDescent="0.25">
      <c r="A719" t="str">
        <f t="shared" si="11"/>
        <v/>
      </c>
      <c r="B719" s="3"/>
      <c r="C719" s="3"/>
      <c r="D719" s="4"/>
      <c r="E719" s="3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 x14ac:dyDescent="0.25">
      <c r="A720" t="str">
        <f t="shared" si="11"/>
        <v/>
      </c>
      <c r="B720" s="3"/>
      <c r="C720" s="3"/>
      <c r="D720" s="4"/>
      <c r="E720" s="3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 x14ac:dyDescent="0.25">
      <c r="A721" t="str">
        <f t="shared" si="11"/>
        <v/>
      </c>
      <c r="B721" s="3"/>
      <c r="C721" s="3"/>
      <c r="D721" s="4"/>
      <c r="E721" s="3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 x14ac:dyDescent="0.25">
      <c r="A722" t="str">
        <f t="shared" si="11"/>
        <v/>
      </c>
      <c r="B722" s="3"/>
      <c r="C722" s="3"/>
      <c r="D722" s="4"/>
      <c r="E722" s="3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 x14ac:dyDescent="0.25">
      <c r="A723" t="str">
        <f t="shared" si="11"/>
        <v/>
      </c>
      <c r="B723" s="3"/>
      <c r="C723" s="3"/>
      <c r="D723" s="4"/>
      <c r="E723" s="3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 x14ac:dyDescent="0.25">
      <c r="A724" t="str">
        <f t="shared" si="11"/>
        <v/>
      </c>
      <c r="B724" s="3"/>
      <c r="C724" s="3"/>
      <c r="D724" s="4"/>
      <c r="E724" s="3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 x14ac:dyDescent="0.25">
      <c r="A725" t="str">
        <f t="shared" si="11"/>
        <v/>
      </c>
      <c r="B725" s="3"/>
      <c r="C725" s="3"/>
      <c r="D725" s="4"/>
      <c r="E725" s="3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 x14ac:dyDescent="0.25">
      <c r="A726" t="str">
        <f t="shared" si="11"/>
        <v/>
      </c>
      <c r="B726" s="3"/>
      <c r="C726" s="3"/>
      <c r="D726" s="4"/>
      <c r="E726" s="3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 x14ac:dyDescent="0.25">
      <c r="A727" t="str">
        <f t="shared" si="11"/>
        <v/>
      </c>
      <c r="B727" s="3"/>
      <c r="C727" s="3"/>
      <c r="D727" s="4"/>
      <c r="E727" s="3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22" activePane="bottomRight" state="frozen"/>
      <selection pane="topRight" activeCell="B1" sqref="B1"/>
      <selection pane="bottomLeft" activeCell="A4" sqref="A4"/>
      <selection pane="bottomRight" activeCell="B27" sqref="B2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0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0</v>
      </c>
      <c r="F28" s="26">
        <f>IFERROR(+VLOOKUP("LDBOND"&amp;A28,'Main File'!A:O,10,0),0)</f>
        <v>0</v>
      </c>
      <c r="G28" s="26">
        <f>IFERROR(+VLOOKUP("LDBOND"&amp;A28,'Main File'!A:O,11,0),0)</f>
        <v>0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0</v>
      </c>
      <c r="K28" s="26">
        <f>IFERROR(+VLOOKUP("LDBOND"&amp;A28,'Main File'!A:O,15,0),0)</f>
        <v>0</v>
      </c>
    </row>
    <row r="29" spans="1:11" x14ac:dyDescent="0.25">
      <c r="A29" s="9">
        <f t="shared" si="0"/>
        <v>43216</v>
      </c>
      <c r="B29" s="26">
        <f>IFERROR(+VLOOKUP("LDBOND"&amp;A29,'Main File'!A:O,6,0),0)</f>
        <v>0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0</v>
      </c>
      <c r="F29" s="26">
        <f>IFERROR(+VLOOKUP("LDBOND"&amp;A29,'Main File'!A:O,10,0),0)</f>
        <v>0</v>
      </c>
      <c r="G29" s="26">
        <f>IFERROR(+VLOOKUP("LDBOND"&amp;A29,'Main File'!A:O,11,0),0)</f>
        <v>0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0</v>
      </c>
      <c r="K29" s="26">
        <f>IFERROR(+VLOOKUP("LDBOND"&amp;A29,'Main File'!A:O,15,0),0)</f>
        <v>0</v>
      </c>
    </row>
    <row r="30" spans="1:11" x14ac:dyDescent="0.25">
      <c r="A30" s="9">
        <f t="shared" si="0"/>
        <v>43217</v>
      </c>
      <c r="B30" s="26">
        <f>IFERROR(+VLOOKUP("LDBOND"&amp;A30,'Main File'!A:O,6,0),0)</f>
        <v>0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0</v>
      </c>
      <c r="F30" s="26">
        <f>IFERROR(+VLOOKUP("LDBOND"&amp;A30,'Main File'!A:O,10,0),0)</f>
        <v>0</v>
      </c>
      <c r="G30" s="26">
        <f>IFERROR(+VLOOKUP("LDBOND"&amp;A30,'Main File'!A:O,11,0),0)</f>
        <v>0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0</v>
      </c>
      <c r="K30" s="26">
        <f>IFERROR(+VLOOKUP("LDBOND"&amp;A30,'Main File'!A:O,15,0),0)</f>
        <v>0</v>
      </c>
    </row>
    <row r="31" spans="1:11" x14ac:dyDescent="0.25">
      <c r="A31" s="9">
        <f t="shared" si="0"/>
        <v>43218</v>
      </c>
      <c r="B31" s="26">
        <f>IFERROR(+VLOOKUP("LDBOND"&amp;A31,'Main File'!A:O,6,0),0)</f>
        <v>0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0</v>
      </c>
      <c r="F31" s="26">
        <f>IFERROR(+VLOOKUP("LDBOND"&amp;A31,'Main File'!A:O,10,0),0)</f>
        <v>0</v>
      </c>
      <c r="G31" s="26">
        <f>IFERROR(+VLOOKUP("LDBOND"&amp;A31,'Main File'!A:O,11,0),0)</f>
        <v>0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0</v>
      </c>
      <c r="K31" s="26">
        <f>IFERROR(+VLOOKUP("LDBOND"&amp;A31,'Main File'!A:O,15,0),0)</f>
        <v>0</v>
      </c>
    </row>
    <row r="32" spans="1:11" x14ac:dyDescent="0.25">
      <c r="A32" s="9">
        <f t="shared" si="0"/>
        <v>43219</v>
      </c>
      <c r="B32" s="26">
        <f>IFERROR(+VLOOKUP("LDBOND"&amp;A32,'Main File'!A:O,6,0),0)</f>
        <v>0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0</v>
      </c>
      <c r="F32" s="26">
        <f>IFERROR(+VLOOKUP("LDBOND"&amp;A32,'Main File'!A:O,10,0),0)</f>
        <v>0</v>
      </c>
      <c r="G32" s="26">
        <f>IFERROR(+VLOOKUP("LDBOND"&amp;A32,'Main File'!A:O,11,0),0)</f>
        <v>0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0</v>
      </c>
      <c r="K32" s="26">
        <f>IFERROR(+VLOOKUP("LDBOND"&amp;A32,'Main File'!A:O,15,0),0)</f>
        <v>0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0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</v>
      </c>
      <c r="F28" s="26">
        <f>IFERROR(+VLOOKUP("LDDAF1"&amp;A28,'Main File'!A:O,10,0),0)</f>
        <v>0</v>
      </c>
      <c r="G28" s="26">
        <f>IFERROR(+VLOOKUP("LDDAF1"&amp;A28,'Main File'!A:O,11,0),0)</f>
        <v>0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</v>
      </c>
      <c r="K28" s="26">
        <f>IFERROR(+VLOOKUP("LDDAF1"&amp;A28,'Main File'!A:O,15,0),0)</f>
        <v>0</v>
      </c>
    </row>
    <row r="29" spans="1:11" x14ac:dyDescent="0.25">
      <c r="A29" s="9">
        <f t="shared" si="0"/>
        <v>43216</v>
      </c>
      <c r="B29" s="26">
        <f>IFERROR(+VLOOKUP("LDDAF1"&amp;A29,'Main File'!A:O,6,0),0)</f>
        <v>0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</v>
      </c>
      <c r="F29" s="26">
        <f>IFERROR(+VLOOKUP("LDDAF1"&amp;A29,'Main File'!A:O,10,0),0)</f>
        <v>0</v>
      </c>
      <c r="G29" s="26">
        <f>IFERROR(+VLOOKUP("LDDAF1"&amp;A29,'Main File'!A:O,11,0),0)</f>
        <v>0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</v>
      </c>
      <c r="K29" s="26">
        <f>IFERROR(+VLOOKUP("LDDAF1"&amp;A29,'Main File'!A:O,15,0),0)</f>
        <v>0</v>
      </c>
    </row>
    <row r="30" spans="1:11" x14ac:dyDescent="0.25">
      <c r="A30" s="9">
        <f t="shared" si="0"/>
        <v>43217</v>
      </c>
      <c r="B30" s="26">
        <f>IFERROR(+VLOOKUP("LDDAF1"&amp;A30,'Main File'!A:O,6,0),0)</f>
        <v>0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</v>
      </c>
      <c r="F30" s="26">
        <f>IFERROR(+VLOOKUP("LDDAF1"&amp;A30,'Main File'!A:O,10,0),0)</f>
        <v>0</v>
      </c>
      <c r="G30" s="26">
        <f>IFERROR(+VLOOKUP("LDDAF1"&amp;A30,'Main File'!A:O,11,0),0)</f>
        <v>0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</v>
      </c>
      <c r="K30" s="26">
        <f>IFERROR(+VLOOKUP("LDDAF1"&amp;A30,'Main File'!A:O,15,0),0)</f>
        <v>0</v>
      </c>
    </row>
    <row r="31" spans="1:11" x14ac:dyDescent="0.25">
      <c r="A31" s="9">
        <f t="shared" si="0"/>
        <v>43218</v>
      </c>
      <c r="B31" s="26">
        <f>IFERROR(+VLOOKUP("LDDAF1"&amp;A31,'Main File'!A:O,6,0),0)</f>
        <v>0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</v>
      </c>
      <c r="F31" s="26">
        <f>IFERROR(+VLOOKUP("LDDAF1"&amp;A31,'Main File'!A:O,10,0),0)</f>
        <v>0</v>
      </c>
      <c r="G31" s="26">
        <f>IFERROR(+VLOOKUP("LDDAF1"&amp;A31,'Main File'!A:O,11,0),0)</f>
        <v>0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</v>
      </c>
      <c r="K31" s="26">
        <f>IFERROR(+VLOOKUP("LDDAF1"&amp;A31,'Main File'!A:O,15,0),0)</f>
        <v>0</v>
      </c>
    </row>
    <row r="32" spans="1:11" x14ac:dyDescent="0.25">
      <c r="A32" s="9">
        <f t="shared" si="0"/>
        <v>43219</v>
      </c>
      <c r="B32" s="26">
        <f>IFERROR(+VLOOKUP("LDDAF1"&amp;A32,'Main File'!A:O,6,0),0)</f>
        <v>0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</v>
      </c>
      <c r="F32" s="26">
        <f>IFERROR(+VLOOKUP("LDDAF1"&amp;A32,'Main File'!A:O,10,0),0)</f>
        <v>0</v>
      </c>
      <c r="G32" s="26">
        <f>IFERROR(+VLOOKUP("LDDAF1"&amp;A32,'Main File'!A:O,11,0),0)</f>
        <v>0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</v>
      </c>
      <c r="K32" s="26">
        <f>IFERROR(+VLOOKUP("LDDAF1"&amp;A32,'Main File'!A:O,15,0),0)</f>
        <v>0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0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</v>
      </c>
      <c r="F28" s="26">
        <f>IFERROR(+VLOOKUP("LDDAF2"&amp;A28,'Main File'!A:O,10,0),0)</f>
        <v>0</v>
      </c>
      <c r="G28" s="26">
        <f>IFERROR(+VLOOKUP("LDDAF2"&amp;A28,'Main File'!A:O,11,0),0)</f>
        <v>0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</v>
      </c>
      <c r="K28" s="26">
        <f>IFERROR(+VLOOKUP("LDDAF2"&amp;A28,'Main File'!A:O,15,0),0)</f>
        <v>0</v>
      </c>
    </row>
    <row r="29" spans="1:11" x14ac:dyDescent="0.25">
      <c r="A29" s="9">
        <f t="shared" si="0"/>
        <v>43216</v>
      </c>
      <c r="B29" s="26">
        <f>IFERROR(+VLOOKUP("LDDAF2"&amp;A29,'Main File'!A:O,6,0),0)</f>
        <v>0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</v>
      </c>
      <c r="F29" s="26">
        <f>IFERROR(+VLOOKUP("LDDAF2"&amp;A29,'Main File'!A:O,10,0),0)</f>
        <v>0</v>
      </c>
      <c r="G29" s="26">
        <f>IFERROR(+VLOOKUP("LDDAF2"&amp;A29,'Main File'!A:O,11,0),0)</f>
        <v>0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</v>
      </c>
      <c r="K29" s="26">
        <f>IFERROR(+VLOOKUP("LDDAF2"&amp;A29,'Main File'!A:O,15,0),0)</f>
        <v>0</v>
      </c>
    </row>
    <row r="30" spans="1:11" x14ac:dyDescent="0.25">
      <c r="A30" s="9">
        <f t="shared" si="0"/>
        <v>43217</v>
      </c>
      <c r="B30" s="26">
        <f>IFERROR(+VLOOKUP("LDDAF2"&amp;A30,'Main File'!A:O,6,0),0)</f>
        <v>0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</v>
      </c>
      <c r="F30" s="26">
        <f>IFERROR(+VLOOKUP("LDDAF2"&amp;A30,'Main File'!A:O,10,0),0)</f>
        <v>0</v>
      </c>
      <c r="G30" s="26">
        <f>IFERROR(+VLOOKUP("LDDAF2"&amp;A30,'Main File'!A:O,11,0),0)</f>
        <v>0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</v>
      </c>
      <c r="K30" s="26">
        <f>IFERROR(+VLOOKUP("LDDAF2"&amp;A30,'Main File'!A:O,15,0),0)</f>
        <v>0</v>
      </c>
    </row>
    <row r="31" spans="1:11" x14ac:dyDescent="0.25">
      <c r="A31" s="9">
        <f t="shared" si="0"/>
        <v>43218</v>
      </c>
      <c r="B31" s="26">
        <f>IFERROR(+VLOOKUP("LDDAF2"&amp;A31,'Main File'!A:O,6,0),0)</f>
        <v>0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</v>
      </c>
      <c r="F31" s="26">
        <f>IFERROR(+VLOOKUP("LDDAF2"&amp;A31,'Main File'!A:O,10,0),0)</f>
        <v>0</v>
      </c>
      <c r="G31" s="26">
        <f>IFERROR(+VLOOKUP("LDDAF2"&amp;A31,'Main File'!A:O,11,0),0)</f>
        <v>0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</v>
      </c>
      <c r="K31" s="26">
        <f>IFERROR(+VLOOKUP("LDDAF2"&amp;A31,'Main File'!A:O,15,0),0)</f>
        <v>0</v>
      </c>
    </row>
    <row r="32" spans="1:11" x14ac:dyDescent="0.25">
      <c r="A32" s="9">
        <f t="shared" si="0"/>
        <v>43219</v>
      </c>
      <c r="B32" s="26">
        <f>IFERROR(+VLOOKUP("LDDAF2"&amp;A32,'Main File'!A:O,6,0),0)</f>
        <v>0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</v>
      </c>
      <c r="F32" s="26">
        <f>IFERROR(+VLOOKUP("LDDAF2"&amp;A32,'Main File'!A:O,10,0),0)</f>
        <v>0</v>
      </c>
      <c r="G32" s="26">
        <f>IFERROR(+VLOOKUP("LDDAF2"&amp;A32,'Main File'!A:O,11,0),0)</f>
        <v>0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</v>
      </c>
      <c r="K32" s="26">
        <f>IFERROR(+VLOOKUP("LDDAF2"&amp;A32,'Main File'!A:O,15,0),0)</f>
        <v>0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0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</v>
      </c>
      <c r="F28" s="26">
        <f>IFERROR(+VLOOKUP("LDDAF3"&amp;A28,'Main File'!A:O,10,0),0)</f>
        <v>0</v>
      </c>
      <c r="G28" s="26">
        <f>IFERROR(+VLOOKUP("LDDAF3"&amp;A28,'Main File'!A:O,11,0),0)</f>
        <v>0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</v>
      </c>
      <c r="K28" s="26">
        <f>IFERROR(+VLOOKUP("LDDAF3"&amp;A28,'Main File'!A:O,15,0),0)</f>
        <v>0</v>
      </c>
    </row>
    <row r="29" spans="1:11" x14ac:dyDescent="0.25">
      <c r="A29" s="9">
        <f t="shared" si="0"/>
        <v>43216</v>
      </c>
      <c r="B29" s="26">
        <f>IFERROR(+VLOOKUP("LDDAF3"&amp;A29,'Main File'!A:O,6,0),0)</f>
        <v>0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</v>
      </c>
      <c r="F29" s="26">
        <f>IFERROR(+VLOOKUP("LDDAF3"&amp;A29,'Main File'!A:O,10,0),0)</f>
        <v>0</v>
      </c>
      <c r="G29" s="26">
        <f>IFERROR(+VLOOKUP("LDDAF3"&amp;A29,'Main File'!A:O,11,0),0)</f>
        <v>0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</v>
      </c>
      <c r="K29" s="26">
        <f>IFERROR(+VLOOKUP("LDDAF3"&amp;A29,'Main File'!A:O,15,0),0)</f>
        <v>0</v>
      </c>
    </row>
    <row r="30" spans="1:11" x14ac:dyDescent="0.25">
      <c r="A30" s="9">
        <f t="shared" si="0"/>
        <v>43217</v>
      </c>
      <c r="B30" s="26">
        <f>IFERROR(+VLOOKUP("LDDAF3"&amp;A30,'Main File'!A:O,6,0),0)</f>
        <v>0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</v>
      </c>
      <c r="F30" s="26">
        <f>IFERROR(+VLOOKUP("LDDAF3"&amp;A30,'Main File'!A:O,10,0),0)</f>
        <v>0</v>
      </c>
      <c r="G30" s="26">
        <f>IFERROR(+VLOOKUP("LDDAF3"&amp;A30,'Main File'!A:O,11,0),0)</f>
        <v>0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</v>
      </c>
      <c r="K30" s="26">
        <f>IFERROR(+VLOOKUP("LDDAF3"&amp;A30,'Main File'!A:O,15,0),0)</f>
        <v>0</v>
      </c>
    </row>
    <row r="31" spans="1:11" x14ac:dyDescent="0.25">
      <c r="A31" s="9">
        <f t="shared" si="0"/>
        <v>43218</v>
      </c>
      <c r="B31" s="26">
        <f>IFERROR(+VLOOKUP("LDDAF3"&amp;A31,'Main File'!A:O,6,0),0)</f>
        <v>0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</v>
      </c>
      <c r="F31" s="26">
        <f>IFERROR(+VLOOKUP("LDDAF3"&amp;A31,'Main File'!A:O,10,0),0)</f>
        <v>0</v>
      </c>
      <c r="G31" s="26">
        <f>IFERROR(+VLOOKUP("LDDAF3"&amp;A31,'Main File'!A:O,11,0),0)</f>
        <v>0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</v>
      </c>
      <c r="K31" s="26">
        <f>IFERROR(+VLOOKUP("LDDAF3"&amp;A31,'Main File'!A:O,15,0),0)</f>
        <v>0</v>
      </c>
    </row>
    <row r="32" spans="1:11" x14ac:dyDescent="0.25">
      <c r="A32" s="9">
        <f t="shared" si="0"/>
        <v>43219</v>
      </c>
      <c r="B32" s="26">
        <f>IFERROR(+VLOOKUP("LDDAF3"&amp;A32,'Main File'!A:O,6,0),0)</f>
        <v>0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</v>
      </c>
      <c r="F32" s="26">
        <f>IFERROR(+VLOOKUP("LDDAF3"&amp;A32,'Main File'!A:O,10,0),0)</f>
        <v>0</v>
      </c>
      <c r="G32" s="26">
        <f>IFERROR(+VLOOKUP("LDDAF3"&amp;A32,'Main File'!A:O,11,0),0)</f>
        <v>0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</v>
      </c>
      <c r="K32" s="26">
        <f>IFERROR(+VLOOKUP("LDDAF3"&amp;A32,'Main File'!A:O,15,0),0)</f>
        <v>0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0</v>
      </c>
      <c r="F28" s="26">
        <f>IFERROR(+VLOOKUP("LDGETF"&amp;A28,'Main File'!A:O,10,0),0)</f>
        <v>0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0</v>
      </c>
      <c r="F29" s="26">
        <f>IFERROR(+VLOOKUP("LDGETF"&amp;A29,'Main File'!A:O,10,0),0)</f>
        <v>0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0</v>
      </c>
      <c r="F30" s="26">
        <f>IFERROR(+VLOOKUP("LDGETF"&amp;A30,'Main File'!A:O,10,0),0)</f>
        <v>0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0</v>
      </c>
      <c r="F31" s="26">
        <f>IFERROR(+VLOOKUP("LDGETF"&amp;A31,'Main File'!A:O,10,0),0)</f>
        <v>0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0</v>
      </c>
      <c r="F32" s="26">
        <f>IFERROR(+VLOOKUP("LDGETF"&amp;A32,'Main File'!A:O,10,0),0)</f>
        <v>0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0</v>
      </c>
      <c r="C28" s="26">
        <f>IFERROR(+VLOOKUP("LDGSEC"&amp;A28,'Main File'!A:O,7,0),0)</f>
        <v>0</v>
      </c>
      <c r="D28" s="26">
        <f>IFERROR(+VLOOKUP("LDGSEC"&amp;A28,'Main File'!A:O,8,0),0)</f>
        <v>0</v>
      </c>
      <c r="E28" s="26">
        <f>IFERROR(+VLOOKUP("LDGSEC"&amp;A28,'Main File'!A:O,9,0),0)</f>
        <v>0</v>
      </c>
      <c r="F28" s="26">
        <f>IFERROR(+VLOOKUP("LDGSEC"&amp;A28,'Main File'!A:O,10,0),0)</f>
        <v>0</v>
      </c>
      <c r="G28" s="26">
        <f>IFERROR(+VLOOKUP("LDGSEC"&amp;A28,'Main File'!A:O,11,0),0)</f>
        <v>0</v>
      </c>
      <c r="H28" s="26">
        <f>IFERROR(+VLOOKUP("LDGSEC"&amp;A28,'Main File'!A:O,12,0),0)</f>
        <v>0</v>
      </c>
      <c r="I28" s="26">
        <f>IFERROR(+VLOOKUP("LDGSEC"&amp;A28,'Main File'!A:O,13,0),0)</f>
        <v>0</v>
      </c>
      <c r="J28" s="26">
        <f>IFERROR(+VLOOKUP("LDGSEC"&amp;A28,'Main File'!A:O,14,0),0)</f>
        <v>0</v>
      </c>
      <c r="K28" s="26">
        <f>IFERROR(+VLOOKUP("LDGSEC"&amp;A28,'Main File'!A:O,15,0),0)</f>
        <v>0</v>
      </c>
    </row>
    <row r="29" spans="1:11" x14ac:dyDescent="0.25">
      <c r="A29" s="9">
        <f t="shared" si="0"/>
        <v>43216</v>
      </c>
      <c r="B29" s="26">
        <f>IFERROR(+VLOOKUP("LDGSEC"&amp;A29,'Main File'!A:O,6,0),0)</f>
        <v>0</v>
      </c>
      <c r="C29" s="26">
        <f>IFERROR(+VLOOKUP("LDGSEC"&amp;A29,'Main File'!A:O,7,0),0)</f>
        <v>0</v>
      </c>
      <c r="D29" s="26">
        <f>IFERROR(+VLOOKUP("LDGSEC"&amp;A29,'Main File'!A:O,8,0),0)</f>
        <v>0</v>
      </c>
      <c r="E29" s="26">
        <f>IFERROR(+VLOOKUP("LDGSEC"&amp;A29,'Main File'!A:O,9,0),0)</f>
        <v>0</v>
      </c>
      <c r="F29" s="26">
        <f>IFERROR(+VLOOKUP("LDGSEC"&amp;A29,'Main File'!A:O,10,0),0)</f>
        <v>0</v>
      </c>
      <c r="G29" s="26">
        <f>IFERROR(+VLOOKUP("LDGSEC"&amp;A29,'Main File'!A:O,11,0),0)</f>
        <v>0</v>
      </c>
      <c r="H29" s="26">
        <f>IFERROR(+VLOOKUP("LDGSEC"&amp;A29,'Main File'!A:O,12,0),0)</f>
        <v>0</v>
      </c>
      <c r="I29" s="26">
        <f>IFERROR(+VLOOKUP("LDGSEC"&amp;A29,'Main File'!A:O,13,0),0)</f>
        <v>0</v>
      </c>
      <c r="J29" s="26">
        <f>IFERROR(+VLOOKUP("LDGSEC"&amp;A29,'Main File'!A:O,14,0),0)</f>
        <v>0</v>
      </c>
      <c r="K29" s="26">
        <f>IFERROR(+VLOOKUP("LDGSEC"&amp;A29,'Main File'!A:O,15,0),0)</f>
        <v>0</v>
      </c>
    </row>
    <row r="30" spans="1:11" x14ac:dyDescent="0.25">
      <c r="A30" s="9">
        <f t="shared" si="0"/>
        <v>43217</v>
      </c>
      <c r="B30" s="26">
        <f>IFERROR(+VLOOKUP("LDGSEC"&amp;A30,'Main File'!A:O,6,0),0)</f>
        <v>0</v>
      </c>
      <c r="C30" s="26">
        <f>IFERROR(+VLOOKUP("LDGSEC"&amp;A30,'Main File'!A:O,7,0),0)</f>
        <v>0</v>
      </c>
      <c r="D30" s="26">
        <f>IFERROR(+VLOOKUP("LDGSEC"&amp;A30,'Main File'!A:O,8,0),0)</f>
        <v>0</v>
      </c>
      <c r="E30" s="26">
        <f>IFERROR(+VLOOKUP("LDGSEC"&amp;A30,'Main File'!A:O,9,0),0)</f>
        <v>0</v>
      </c>
      <c r="F30" s="26">
        <f>IFERROR(+VLOOKUP("LDGSEC"&amp;A30,'Main File'!A:O,10,0),0)</f>
        <v>0</v>
      </c>
      <c r="G30" s="26">
        <f>IFERROR(+VLOOKUP("LDGSEC"&amp;A30,'Main File'!A:O,11,0),0)</f>
        <v>0</v>
      </c>
      <c r="H30" s="26">
        <f>IFERROR(+VLOOKUP("LDGSEC"&amp;A30,'Main File'!A:O,12,0),0)</f>
        <v>0</v>
      </c>
      <c r="I30" s="26">
        <f>IFERROR(+VLOOKUP("LDGSEC"&amp;A30,'Main File'!A:O,13,0),0)</f>
        <v>0</v>
      </c>
      <c r="J30" s="26">
        <f>IFERROR(+VLOOKUP("LDGSEC"&amp;A30,'Main File'!A:O,14,0),0)</f>
        <v>0</v>
      </c>
      <c r="K30" s="26">
        <f>IFERROR(+VLOOKUP("LDGSEC"&amp;A30,'Main File'!A:O,15,0),0)</f>
        <v>0</v>
      </c>
    </row>
    <row r="31" spans="1:11" x14ac:dyDescent="0.25">
      <c r="A31" s="9">
        <f t="shared" si="0"/>
        <v>43218</v>
      </c>
      <c r="B31" s="26">
        <f>IFERROR(+VLOOKUP("LDGSEC"&amp;A31,'Main File'!A:O,6,0),0)</f>
        <v>0</v>
      </c>
      <c r="C31" s="26">
        <f>IFERROR(+VLOOKUP("LDGSEC"&amp;A31,'Main File'!A:O,7,0),0)</f>
        <v>0</v>
      </c>
      <c r="D31" s="26">
        <f>IFERROR(+VLOOKUP("LDGSEC"&amp;A31,'Main File'!A:O,8,0),0)</f>
        <v>0</v>
      </c>
      <c r="E31" s="26">
        <f>IFERROR(+VLOOKUP("LDGSEC"&amp;A31,'Main File'!A:O,9,0),0)</f>
        <v>0</v>
      </c>
      <c r="F31" s="26">
        <f>IFERROR(+VLOOKUP("LDGSEC"&amp;A31,'Main File'!A:O,10,0),0)</f>
        <v>0</v>
      </c>
      <c r="G31" s="26">
        <f>IFERROR(+VLOOKUP("LDGSEC"&amp;A31,'Main File'!A:O,11,0),0)</f>
        <v>0</v>
      </c>
      <c r="H31" s="26">
        <f>IFERROR(+VLOOKUP("LDGSEC"&amp;A31,'Main File'!A:O,12,0),0)</f>
        <v>0</v>
      </c>
      <c r="I31" s="26">
        <f>IFERROR(+VLOOKUP("LDGSEC"&amp;A31,'Main File'!A:O,13,0),0)</f>
        <v>0</v>
      </c>
      <c r="J31" s="26">
        <f>IFERROR(+VLOOKUP("LDGSEC"&amp;A31,'Main File'!A:O,14,0),0)</f>
        <v>0</v>
      </c>
      <c r="K31" s="26">
        <f>IFERROR(+VLOOKUP("LDGSEC"&amp;A31,'Main File'!A:O,15,0),0)</f>
        <v>0</v>
      </c>
    </row>
    <row r="32" spans="1:11" x14ac:dyDescent="0.25">
      <c r="A32" s="9">
        <f t="shared" si="0"/>
        <v>43219</v>
      </c>
      <c r="B32" s="26">
        <f>IFERROR(+VLOOKUP("LDGSEC"&amp;A32,'Main File'!A:O,6,0),0)</f>
        <v>0</v>
      </c>
      <c r="C32" s="26">
        <f>IFERROR(+VLOOKUP("LDGSEC"&amp;A32,'Main File'!A:O,7,0),0)</f>
        <v>0</v>
      </c>
      <c r="D32" s="26">
        <f>IFERROR(+VLOOKUP("LDGSEC"&amp;A32,'Main File'!A:O,8,0),0)</f>
        <v>0</v>
      </c>
      <c r="E32" s="26">
        <f>IFERROR(+VLOOKUP("LDGSEC"&amp;A32,'Main File'!A:O,9,0),0)</f>
        <v>0</v>
      </c>
      <c r="F32" s="26">
        <f>IFERROR(+VLOOKUP("LDGSEC"&amp;A32,'Main File'!A:O,10,0),0)</f>
        <v>0</v>
      </c>
      <c r="G32" s="26">
        <f>IFERROR(+VLOOKUP("LDGSEC"&amp;A32,'Main File'!A:O,11,0),0)</f>
        <v>0</v>
      </c>
      <c r="H32" s="26">
        <f>IFERROR(+VLOOKUP("LDGSEC"&amp;A32,'Main File'!A:O,12,0),0)</f>
        <v>0</v>
      </c>
      <c r="I32" s="26">
        <f>IFERROR(+VLOOKUP("LDGSEC"&amp;A32,'Main File'!A:O,13,0),0)</f>
        <v>0</v>
      </c>
      <c r="J32" s="26">
        <f>IFERROR(+VLOOKUP("LDGSEC"&amp;A32,'Main File'!A:O,14,0),0)</f>
        <v>0</v>
      </c>
      <c r="K32" s="26">
        <f>IFERROR(+VLOOKUP("LDGSEC"&amp;A32,'Main File'!A:O,15,0),0)</f>
        <v>0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0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0</v>
      </c>
      <c r="F28" s="26">
        <f>IFERROR(+VLOOKUP("LDINPF"&amp;A28,'Main File'!A:O,10,0),0)</f>
        <v>0</v>
      </c>
      <c r="G28" s="26">
        <f>IFERROR(+VLOOKUP("LDINPF"&amp;A28,'Main File'!A:O,11,0),0)</f>
        <v>0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0</v>
      </c>
      <c r="K28" s="26">
        <f>IFERROR(+VLOOKUP("LDINPF"&amp;A28,'Main File'!A:O,15,0),0)</f>
        <v>0</v>
      </c>
    </row>
    <row r="29" spans="1:11" x14ac:dyDescent="0.25">
      <c r="A29" s="9">
        <f t="shared" si="0"/>
        <v>43216</v>
      </c>
      <c r="B29" s="26">
        <f>IFERROR(+VLOOKUP("LDINPF"&amp;A29,'Main File'!A:O,6,0),0)</f>
        <v>0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0</v>
      </c>
      <c r="F29" s="26">
        <f>IFERROR(+VLOOKUP("LDINPF"&amp;A29,'Main File'!A:O,10,0),0)</f>
        <v>0</v>
      </c>
      <c r="G29" s="26">
        <f>IFERROR(+VLOOKUP("LDINPF"&amp;A29,'Main File'!A:O,11,0),0)</f>
        <v>0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0</v>
      </c>
      <c r="K29" s="26">
        <f>IFERROR(+VLOOKUP("LDINPF"&amp;A29,'Main File'!A:O,15,0),0)</f>
        <v>0</v>
      </c>
    </row>
    <row r="30" spans="1:11" x14ac:dyDescent="0.25">
      <c r="A30" s="9">
        <f t="shared" si="0"/>
        <v>43217</v>
      </c>
      <c r="B30" s="26">
        <f>IFERROR(+VLOOKUP("LDINPF"&amp;A30,'Main File'!A:O,6,0),0)</f>
        <v>0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0</v>
      </c>
      <c r="F30" s="26">
        <f>IFERROR(+VLOOKUP("LDINPF"&amp;A30,'Main File'!A:O,10,0),0)</f>
        <v>0</v>
      </c>
      <c r="G30" s="26">
        <f>IFERROR(+VLOOKUP("LDINPF"&amp;A30,'Main File'!A:O,11,0),0)</f>
        <v>0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0</v>
      </c>
      <c r="K30" s="26">
        <f>IFERROR(+VLOOKUP("LDINPF"&amp;A30,'Main File'!A:O,15,0),0)</f>
        <v>0</v>
      </c>
    </row>
    <row r="31" spans="1:11" x14ac:dyDescent="0.25">
      <c r="A31" s="9">
        <f t="shared" si="0"/>
        <v>43218</v>
      </c>
      <c r="B31" s="26">
        <f>IFERROR(+VLOOKUP("LDINPF"&amp;A31,'Main File'!A:O,6,0),0)</f>
        <v>0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0</v>
      </c>
      <c r="F31" s="26">
        <f>IFERROR(+VLOOKUP("LDINPF"&amp;A31,'Main File'!A:O,10,0),0)</f>
        <v>0</v>
      </c>
      <c r="G31" s="26">
        <f>IFERROR(+VLOOKUP("LDINPF"&amp;A31,'Main File'!A:O,11,0),0)</f>
        <v>0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0</v>
      </c>
      <c r="K31" s="26">
        <f>IFERROR(+VLOOKUP("LDINPF"&amp;A31,'Main File'!A:O,15,0),0)</f>
        <v>0</v>
      </c>
    </row>
    <row r="32" spans="1:11" x14ac:dyDescent="0.25">
      <c r="A32" s="9">
        <f t="shared" si="0"/>
        <v>43219</v>
      </c>
      <c r="B32" s="26">
        <f>IFERROR(+VLOOKUP("LDINPF"&amp;A32,'Main File'!A:O,6,0),0)</f>
        <v>0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0</v>
      </c>
      <c r="F32" s="26">
        <f>IFERROR(+VLOOKUP("LDINPF"&amp;A32,'Main File'!A:O,10,0),0)</f>
        <v>0</v>
      </c>
      <c r="G32" s="26">
        <f>IFERROR(+VLOOKUP("LDINPF"&amp;A32,'Main File'!A:O,11,0),0)</f>
        <v>0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0</v>
      </c>
      <c r="K32" s="26">
        <f>IFERROR(+VLOOKUP("LDINPF"&amp;A32,'Main File'!A:O,15,0),0)</f>
        <v>0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0</v>
      </c>
      <c r="C28" s="26">
        <f>IFERROR(+VLOOKUP("LDMIPF"&amp;A28,'Main File'!A:O,7,0),0)</f>
        <v>0</v>
      </c>
      <c r="D28" s="26">
        <f>IFERROR(+VLOOKUP("LDMIPF"&amp;A28,'Main File'!A:O,8,0),0)</f>
        <v>0</v>
      </c>
      <c r="E28" s="26">
        <f>IFERROR(+VLOOKUP("LDMIPF"&amp;A28,'Main File'!A:O,9,0),0)</f>
        <v>0</v>
      </c>
      <c r="F28" s="26">
        <f>IFERROR(+VLOOKUP("LDMIPF"&amp;A28,'Main File'!A:O,10,0),0)</f>
        <v>0</v>
      </c>
      <c r="G28" s="26">
        <f>IFERROR(+VLOOKUP("LDMIPF"&amp;A28,'Main File'!A:O,11,0),0)</f>
        <v>0</v>
      </c>
      <c r="H28" s="26">
        <f>IFERROR(+VLOOKUP("LDMIPF"&amp;A28,'Main File'!A:O,12,0),0)</f>
        <v>0</v>
      </c>
      <c r="I28" s="26">
        <f>IFERROR(+VLOOKUP("LDMIPF"&amp;A28,'Main File'!A:O,13,0),0)</f>
        <v>0</v>
      </c>
      <c r="J28" s="26">
        <f>IFERROR(+VLOOKUP("LDMIPF"&amp;A28,'Main File'!A:O,14,0),0)</f>
        <v>0</v>
      </c>
      <c r="K28" s="26">
        <f>IFERROR(+VLOOKUP("LDMIPF"&amp;A28,'Main File'!A:O,15,0),0)</f>
        <v>0</v>
      </c>
    </row>
    <row r="29" spans="1:11" x14ac:dyDescent="0.25">
      <c r="A29" s="9">
        <f t="shared" si="0"/>
        <v>43216</v>
      </c>
      <c r="B29" s="26">
        <f>IFERROR(+VLOOKUP("LDMIPF"&amp;A29,'Main File'!A:O,6,0),0)</f>
        <v>0</v>
      </c>
      <c r="C29" s="26">
        <f>IFERROR(+VLOOKUP("LDMIPF"&amp;A29,'Main File'!A:O,7,0),0)</f>
        <v>0</v>
      </c>
      <c r="D29" s="26">
        <f>IFERROR(+VLOOKUP("LDMIPF"&amp;A29,'Main File'!A:O,8,0),0)</f>
        <v>0</v>
      </c>
      <c r="E29" s="26">
        <f>IFERROR(+VLOOKUP("LDMIPF"&amp;A29,'Main File'!A:O,9,0),0)</f>
        <v>0</v>
      </c>
      <c r="F29" s="26">
        <f>IFERROR(+VLOOKUP("LDMIPF"&amp;A29,'Main File'!A:O,10,0),0)</f>
        <v>0</v>
      </c>
      <c r="G29" s="26">
        <f>IFERROR(+VLOOKUP("LDMIPF"&amp;A29,'Main File'!A:O,11,0),0)</f>
        <v>0</v>
      </c>
      <c r="H29" s="26">
        <f>IFERROR(+VLOOKUP("LDMIPF"&amp;A29,'Main File'!A:O,12,0),0)</f>
        <v>0</v>
      </c>
      <c r="I29" s="26">
        <f>IFERROR(+VLOOKUP("LDMIPF"&amp;A29,'Main File'!A:O,13,0),0)</f>
        <v>0</v>
      </c>
      <c r="J29" s="26">
        <f>IFERROR(+VLOOKUP("LDMIPF"&amp;A29,'Main File'!A:O,14,0),0)</f>
        <v>0</v>
      </c>
      <c r="K29" s="26">
        <f>IFERROR(+VLOOKUP("LDMIPF"&amp;A29,'Main File'!A:O,15,0),0)</f>
        <v>0</v>
      </c>
    </row>
    <row r="30" spans="1:11" x14ac:dyDescent="0.25">
      <c r="A30" s="9">
        <f t="shared" si="0"/>
        <v>43217</v>
      </c>
      <c r="B30" s="26">
        <f>IFERROR(+VLOOKUP("LDMIPF"&amp;A30,'Main File'!A:O,6,0),0)</f>
        <v>0</v>
      </c>
      <c r="C30" s="26">
        <f>IFERROR(+VLOOKUP("LDMIPF"&amp;A30,'Main File'!A:O,7,0),0)</f>
        <v>0</v>
      </c>
      <c r="D30" s="26">
        <f>IFERROR(+VLOOKUP("LDMIPF"&amp;A30,'Main File'!A:O,8,0),0)</f>
        <v>0</v>
      </c>
      <c r="E30" s="26">
        <f>IFERROR(+VLOOKUP("LDMIPF"&amp;A30,'Main File'!A:O,9,0),0)</f>
        <v>0</v>
      </c>
      <c r="F30" s="26">
        <f>IFERROR(+VLOOKUP("LDMIPF"&amp;A30,'Main File'!A:O,10,0),0)</f>
        <v>0</v>
      </c>
      <c r="G30" s="26">
        <f>IFERROR(+VLOOKUP("LDMIPF"&amp;A30,'Main File'!A:O,11,0),0)</f>
        <v>0</v>
      </c>
      <c r="H30" s="26">
        <f>IFERROR(+VLOOKUP("LDMIPF"&amp;A30,'Main File'!A:O,12,0),0)</f>
        <v>0</v>
      </c>
      <c r="I30" s="26">
        <f>IFERROR(+VLOOKUP("LDMIPF"&amp;A30,'Main File'!A:O,13,0),0)</f>
        <v>0</v>
      </c>
      <c r="J30" s="26">
        <f>IFERROR(+VLOOKUP("LDMIPF"&amp;A30,'Main File'!A:O,14,0),0)</f>
        <v>0</v>
      </c>
      <c r="K30" s="26">
        <f>IFERROR(+VLOOKUP("LDMIPF"&amp;A30,'Main File'!A:O,15,0),0)</f>
        <v>0</v>
      </c>
    </row>
    <row r="31" spans="1:11" x14ac:dyDescent="0.25">
      <c r="A31" s="9">
        <f t="shared" si="0"/>
        <v>43218</v>
      </c>
      <c r="B31" s="26">
        <f>IFERROR(+VLOOKUP("LDMIPF"&amp;A31,'Main File'!A:O,6,0),0)</f>
        <v>0</v>
      </c>
      <c r="C31" s="26">
        <f>IFERROR(+VLOOKUP("LDMIPF"&amp;A31,'Main File'!A:O,7,0),0)</f>
        <v>0</v>
      </c>
      <c r="D31" s="26">
        <f>IFERROR(+VLOOKUP("LDMIPF"&amp;A31,'Main File'!A:O,8,0),0)</f>
        <v>0</v>
      </c>
      <c r="E31" s="26">
        <f>IFERROR(+VLOOKUP("LDMIPF"&amp;A31,'Main File'!A:O,9,0),0)</f>
        <v>0</v>
      </c>
      <c r="F31" s="26">
        <f>IFERROR(+VLOOKUP("LDMIPF"&amp;A31,'Main File'!A:O,10,0),0)</f>
        <v>0</v>
      </c>
      <c r="G31" s="26">
        <f>IFERROR(+VLOOKUP("LDMIPF"&amp;A31,'Main File'!A:O,11,0),0)</f>
        <v>0</v>
      </c>
      <c r="H31" s="26">
        <f>IFERROR(+VLOOKUP("LDMIPF"&amp;A31,'Main File'!A:O,12,0),0)</f>
        <v>0</v>
      </c>
      <c r="I31" s="26">
        <f>IFERROR(+VLOOKUP("LDMIPF"&amp;A31,'Main File'!A:O,13,0),0)</f>
        <v>0</v>
      </c>
      <c r="J31" s="26">
        <f>IFERROR(+VLOOKUP("LDMIPF"&amp;A31,'Main File'!A:O,14,0),0)</f>
        <v>0</v>
      </c>
      <c r="K31" s="26">
        <f>IFERROR(+VLOOKUP("LDMIPF"&amp;A31,'Main File'!A:O,15,0),0)</f>
        <v>0</v>
      </c>
    </row>
    <row r="32" spans="1:11" x14ac:dyDescent="0.25">
      <c r="A32" s="9">
        <f t="shared" si="0"/>
        <v>43219</v>
      </c>
      <c r="B32" s="26">
        <f>IFERROR(+VLOOKUP("LDMIPF"&amp;A32,'Main File'!A:O,6,0),0)</f>
        <v>0</v>
      </c>
      <c r="C32" s="26">
        <f>IFERROR(+VLOOKUP("LDMIPF"&amp;A32,'Main File'!A:O,7,0),0)</f>
        <v>0</v>
      </c>
      <c r="D32" s="26">
        <f>IFERROR(+VLOOKUP("LDMIPF"&amp;A32,'Main File'!A:O,8,0),0)</f>
        <v>0</v>
      </c>
      <c r="E32" s="26">
        <f>IFERROR(+VLOOKUP("LDMIPF"&amp;A32,'Main File'!A:O,9,0),0)</f>
        <v>0</v>
      </c>
      <c r="F32" s="26">
        <f>IFERROR(+VLOOKUP("LDMIPF"&amp;A32,'Main File'!A:O,10,0),0)</f>
        <v>0</v>
      </c>
      <c r="G32" s="26">
        <f>IFERROR(+VLOOKUP("LDMIPF"&amp;A32,'Main File'!A:O,11,0),0)</f>
        <v>0</v>
      </c>
      <c r="H32" s="26">
        <f>IFERROR(+VLOOKUP("LDMIPF"&amp;A32,'Main File'!A:O,12,0),0)</f>
        <v>0</v>
      </c>
      <c r="I32" s="26">
        <f>IFERROR(+VLOOKUP("LDMIPF"&amp;A32,'Main File'!A:O,13,0),0)</f>
        <v>0</v>
      </c>
      <c r="J32" s="26">
        <f>IFERROR(+VLOOKUP("LDMIPF"&amp;A32,'Main File'!A:O,14,0),0)</f>
        <v>0</v>
      </c>
      <c r="K32" s="26">
        <f>IFERROR(+VLOOKUP("LDMIPF"&amp;A32,'Main File'!A:O,15,0),0)</f>
        <v>0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0</v>
      </c>
      <c r="F28" s="26">
        <f>IFERROR(+VLOOKUP("LDSAPF"&amp;A28,'Main File'!A:O,10,0),0)</f>
        <v>0</v>
      </c>
      <c r="G28" s="26">
        <f>IFERROR(+VLOOKUP("LDSAPF"&amp;A28,'Main File'!A:O,11,0),0)</f>
        <v>0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0</v>
      </c>
      <c r="K28" s="26">
        <f>IFERROR(+VLOOKUP("LDSAPF"&amp;A28,'Main File'!A:O,15,0),0)</f>
        <v>0</v>
      </c>
    </row>
    <row r="29" spans="1:11" x14ac:dyDescent="0.25">
      <c r="A29" s="9">
        <f t="shared" si="0"/>
        <v>43216</v>
      </c>
      <c r="B29" s="26">
        <f>IFERROR(+VLOOKUP("LDSAPF"&amp;A29,'Main File'!A:O,6,0),0)</f>
        <v>0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0</v>
      </c>
      <c r="F29" s="26">
        <f>IFERROR(+VLOOKUP("LDSAPF"&amp;A29,'Main File'!A:O,10,0),0)</f>
        <v>0</v>
      </c>
      <c r="G29" s="26">
        <f>IFERROR(+VLOOKUP("LDSAPF"&amp;A29,'Main File'!A:O,11,0),0)</f>
        <v>0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0</v>
      </c>
      <c r="K29" s="26">
        <f>IFERROR(+VLOOKUP("LDSAPF"&amp;A29,'Main File'!A:O,15,0),0)</f>
        <v>0</v>
      </c>
    </row>
    <row r="30" spans="1:11" x14ac:dyDescent="0.25">
      <c r="A30" s="9">
        <f t="shared" si="0"/>
        <v>43217</v>
      </c>
      <c r="B30" s="26">
        <f>IFERROR(+VLOOKUP("LDSAPF"&amp;A30,'Main File'!A:O,6,0),0)</f>
        <v>0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0</v>
      </c>
      <c r="F30" s="26">
        <f>IFERROR(+VLOOKUP("LDSAPF"&amp;A30,'Main File'!A:O,10,0),0)</f>
        <v>0</v>
      </c>
      <c r="G30" s="26">
        <f>IFERROR(+VLOOKUP("LDSAPF"&amp;A30,'Main File'!A:O,11,0),0)</f>
        <v>0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0</v>
      </c>
      <c r="K30" s="26">
        <f>IFERROR(+VLOOKUP("LDSAPF"&amp;A30,'Main File'!A:O,15,0),0)</f>
        <v>0</v>
      </c>
    </row>
    <row r="31" spans="1:11" x14ac:dyDescent="0.25">
      <c r="A31" s="9">
        <f t="shared" si="0"/>
        <v>43218</v>
      </c>
      <c r="B31" s="26">
        <f>IFERROR(+VLOOKUP("LDSAPF"&amp;A31,'Main File'!A:O,6,0),0)</f>
        <v>0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0</v>
      </c>
      <c r="F31" s="26">
        <f>IFERROR(+VLOOKUP("LDSAPF"&amp;A31,'Main File'!A:O,10,0),0)</f>
        <v>0</v>
      </c>
      <c r="G31" s="26">
        <f>IFERROR(+VLOOKUP("LDSAPF"&amp;A31,'Main File'!A:O,11,0),0)</f>
        <v>0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0</v>
      </c>
      <c r="K31" s="26">
        <f>IFERROR(+VLOOKUP("LDSAPF"&amp;A31,'Main File'!A:O,15,0),0)</f>
        <v>0</v>
      </c>
    </row>
    <row r="32" spans="1:11" x14ac:dyDescent="0.25">
      <c r="A32" s="9">
        <f t="shared" si="0"/>
        <v>43219</v>
      </c>
      <c r="B32" s="26">
        <f>IFERROR(+VLOOKUP("LDSAPF"&amp;A32,'Main File'!A:O,6,0),0)</f>
        <v>0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0</v>
      </c>
      <c r="F32" s="26">
        <f>IFERROR(+VLOOKUP("LDSAPF"&amp;A32,'Main File'!A:O,10,0),0)</f>
        <v>0</v>
      </c>
      <c r="G32" s="26">
        <f>IFERROR(+VLOOKUP("LDSAPF"&amp;A32,'Main File'!A:O,11,0),0)</f>
        <v>0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0</v>
      </c>
      <c r="K32" s="26">
        <f>IFERROR(+VLOOKUP("LDSAPF"&amp;A32,'Main File'!A:O,15,0),0)</f>
        <v>0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0</v>
      </c>
      <c r="C28" s="26">
        <f>IFERROR(+VLOOKUP("LEBALF"&amp;A28,'Main File'!A:O,7,0),0)</f>
        <v>0</v>
      </c>
      <c r="D28" s="26">
        <f>IFERROR(+VLOOKUP("LEBALF"&amp;A28,'Main File'!A:O,8,0),0)</f>
        <v>0</v>
      </c>
      <c r="E28" s="26">
        <f>IFERROR(+VLOOKUP("LEBALF"&amp;A28,'Main File'!A:O,9,0),0)</f>
        <v>0</v>
      </c>
      <c r="F28" s="26">
        <f>IFERROR(+VLOOKUP("LEBALF"&amp;A28,'Main File'!A:O,10,0),0)</f>
        <v>0</v>
      </c>
      <c r="G28" s="26">
        <f>IFERROR(+VLOOKUP("LEBALF"&amp;A28,'Main File'!A:O,11,0),0)</f>
        <v>0</v>
      </c>
      <c r="H28" s="26">
        <f>IFERROR(+VLOOKUP("LEBALF"&amp;A28,'Main File'!A:O,12,0),0)</f>
        <v>0</v>
      </c>
      <c r="I28" s="26">
        <f>IFERROR(+VLOOKUP("LEBALF"&amp;A28,'Main File'!A:O,13,0),0)</f>
        <v>0</v>
      </c>
      <c r="J28" s="26">
        <f>IFERROR(+VLOOKUP("LEBALF"&amp;A28,'Main File'!A:O,14,0),0)</f>
        <v>0</v>
      </c>
      <c r="K28" s="26">
        <f>IFERROR(+VLOOKUP("LEBALF"&amp;A28,'Main File'!A:O,15,0),0)</f>
        <v>0</v>
      </c>
    </row>
    <row r="29" spans="1:11" x14ac:dyDescent="0.25">
      <c r="A29" s="9">
        <f t="shared" si="0"/>
        <v>43216</v>
      </c>
      <c r="B29" s="26">
        <f>IFERROR(+VLOOKUP("LEBALF"&amp;A29,'Main File'!A:O,6,0),0)</f>
        <v>0</v>
      </c>
      <c r="C29" s="26">
        <f>IFERROR(+VLOOKUP("LEBALF"&amp;A29,'Main File'!A:O,7,0),0)</f>
        <v>0</v>
      </c>
      <c r="D29" s="26">
        <f>IFERROR(+VLOOKUP("LEBALF"&amp;A29,'Main File'!A:O,8,0),0)</f>
        <v>0</v>
      </c>
      <c r="E29" s="26">
        <f>IFERROR(+VLOOKUP("LEBALF"&amp;A29,'Main File'!A:O,9,0),0)</f>
        <v>0</v>
      </c>
      <c r="F29" s="26">
        <f>IFERROR(+VLOOKUP("LEBALF"&amp;A29,'Main File'!A:O,10,0),0)</f>
        <v>0</v>
      </c>
      <c r="G29" s="26">
        <f>IFERROR(+VLOOKUP("LEBALF"&amp;A29,'Main File'!A:O,11,0),0)</f>
        <v>0</v>
      </c>
      <c r="H29" s="26">
        <f>IFERROR(+VLOOKUP("LEBALF"&amp;A29,'Main File'!A:O,12,0),0)</f>
        <v>0</v>
      </c>
      <c r="I29" s="26">
        <f>IFERROR(+VLOOKUP("LEBALF"&amp;A29,'Main File'!A:O,13,0),0)</f>
        <v>0</v>
      </c>
      <c r="J29" s="26">
        <f>IFERROR(+VLOOKUP("LEBALF"&amp;A29,'Main File'!A:O,14,0),0)</f>
        <v>0</v>
      </c>
      <c r="K29" s="26">
        <f>IFERROR(+VLOOKUP("LEBALF"&amp;A29,'Main File'!A:O,15,0),0)</f>
        <v>0</v>
      </c>
    </row>
    <row r="30" spans="1:11" x14ac:dyDescent="0.25">
      <c r="A30" s="9">
        <f t="shared" si="0"/>
        <v>43217</v>
      </c>
      <c r="B30" s="26">
        <f>IFERROR(+VLOOKUP("LEBALF"&amp;A30,'Main File'!A:O,6,0),0)</f>
        <v>0</v>
      </c>
      <c r="C30" s="26">
        <f>IFERROR(+VLOOKUP("LEBALF"&amp;A30,'Main File'!A:O,7,0),0)</f>
        <v>0</v>
      </c>
      <c r="D30" s="26">
        <f>IFERROR(+VLOOKUP("LEBALF"&amp;A30,'Main File'!A:O,8,0),0)</f>
        <v>0</v>
      </c>
      <c r="E30" s="26">
        <f>IFERROR(+VLOOKUP("LEBALF"&amp;A30,'Main File'!A:O,9,0),0)</f>
        <v>0</v>
      </c>
      <c r="F30" s="26">
        <f>IFERROR(+VLOOKUP("LEBALF"&amp;A30,'Main File'!A:O,10,0),0)</f>
        <v>0</v>
      </c>
      <c r="G30" s="26">
        <f>IFERROR(+VLOOKUP("LEBALF"&amp;A30,'Main File'!A:O,11,0),0)</f>
        <v>0</v>
      </c>
      <c r="H30" s="26">
        <f>IFERROR(+VLOOKUP("LEBALF"&amp;A30,'Main File'!A:O,12,0),0)</f>
        <v>0</v>
      </c>
      <c r="I30" s="26">
        <f>IFERROR(+VLOOKUP("LEBALF"&amp;A30,'Main File'!A:O,13,0),0)</f>
        <v>0</v>
      </c>
      <c r="J30" s="26">
        <f>IFERROR(+VLOOKUP("LEBALF"&amp;A30,'Main File'!A:O,14,0),0)</f>
        <v>0</v>
      </c>
      <c r="K30" s="26">
        <f>IFERROR(+VLOOKUP("LEBALF"&amp;A30,'Main File'!A:O,15,0),0)</f>
        <v>0</v>
      </c>
    </row>
    <row r="31" spans="1:11" x14ac:dyDescent="0.25">
      <c r="A31" s="9">
        <f t="shared" si="0"/>
        <v>43218</v>
      </c>
      <c r="B31" s="26">
        <f>IFERROR(+VLOOKUP("LEBALF"&amp;A31,'Main File'!A:O,6,0),0)</f>
        <v>0</v>
      </c>
      <c r="C31" s="26">
        <f>IFERROR(+VLOOKUP("LEBALF"&amp;A31,'Main File'!A:O,7,0),0)</f>
        <v>0</v>
      </c>
      <c r="D31" s="26">
        <f>IFERROR(+VLOOKUP("LEBALF"&amp;A31,'Main File'!A:O,8,0),0)</f>
        <v>0</v>
      </c>
      <c r="E31" s="26">
        <f>IFERROR(+VLOOKUP("LEBALF"&amp;A31,'Main File'!A:O,9,0),0)</f>
        <v>0</v>
      </c>
      <c r="F31" s="26">
        <f>IFERROR(+VLOOKUP("LEBALF"&amp;A31,'Main File'!A:O,10,0),0)</f>
        <v>0</v>
      </c>
      <c r="G31" s="26">
        <f>IFERROR(+VLOOKUP("LEBALF"&amp;A31,'Main File'!A:O,11,0),0)</f>
        <v>0</v>
      </c>
      <c r="H31" s="26">
        <f>IFERROR(+VLOOKUP("LEBALF"&amp;A31,'Main File'!A:O,12,0),0)</f>
        <v>0</v>
      </c>
      <c r="I31" s="26">
        <f>IFERROR(+VLOOKUP("LEBALF"&amp;A31,'Main File'!A:O,13,0),0)</f>
        <v>0</v>
      </c>
      <c r="J31" s="26">
        <f>IFERROR(+VLOOKUP("LEBALF"&amp;A31,'Main File'!A:O,14,0),0)</f>
        <v>0</v>
      </c>
      <c r="K31" s="26">
        <f>IFERROR(+VLOOKUP("LEBALF"&amp;A31,'Main File'!A:O,15,0),0)</f>
        <v>0</v>
      </c>
    </row>
    <row r="32" spans="1:11" x14ac:dyDescent="0.25">
      <c r="A32" s="9">
        <f t="shared" si="0"/>
        <v>43219</v>
      </c>
      <c r="B32" s="26">
        <f>IFERROR(+VLOOKUP("LEBALF"&amp;A32,'Main File'!A:O,6,0),0)</f>
        <v>0</v>
      </c>
      <c r="C32" s="26">
        <f>IFERROR(+VLOOKUP("LEBALF"&amp;A32,'Main File'!A:O,7,0),0)</f>
        <v>0</v>
      </c>
      <c r="D32" s="26">
        <f>IFERROR(+VLOOKUP("LEBALF"&amp;A32,'Main File'!A:O,8,0),0)</f>
        <v>0</v>
      </c>
      <c r="E32" s="26">
        <f>IFERROR(+VLOOKUP("LEBALF"&amp;A32,'Main File'!A:O,9,0),0)</f>
        <v>0</v>
      </c>
      <c r="F32" s="26">
        <f>IFERROR(+VLOOKUP("LEBALF"&amp;A32,'Main File'!A:O,10,0),0)</f>
        <v>0</v>
      </c>
      <c r="G32" s="26">
        <f>IFERROR(+VLOOKUP("LEBALF"&amp;A32,'Main File'!A:O,11,0),0)</f>
        <v>0</v>
      </c>
      <c r="H32" s="26">
        <f>IFERROR(+VLOOKUP("LEBALF"&amp;A32,'Main File'!A:O,12,0),0)</f>
        <v>0</v>
      </c>
      <c r="I32" s="26">
        <f>IFERROR(+VLOOKUP("LEBALF"&amp;A32,'Main File'!A:O,13,0),0)</f>
        <v>0</v>
      </c>
      <c r="J32" s="26">
        <f>IFERROR(+VLOOKUP("LEBALF"&amp;A32,'Main File'!A:O,14,0),0)</f>
        <v>0</v>
      </c>
      <c r="K32" s="26">
        <f>IFERROR(+VLOOKUP("LEBALF"&amp;A32,'Main File'!A:O,15,0),0)</f>
        <v>0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0</v>
      </c>
      <c r="C28" s="26">
        <f>IFERROR(+VLOOKUP("LEBFSF"&amp;A28,'Main File'!A:O,7,0),0)</f>
        <v>0</v>
      </c>
      <c r="D28" s="26">
        <f>IFERROR(+VLOOKUP("LEBFSF"&amp;A28,'Main File'!A:O,8,0),0)</f>
        <v>0</v>
      </c>
      <c r="E28" s="26">
        <f>IFERROR(+VLOOKUP("LEBFSF"&amp;A28,'Main File'!A:O,9,0),0)</f>
        <v>0</v>
      </c>
      <c r="F28" s="26">
        <f>IFERROR(+VLOOKUP("LEBFSF"&amp;A28,'Main File'!A:O,10,0),0)</f>
        <v>0</v>
      </c>
      <c r="G28" s="26">
        <f>IFERROR(+VLOOKUP("LEBFSF"&amp;A28,'Main File'!A:O,11,0),0)</f>
        <v>0</v>
      </c>
      <c r="H28" s="26">
        <f>IFERROR(+VLOOKUP("LEBFSF"&amp;A28,'Main File'!A:O,12,0),0)</f>
        <v>0</v>
      </c>
      <c r="I28" s="26">
        <f>IFERROR(+VLOOKUP("LEBFSF"&amp;A28,'Main File'!A:O,13,0),0)</f>
        <v>0</v>
      </c>
      <c r="J28" s="26">
        <f>IFERROR(+VLOOKUP("LEBFSF"&amp;A28,'Main File'!A:O,14,0),0)</f>
        <v>0</v>
      </c>
      <c r="K28" s="26">
        <f>IFERROR(+VLOOKUP("LEBFSF"&amp;A28,'Main File'!A:O,15,0),0)</f>
        <v>0</v>
      </c>
    </row>
    <row r="29" spans="1:11" x14ac:dyDescent="0.25">
      <c r="A29" s="9">
        <f t="shared" si="0"/>
        <v>43216</v>
      </c>
      <c r="B29" s="26">
        <f>IFERROR(+VLOOKUP("LEBFSF"&amp;A29,'Main File'!A:O,6,0),0)</f>
        <v>0</v>
      </c>
      <c r="C29" s="26">
        <f>IFERROR(+VLOOKUP("LEBFSF"&amp;A29,'Main File'!A:O,7,0),0)</f>
        <v>0</v>
      </c>
      <c r="D29" s="26">
        <f>IFERROR(+VLOOKUP("LEBFSF"&amp;A29,'Main File'!A:O,8,0),0)</f>
        <v>0</v>
      </c>
      <c r="E29" s="26">
        <f>IFERROR(+VLOOKUP("LEBFSF"&amp;A29,'Main File'!A:O,9,0),0)</f>
        <v>0</v>
      </c>
      <c r="F29" s="26">
        <f>IFERROR(+VLOOKUP("LEBFSF"&amp;A29,'Main File'!A:O,10,0),0)</f>
        <v>0</v>
      </c>
      <c r="G29" s="26">
        <f>IFERROR(+VLOOKUP("LEBFSF"&amp;A29,'Main File'!A:O,11,0),0)</f>
        <v>0</v>
      </c>
      <c r="H29" s="26">
        <f>IFERROR(+VLOOKUP("LEBFSF"&amp;A29,'Main File'!A:O,12,0),0)</f>
        <v>0</v>
      </c>
      <c r="I29" s="26">
        <f>IFERROR(+VLOOKUP("LEBFSF"&amp;A29,'Main File'!A:O,13,0),0)</f>
        <v>0</v>
      </c>
      <c r="J29" s="26">
        <f>IFERROR(+VLOOKUP("LEBFSF"&amp;A29,'Main File'!A:O,14,0),0)</f>
        <v>0</v>
      </c>
      <c r="K29" s="26">
        <f>IFERROR(+VLOOKUP("LEBFSF"&amp;A29,'Main File'!A:O,15,0),0)</f>
        <v>0</v>
      </c>
    </row>
    <row r="30" spans="1:11" x14ac:dyDescent="0.25">
      <c r="A30" s="9">
        <f t="shared" si="0"/>
        <v>43217</v>
      </c>
      <c r="B30" s="26">
        <f>IFERROR(+VLOOKUP("LEBFSF"&amp;A30,'Main File'!A:O,6,0),0)</f>
        <v>0</v>
      </c>
      <c r="C30" s="26">
        <f>IFERROR(+VLOOKUP("LEBFSF"&amp;A30,'Main File'!A:O,7,0),0)</f>
        <v>0</v>
      </c>
      <c r="D30" s="26">
        <f>IFERROR(+VLOOKUP("LEBFSF"&amp;A30,'Main File'!A:O,8,0),0)</f>
        <v>0</v>
      </c>
      <c r="E30" s="26">
        <f>IFERROR(+VLOOKUP("LEBFSF"&amp;A30,'Main File'!A:O,9,0),0)</f>
        <v>0</v>
      </c>
      <c r="F30" s="26">
        <f>IFERROR(+VLOOKUP("LEBFSF"&amp;A30,'Main File'!A:O,10,0),0)</f>
        <v>0</v>
      </c>
      <c r="G30" s="26">
        <f>IFERROR(+VLOOKUP("LEBFSF"&amp;A30,'Main File'!A:O,11,0),0)</f>
        <v>0</v>
      </c>
      <c r="H30" s="26">
        <f>IFERROR(+VLOOKUP("LEBFSF"&amp;A30,'Main File'!A:O,12,0),0)</f>
        <v>0</v>
      </c>
      <c r="I30" s="26">
        <f>IFERROR(+VLOOKUP("LEBFSF"&amp;A30,'Main File'!A:O,13,0),0)</f>
        <v>0</v>
      </c>
      <c r="J30" s="26">
        <f>IFERROR(+VLOOKUP("LEBFSF"&amp;A30,'Main File'!A:O,14,0),0)</f>
        <v>0</v>
      </c>
      <c r="K30" s="26">
        <f>IFERROR(+VLOOKUP("LEBFSF"&amp;A30,'Main File'!A:O,15,0),0)</f>
        <v>0</v>
      </c>
    </row>
    <row r="31" spans="1:11" x14ac:dyDescent="0.25">
      <c r="A31" s="9">
        <f t="shared" si="0"/>
        <v>43218</v>
      </c>
      <c r="B31" s="26">
        <f>IFERROR(+VLOOKUP("LEBFSF"&amp;A31,'Main File'!A:O,6,0),0)</f>
        <v>0</v>
      </c>
      <c r="C31" s="26">
        <f>IFERROR(+VLOOKUP("LEBFSF"&amp;A31,'Main File'!A:O,7,0),0)</f>
        <v>0</v>
      </c>
      <c r="D31" s="26">
        <f>IFERROR(+VLOOKUP("LEBFSF"&amp;A31,'Main File'!A:O,8,0),0)</f>
        <v>0</v>
      </c>
      <c r="E31" s="26">
        <f>IFERROR(+VLOOKUP("LEBFSF"&amp;A31,'Main File'!A:O,9,0),0)</f>
        <v>0</v>
      </c>
      <c r="F31" s="26">
        <f>IFERROR(+VLOOKUP("LEBFSF"&amp;A31,'Main File'!A:O,10,0),0)</f>
        <v>0</v>
      </c>
      <c r="G31" s="26">
        <f>IFERROR(+VLOOKUP("LEBFSF"&amp;A31,'Main File'!A:O,11,0),0)</f>
        <v>0</v>
      </c>
      <c r="H31" s="26">
        <f>IFERROR(+VLOOKUP("LEBFSF"&amp;A31,'Main File'!A:O,12,0),0)</f>
        <v>0</v>
      </c>
      <c r="I31" s="26">
        <f>IFERROR(+VLOOKUP("LEBFSF"&amp;A31,'Main File'!A:O,13,0),0)</f>
        <v>0</v>
      </c>
      <c r="J31" s="26">
        <f>IFERROR(+VLOOKUP("LEBFSF"&amp;A31,'Main File'!A:O,14,0),0)</f>
        <v>0</v>
      </c>
      <c r="K31" s="26">
        <f>IFERROR(+VLOOKUP("LEBFSF"&amp;A31,'Main File'!A:O,15,0),0)</f>
        <v>0</v>
      </c>
    </row>
    <row r="32" spans="1:11" x14ac:dyDescent="0.25">
      <c r="A32" s="9">
        <f t="shared" si="0"/>
        <v>43219</v>
      </c>
      <c r="B32" s="26">
        <f>IFERROR(+VLOOKUP("LEBFSF"&amp;A32,'Main File'!A:O,6,0),0)</f>
        <v>0</v>
      </c>
      <c r="C32" s="26">
        <f>IFERROR(+VLOOKUP("LEBFSF"&amp;A32,'Main File'!A:O,7,0),0)</f>
        <v>0</v>
      </c>
      <c r="D32" s="26">
        <f>IFERROR(+VLOOKUP("LEBFSF"&amp;A32,'Main File'!A:O,8,0),0)</f>
        <v>0</v>
      </c>
      <c r="E32" s="26">
        <f>IFERROR(+VLOOKUP("LEBFSF"&amp;A32,'Main File'!A:O,9,0),0)</f>
        <v>0</v>
      </c>
      <c r="F32" s="26">
        <f>IFERROR(+VLOOKUP("LEBFSF"&amp;A32,'Main File'!A:O,10,0),0)</f>
        <v>0</v>
      </c>
      <c r="G32" s="26">
        <f>IFERROR(+VLOOKUP("LEBFSF"&amp;A32,'Main File'!A:O,11,0),0)</f>
        <v>0</v>
      </c>
      <c r="H32" s="26">
        <f>IFERROR(+VLOOKUP("LEBFSF"&amp;A32,'Main File'!A:O,12,0),0)</f>
        <v>0</v>
      </c>
      <c r="I32" s="26">
        <f>IFERROR(+VLOOKUP("LEBFSF"&amp;A32,'Main File'!A:O,13,0),0)</f>
        <v>0</v>
      </c>
      <c r="J32" s="26">
        <f>IFERROR(+VLOOKUP("LEBFSF"&amp;A32,'Main File'!A:O,14,0),0)</f>
        <v>0</v>
      </c>
      <c r="K32" s="26">
        <f>IFERROR(+VLOOKUP("LEBFSF"&amp;A32,'Main File'!A:O,15,0),0)</f>
        <v>0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0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</v>
      </c>
      <c r="F28" s="26">
        <f>IFERROR(+VLOOKUP("LECHID"&amp;A28,'Main File'!A:O,10,0),0)</f>
        <v>0</v>
      </c>
      <c r="G28" s="26">
        <f>IFERROR(+VLOOKUP("LECHID"&amp;A28,'Main File'!A:O,11,0),0)</f>
        <v>0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</v>
      </c>
      <c r="K28" s="26">
        <f>IFERROR(+VLOOKUP("LECHID"&amp;A28,'Main File'!A:O,15,0),0)</f>
        <v>0</v>
      </c>
    </row>
    <row r="29" spans="1:11" x14ac:dyDescent="0.25">
      <c r="A29" s="9">
        <f t="shared" si="0"/>
        <v>43216</v>
      </c>
      <c r="B29" s="26">
        <f>IFERROR(+VLOOKUP("LECHID"&amp;A29,'Main File'!A:O,6,0),0)</f>
        <v>0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</v>
      </c>
      <c r="F29" s="26">
        <f>IFERROR(+VLOOKUP("LECHID"&amp;A29,'Main File'!A:O,10,0),0)</f>
        <v>0</v>
      </c>
      <c r="G29" s="26">
        <f>IFERROR(+VLOOKUP("LECHID"&amp;A29,'Main File'!A:O,11,0),0)</f>
        <v>0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</v>
      </c>
      <c r="K29" s="26">
        <f>IFERROR(+VLOOKUP("LECHID"&amp;A29,'Main File'!A:O,15,0),0)</f>
        <v>0</v>
      </c>
    </row>
    <row r="30" spans="1:11" x14ac:dyDescent="0.25">
      <c r="A30" s="9">
        <f t="shared" si="0"/>
        <v>43217</v>
      </c>
      <c r="B30" s="26">
        <f>IFERROR(+VLOOKUP("LECHID"&amp;A30,'Main File'!A:O,6,0),0)</f>
        <v>0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</v>
      </c>
      <c r="F30" s="26">
        <f>IFERROR(+VLOOKUP("LECHID"&amp;A30,'Main File'!A:O,10,0),0)</f>
        <v>0</v>
      </c>
      <c r="G30" s="26">
        <f>IFERROR(+VLOOKUP("LECHID"&amp;A30,'Main File'!A:O,11,0),0)</f>
        <v>0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</v>
      </c>
      <c r="K30" s="26">
        <f>IFERROR(+VLOOKUP("LECHID"&amp;A30,'Main File'!A:O,15,0),0)</f>
        <v>0</v>
      </c>
    </row>
    <row r="31" spans="1:11" x14ac:dyDescent="0.25">
      <c r="A31" s="9">
        <f t="shared" si="0"/>
        <v>43218</v>
      </c>
      <c r="B31" s="26">
        <f>IFERROR(+VLOOKUP("LECHID"&amp;A31,'Main File'!A:O,6,0),0)</f>
        <v>0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</v>
      </c>
      <c r="F31" s="26">
        <f>IFERROR(+VLOOKUP("LECHID"&amp;A31,'Main File'!A:O,10,0),0)</f>
        <v>0</v>
      </c>
      <c r="G31" s="26">
        <f>IFERROR(+VLOOKUP("LECHID"&amp;A31,'Main File'!A:O,11,0),0)</f>
        <v>0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</v>
      </c>
      <c r="K31" s="26">
        <f>IFERROR(+VLOOKUP("LECHID"&amp;A31,'Main File'!A:O,15,0),0)</f>
        <v>0</v>
      </c>
    </row>
    <row r="32" spans="1:11" x14ac:dyDescent="0.25">
      <c r="A32" s="9">
        <f t="shared" si="0"/>
        <v>43219</v>
      </c>
      <c r="B32" s="26">
        <f>IFERROR(+VLOOKUP("LECHID"&amp;A32,'Main File'!A:O,6,0),0)</f>
        <v>0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</v>
      </c>
      <c r="F32" s="26">
        <f>IFERROR(+VLOOKUP("LECHID"&amp;A32,'Main File'!A:O,10,0),0)</f>
        <v>0</v>
      </c>
      <c r="G32" s="26">
        <f>IFERROR(+VLOOKUP("LECHID"&amp;A32,'Main File'!A:O,11,0),0)</f>
        <v>0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</v>
      </c>
      <c r="K32" s="26">
        <f>IFERROR(+VLOOKUP("LECHID"&amp;A32,'Main File'!A:O,15,0),0)</f>
        <v>0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0</v>
      </c>
      <c r="C28" s="26">
        <f>IFERROR(+VLOOKUP("LEEQTF"&amp;A28,'Main File'!A:O,7,0),0)</f>
        <v>0</v>
      </c>
      <c r="D28" s="26">
        <f>IFERROR(+VLOOKUP("LEEQTF"&amp;A28,'Main File'!A:O,8,0),0)</f>
        <v>0</v>
      </c>
      <c r="E28" s="26">
        <f>IFERROR(+VLOOKUP("LEEQTF"&amp;A28,'Main File'!A:O,9,0),0)</f>
        <v>0</v>
      </c>
      <c r="F28" s="26">
        <f>IFERROR(+VLOOKUP("LEEQTF"&amp;A28,'Main File'!A:O,10,0),0)</f>
        <v>0</v>
      </c>
      <c r="G28" s="26">
        <f>IFERROR(+VLOOKUP("LEEQTF"&amp;A28,'Main File'!A:O,11,0),0)</f>
        <v>0</v>
      </c>
      <c r="H28" s="26">
        <f>IFERROR(+VLOOKUP("LEEQTF"&amp;A28,'Main File'!A:O,12,0),0)</f>
        <v>0</v>
      </c>
      <c r="I28" s="26">
        <f>IFERROR(+VLOOKUP("LEEQTF"&amp;A28,'Main File'!A:O,13,0),0)</f>
        <v>0</v>
      </c>
      <c r="J28" s="26">
        <f>IFERROR(+VLOOKUP("LEEQTF"&amp;A28,'Main File'!A:O,14,0),0)</f>
        <v>0</v>
      </c>
      <c r="K28" s="26">
        <f>IFERROR(+VLOOKUP("LEEQTF"&amp;A28,'Main File'!A:O,15,0),0)</f>
        <v>0</v>
      </c>
    </row>
    <row r="29" spans="1:11" x14ac:dyDescent="0.25">
      <c r="A29" s="9">
        <f t="shared" si="0"/>
        <v>43216</v>
      </c>
      <c r="B29" s="26">
        <f>IFERROR(+VLOOKUP("LEEQTF"&amp;A29,'Main File'!A:O,6,0),0)</f>
        <v>0</v>
      </c>
      <c r="C29" s="26">
        <f>IFERROR(+VLOOKUP("LEEQTF"&amp;A29,'Main File'!A:O,7,0),0)</f>
        <v>0</v>
      </c>
      <c r="D29" s="26">
        <f>IFERROR(+VLOOKUP("LEEQTF"&amp;A29,'Main File'!A:O,8,0),0)</f>
        <v>0</v>
      </c>
      <c r="E29" s="26">
        <f>IFERROR(+VLOOKUP("LEEQTF"&amp;A29,'Main File'!A:O,9,0),0)</f>
        <v>0</v>
      </c>
      <c r="F29" s="26">
        <f>IFERROR(+VLOOKUP("LEEQTF"&amp;A29,'Main File'!A:O,10,0),0)</f>
        <v>0</v>
      </c>
      <c r="G29" s="26">
        <f>IFERROR(+VLOOKUP("LEEQTF"&amp;A29,'Main File'!A:O,11,0),0)</f>
        <v>0</v>
      </c>
      <c r="H29" s="26">
        <f>IFERROR(+VLOOKUP("LEEQTF"&amp;A29,'Main File'!A:O,12,0),0)</f>
        <v>0</v>
      </c>
      <c r="I29" s="26">
        <f>IFERROR(+VLOOKUP("LEEQTF"&amp;A29,'Main File'!A:O,13,0),0)</f>
        <v>0</v>
      </c>
      <c r="J29" s="26">
        <f>IFERROR(+VLOOKUP("LEEQTF"&amp;A29,'Main File'!A:O,14,0),0)</f>
        <v>0</v>
      </c>
      <c r="K29" s="26">
        <f>IFERROR(+VLOOKUP("LEEQTF"&amp;A29,'Main File'!A:O,15,0),0)</f>
        <v>0</v>
      </c>
    </row>
    <row r="30" spans="1:11" x14ac:dyDescent="0.25">
      <c r="A30" s="9">
        <f t="shared" si="0"/>
        <v>43217</v>
      </c>
      <c r="B30" s="26">
        <f>IFERROR(+VLOOKUP("LEEQTF"&amp;A30,'Main File'!A:O,6,0),0)</f>
        <v>0</v>
      </c>
      <c r="C30" s="26">
        <f>IFERROR(+VLOOKUP("LEEQTF"&amp;A30,'Main File'!A:O,7,0),0)</f>
        <v>0</v>
      </c>
      <c r="D30" s="26">
        <f>IFERROR(+VLOOKUP("LEEQTF"&amp;A30,'Main File'!A:O,8,0),0)</f>
        <v>0</v>
      </c>
      <c r="E30" s="26">
        <f>IFERROR(+VLOOKUP("LEEQTF"&amp;A30,'Main File'!A:O,9,0),0)</f>
        <v>0</v>
      </c>
      <c r="F30" s="26">
        <f>IFERROR(+VLOOKUP("LEEQTF"&amp;A30,'Main File'!A:O,10,0),0)</f>
        <v>0</v>
      </c>
      <c r="G30" s="26">
        <f>IFERROR(+VLOOKUP("LEEQTF"&amp;A30,'Main File'!A:O,11,0),0)</f>
        <v>0</v>
      </c>
      <c r="H30" s="26">
        <f>IFERROR(+VLOOKUP("LEEQTF"&amp;A30,'Main File'!A:O,12,0),0)</f>
        <v>0</v>
      </c>
      <c r="I30" s="26">
        <f>IFERROR(+VLOOKUP("LEEQTF"&amp;A30,'Main File'!A:O,13,0),0)</f>
        <v>0</v>
      </c>
      <c r="J30" s="26">
        <f>IFERROR(+VLOOKUP("LEEQTF"&amp;A30,'Main File'!A:O,14,0),0)</f>
        <v>0</v>
      </c>
      <c r="K30" s="26">
        <f>IFERROR(+VLOOKUP("LEEQTF"&amp;A30,'Main File'!A:O,15,0),0)</f>
        <v>0</v>
      </c>
    </row>
    <row r="31" spans="1:11" x14ac:dyDescent="0.25">
      <c r="A31" s="9">
        <f t="shared" si="0"/>
        <v>43218</v>
      </c>
      <c r="B31" s="26">
        <f>IFERROR(+VLOOKUP("LEEQTF"&amp;A31,'Main File'!A:O,6,0),0)</f>
        <v>0</v>
      </c>
      <c r="C31" s="26">
        <f>IFERROR(+VLOOKUP("LEEQTF"&amp;A31,'Main File'!A:O,7,0),0)</f>
        <v>0</v>
      </c>
      <c r="D31" s="26">
        <f>IFERROR(+VLOOKUP("LEEQTF"&amp;A31,'Main File'!A:O,8,0),0)</f>
        <v>0</v>
      </c>
      <c r="E31" s="26">
        <f>IFERROR(+VLOOKUP("LEEQTF"&amp;A31,'Main File'!A:O,9,0),0)</f>
        <v>0</v>
      </c>
      <c r="F31" s="26">
        <f>IFERROR(+VLOOKUP("LEEQTF"&amp;A31,'Main File'!A:O,10,0),0)</f>
        <v>0</v>
      </c>
      <c r="G31" s="26">
        <f>IFERROR(+VLOOKUP("LEEQTF"&amp;A31,'Main File'!A:O,11,0),0)</f>
        <v>0</v>
      </c>
      <c r="H31" s="26">
        <f>IFERROR(+VLOOKUP("LEEQTF"&amp;A31,'Main File'!A:O,12,0),0)</f>
        <v>0</v>
      </c>
      <c r="I31" s="26">
        <f>IFERROR(+VLOOKUP("LEEQTF"&amp;A31,'Main File'!A:O,13,0),0)</f>
        <v>0</v>
      </c>
      <c r="J31" s="26">
        <f>IFERROR(+VLOOKUP("LEEQTF"&amp;A31,'Main File'!A:O,14,0),0)</f>
        <v>0</v>
      </c>
      <c r="K31" s="26">
        <f>IFERROR(+VLOOKUP("LEEQTF"&amp;A31,'Main File'!A:O,15,0),0)</f>
        <v>0</v>
      </c>
    </row>
    <row r="32" spans="1:11" x14ac:dyDescent="0.25">
      <c r="A32" s="9">
        <f t="shared" si="0"/>
        <v>43219</v>
      </c>
      <c r="B32" s="26">
        <f>IFERROR(+VLOOKUP("LEEQTF"&amp;A32,'Main File'!A:O,6,0),0)</f>
        <v>0</v>
      </c>
      <c r="C32" s="26">
        <f>IFERROR(+VLOOKUP("LEEQTF"&amp;A32,'Main File'!A:O,7,0),0)</f>
        <v>0</v>
      </c>
      <c r="D32" s="26">
        <f>IFERROR(+VLOOKUP("LEEQTF"&amp;A32,'Main File'!A:O,8,0),0)</f>
        <v>0</v>
      </c>
      <c r="E32" s="26">
        <f>IFERROR(+VLOOKUP("LEEQTF"&amp;A32,'Main File'!A:O,9,0),0)</f>
        <v>0</v>
      </c>
      <c r="F32" s="26">
        <f>IFERROR(+VLOOKUP("LEEQTF"&amp;A32,'Main File'!A:O,10,0),0)</f>
        <v>0</v>
      </c>
      <c r="G32" s="26">
        <f>IFERROR(+VLOOKUP("LEEQTF"&amp;A32,'Main File'!A:O,11,0),0)</f>
        <v>0</v>
      </c>
      <c r="H32" s="26">
        <f>IFERROR(+VLOOKUP("LEEQTF"&amp;A32,'Main File'!A:O,12,0),0)</f>
        <v>0</v>
      </c>
      <c r="I32" s="26">
        <f>IFERROR(+VLOOKUP("LEEQTF"&amp;A32,'Main File'!A:O,13,0),0)</f>
        <v>0</v>
      </c>
      <c r="J32" s="26">
        <f>IFERROR(+VLOOKUP("LEEQTF"&amp;A32,'Main File'!A:O,14,0),0)</f>
        <v>0</v>
      </c>
      <c r="K32" s="26">
        <f>IFERROR(+VLOOKUP("LEEQTF"&amp;A32,'Main File'!A:O,15,0),0)</f>
        <v>0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0</v>
      </c>
      <c r="C28" s="26">
        <f>IFERROR(+VLOOKUP("LEGROW"&amp;A28,'Main File'!A:O,7,0),0)</f>
        <v>0</v>
      </c>
      <c r="D28" s="26">
        <f>IFERROR(+VLOOKUP("LEGROW"&amp;A28,'Main File'!A:O,8,0),0)</f>
        <v>0</v>
      </c>
      <c r="E28" s="26">
        <f>IFERROR(+VLOOKUP("LEGROW"&amp;A28,'Main File'!A:O,9,0),0)</f>
        <v>0</v>
      </c>
      <c r="F28" s="26">
        <f>IFERROR(+VLOOKUP("LEGROW"&amp;A28,'Main File'!A:O,10,0),0)</f>
        <v>0</v>
      </c>
      <c r="G28" s="26">
        <f>IFERROR(+VLOOKUP("LEGROW"&amp;A28,'Main File'!A:O,11,0),0)</f>
        <v>0</v>
      </c>
      <c r="H28" s="26">
        <f>IFERROR(+VLOOKUP("LEGROW"&amp;A28,'Main File'!A:O,12,0),0)</f>
        <v>0</v>
      </c>
      <c r="I28" s="26">
        <f>IFERROR(+VLOOKUP("LEGROW"&amp;A28,'Main File'!A:O,13,0),0)</f>
        <v>0</v>
      </c>
      <c r="J28" s="26">
        <f>IFERROR(+VLOOKUP("LEGROW"&amp;A28,'Main File'!A:O,14,0),0)</f>
        <v>0</v>
      </c>
      <c r="K28" s="26">
        <f>IFERROR(+VLOOKUP("LEGROW"&amp;A28,'Main File'!A:O,15,0),0)</f>
        <v>0</v>
      </c>
    </row>
    <row r="29" spans="1:11" x14ac:dyDescent="0.25">
      <c r="A29" s="9">
        <f t="shared" si="0"/>
        <v>43216</v>
      </c>
      <c r="B29" s="26">
        <f>IFERROR(+VLOOKUP("LEGROW"&amp;A29,'Main File'!A:O,6,0),0)</f>
        <v>0</v>
      </c>
      <c r="C29" s="26">
        <f>IFERROR(+VLOOKUP("LEGROW"&amp;A29,'Main File'!A:O,7,0),0)</f>
        <v>0</v>
      </c>
      <c r="D29" s="26">
        <f>IFERROR(+VLOOKUP("LEGROW"&amp;A29,'Main File'!A:O,8,0),0)</f>
        <v>0</v>
      </c>
      <c r="E29" s="26">
        <f>IFERROR(+VLOOKUP("LEGROW"&amp;A29,'Main File'!A:O,9,0),0)</f>
        <v>0</v>
      </c>
      <c r="F29" s="26">
        <f>IFERROR(+VLOOKUP("LEGROW"&amp;A29,'Main File'!A:O,10,0),0)</f>
        <v>0</v>
      </c>
      <c r="G29" s="26">
        <f>IFERROR(+VLOOKUP("LEGROW"&amp;A29,'Main File'!A:O,11,0),0)</f>
        <v>0</v>
      </c>
      <c r="H29" s="26">
        <f>IFERROR(+VLOOKUP("LEGROW"&amp;A29,'Main File'!A:O,12,0),0)</f>
        <v>0</v>
      </c>
      <c r="I29" s="26">
        <f>IFERROR(+VLOOKUP("LEGROW"&amp;A29,'Main File'!A:O,13,0),0)</f>
        <v>0</v>
      </c>
      <c r="J29" s="26">
        <f>IFERROR(+VLOOKUP("LEGROW"&amp;A29,'Main File'!A:O,14,0),0)</f>
        <v>0</v>
      </c>
      <c r="K29" s="26">
        <f>IFERROR(+VLOOKUP("LEGROW"&amp;A29,'Main File'!A:O,15,0),0)</f>
        <v>0</v>
      </c>
    </row>
    <row r="30" spans="1:11" x14ac:dyDescent="0.25">
      <c r="A30" s="9">
        <f t="shared" si="0"/>
        <v>43217</v>
      </c>
      <c r="B30" s="26">
        <f>IFERROR(+VLOOKUP("LEGROW"&amp;A30,'Main File'!A:O,6,0),0)</f>
        <v>0</v>
      </c>
      <c r="C30" s="26">
        <f>IFERROR(+VLOOKUP("LEGROW"&amp;A30,'Main File'!A:O,7,0),0)</f>
        <v>0</v>
      </c>
      <c r="D30" s="26">
        <f>IFERROR(+VLOOKUP("LEGROW"&amp;A30,'Main File'!A:O,8,0),0)</f>
        <v>0</v>
      </c>
      <c r="E30" s="26">
        <f>IFERROR(+VLOOKUP("LEGROW"&amp;A30,'Main File'!A:O,9,0),0)</f>
        <v>0</v>
      </c>
      <c r="F30" s="26">
        <f>IFERROR(+VLOOKUP("LEGROW"&amp;A30,'Main File'!A:O,10,0),0)</f>
        <v>0</v>
      </c>
      <c r="G30" s="26">
        <f>IFERROR(+VLOOKUP("LEGROW"&amp;A30,'Main File'!A:O,11,0),0)</f>
        <v>0</v>
      </c>
      <c r="H30" s="26">
        <f>IFERROR(+VLOOKUP("LEGROW"&amp;A30,'Main File'!A:O,12,0),0)</f>
        <v>0</v>
      </c>
      <c r="I30" s="26">
        <f>IFERROR(+VLOOKUP("LEGROW"&amp;A30,'Main File'!A:O,13,0),0)</f>
        <v>0</v>
      </c>
      <c r="J30" s="26">
        <f>IFERROR(+VLOOKUP("LEGROW"&amp;A30,'Main File'!A:O,14,0),0)</f>
        <v>0</v>
      </c>
      <c r="K30" s="26">
        <f>IFERROR(+VLOOKUP("LEGROW"&amp;A30,'Main File'!A:O,15,0),0)</f>
        <v>0</v>
      </c>
    </row>
    <row r="31" spans="1:11" x14ac:dyDescent="0.25">
      <c r="A31" s="9">
        <f t="shared" si="0"/>
        <v>43218</v>
      </c>
      <c r="B31" s="26">
        <f>IFERROR(+VLOOKUP("LEGROW"&amp;A31,'Main File'!A:O,6,0),0)</f>
        <v>0</v>
      </c>
      <c r="C31" s="26">
        <f>IFERROR(+VLOOKUP("LEGROW"&amp;A31,'Main File'!A:O,7,0),0)</f>
        <v>0</v>
      </c>
      <c r="D31" s="26">
        <f>IFERROR(+VLOOKUP("LEGROW"&amp;A31,'Main File'!A:O,8,0),0)</f>
        <v>0</v>
      </c>
      <c r="E31" s="26">
        <f>IFERROR(+VLOOKUP("LEGROW"&amp;A31,'Main File'!A:O,9,0),0)</f>
        <v>0</v>
      </c>
      <c r="F31" s="26">
        <f>IFERROR(+VLOOKUP("LEGROW"&amp;A31,'Main File'!A:O,10,0),0)</f>
        <v>0</v>
      </c>
      <c r="G31" s="26">
        <f>IFERROR(+VLOOKUP("LEGROW"&amp;A31,'Main File'!A:O,11,0),0)</f>
        <v>0</v>
      </c>
      <c r="H31" s="26">
        <f>IFERROR(+VLOOKUP("LEGROW"&amp;A31,'Main File'!A:O,12,0),0)</f>
        <v>0</v>
      </c>
      <c r="I31" s="26">
        <f>IFERROR(+VLOOKUP("LEGROW"&amp;A31,'Main File'!A:O,13,0),0)</f>
        <v>0</v>
      </c>
      <c r="J31" s="26">
        <f>IFERROR(+VLOOKUP("LEGROW"&amp;A31,'Main File'!A:O,14,0),0)</f>
        <v>0</v>
      </c>
      <c r="K31" s="26">
        <f>IFERROR(+VLOOKUP("LEGROW"&amp;A31,'Main File'!A:O,15,0),0)</f>
        <v>0</v>
      </c>
    </row>
    <row r="32" spans="1:11" x14ac:dyDescent="0.25">
      <c r="A32" s="9">
        <f t="shared" si="0"/>
        <v>43219</v>
      </c>
      <c r="B32" s="26">
        <f>IFERROR(+VLOOKUP("LEGROW"&amp;A32,'Main File'!A:O,6,0),0)</f>
        <v>0</v>
      </c>
      <c r="C32" s="26">
        <f>IFERROR(+VLOOKUP("LEGROW"&amp;A32,'Main File'!A:O,7,0),0)</f>
        <v>0</v>
      </c>
      <c r="D32" s="26">
        <f>IFERROR(+VLOOKUP("LEGROW"&amp;A32,'Main File'!A:O,8,0),0)</f>
        <v>0</v>
      </c>
      <c r="E32" s="26">
        <f>IFERROR(+VLOOKUP("LEGROW"&amp;A32,'Main File'!A:O,9,0),0)</f>
        <v>0</v>
      </c>
      <c r="F32" s="26">
        <f>IFERROR(+VLOOKUP("LEGROW"&amp;A32,'Main File'!A:O,10,0),0)</f>
        <v>0</v>
      </c>
      <c r="G32" s="26">
        <f>IFERROR(+VLOOKUP("LEGROW"&amp;A32,'Main File'!A:O,11,0),0)</f>
        <v>0</v>
      </c>
      <c r="H32" s="26">
        <f>IFERROR(+VLOOKUP("LEGROW"&amp;A32,'Main File'!A:O,12,0),0)</f>
        <v>0</v>
      </c>
      <c r="I32" s="26">
        <f>IFERROR(+VLOOKUP("LEGROW"&amp;A32,'Main File'!A:O,13,0),0)</f>
        <v>0</v>
      </c>
      <c r="J32" s="26">
        <f>IFERROR(+VLOOKUP("LEGROW"&amp;A32,'Main File'!A:O,14,0),0)</f>
        <v>0</v>
      </c>
      <c r="K32" s="26">
        <f>IFERROR(+VLOOKUP("LEGROW"&amp;A32,'Main File'!A:O,15,0),0)</f>
        <v>0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0</v>
      </c>
      <c r="C28" s="26">
        <f>IFERROR(+VLOOKUP("LEINFA"&amp;A28,'Main File'!A:O,7,0),0)</f>
        <v>0</v>
      </c>
      <c r="D28" s="26">
        <f>IFERROR(+VLOOKUP("LEINFA"&amp;A28,'Main File'!A:O,8,0),0)</f>
        <v>0</v>
      </c>
      <c r="E28" s="26">
        <f>IFERROR(+VLOOKUP("LEINFA"&amp;A28,'Main File'!A:O,9,0),0)</f>
        <v>0</v>
      </c>
      <c r="F28" s="26">
        <f>IFERROR(+VLOOKUP("LEINFA"&amp;A28,'Main File'!A:O,10,0),0)</f>
        <v>0</v>
      </c>
      <c r="G28" s="26">
        <f>IFERROR(+VLOOKUP("LEINFA"&amp;A28,'Main File'!A:O,11,0),0)</f>
        <v>0</v>
      </c>
      <c r="H28" s="26">
        <f>IFERROR(+VLOOKUP("LEINFA"&amp;A28,'Main File'!A:O,12,0),0)</f>
        <v>0</v>
      </c>
      <c r="I28" s="26">
        <f>IFERROR(+VLOOKUP("LEINFA"&amp;A28,'Main File'!A:O,13,0),0)</f>
        <v>0</v>
      </c>
      <c r="J28" s="26">
        <f>IFERROR(+VLOOKUP("LEINFA"&amp;A28,'Main File'!A:O,14,0),0)</f>
        <v>0</v>
      </c>
      <c r="K28" s="26">
        <f>IFERROR(+VLOOKUP("LEINFA"&amp;A28,'Main File'!A:O,15,0),0)</f>
        <v>0</v>
      </c>
    </row>
    <row r="29" spans="1:11" x14ac:dyDescent="0.25">
      <c r="A29" s="9">
        <f t="shared" si="0"/>
        <v>43216</v>
      </c>
      <c r="B29" s="26">
        <f>IFERROR(+VLOOKUP("LEINFA"&amp;A29,'Main File'!A:O,6,0),0)</f>
        <v>0</v>
      </c>
      <c r="C29" s="26">
        <f>IFERROR(+VLOOKUP("LEINFA"&amp;A29,'Main File'!A:O,7,0),0)</f>
        <v>0</v>
      </c>
      <c r="D29" s="26">
        <f>IFERROR(+VLOOKUP("LEINFA"&amp;A29,'Main File'!A:O,8,0),0)</f>
        <v>0</v>
      </c>
      <c r="E29" s="26">
        <f>IFERROR(+VLOOKUP("LEINFA"&amp;A29,'Main File'!A:O,9,0),0)</f>
        <v>0</v>
      </c>
      <c r="F29" s="26">
        <f>IFERROR(+VLOOKUP("LEINFA"&amp;A29,'Main File'!A:O,10,0),0)</f>
        <v>0</v>
      </c>
      <c r="G29" s="26">
        <f>IFERROR(+VLOOKUP("LEINFA"&amp;A29,'Main File'!A:O,11,0),0)</f>
        <v>0</v>
      </c>
      <c r="H29" s="26">
        <f>IFERROR(+VLOOKUP("LEINFA"&amp;A29,'Main File'!A:O,12,0),0)</f>
        <v>0</v>
      </c>
      <c r="I29" s="26">
        <f>IFERROR(+VLOOKUP("LEINFA"&amp;A29,'Main File'!A:O,13,0),0)</f>
        <v>0</v>
      </c>
      <c r="J29" s="26">
        <f>IFERROR(+VLOOKUP("LEINFA"&amp;A29,'Main File'!A:O,14,0),0)</f>
        <v>0</v>
      </c>
      <c r="K29" s="26">
        <f>IFERROR(+VLOOKUP("LEINFA"&amp;A29,'Main File'!A:O,15,0),0)</f>
        <v>0</v>
      </c>
    </row>
    <row r="30" spans="1:11" x14ac:dyDescent="0.25">
      <c r="A30" s="9">
        <f t="shared" si="0"/>
        <v>43217</v>
      </c>
      <c r="B30" s="26">
        <f>IFERROR(+VLOOKUP("LEINFA"&amp;A30,'Main File'!A:O,6,0),0)</f>
        <v>0</v>
      </c>
      <c r="C30" s="26">
        <f>IFERROR(+VLOOKUP("LEINFA"&amp;A30,'Main File'!A:O,7,0),0)</f>
        <v>0</v>
      </c>
      <c r="D30" s="26">
        <f>IFERROR(+VLOOKUP("LEINFA"&amp;A30,'Main File'!A:O,8,0),0)</f>
        <v>0</v>
      </c>
      <c r="E30" s="26">
        <f>IFERROR(+VLOOKUP("LEINFA"&amp;A30,'Main File'!A:O,9,0),0)</f>
        <v>0</v>
      </c>
      <c r="F30" s="26">
        <f>IFERROR(+VLOOKUP("LEINFA"&amp;A30,'Main File'!A:O,10,0),0)</f>
        <v>0</v>
      </c>
      <c r="G30" s="26">
        <f>IFERROR(+VLOOKUP("LEINFA"&amp;A30,'Main File'!A:O,11,0),0)</f>
        <v>0</v>
      </c>
      <c r="H30" s="26">
        <f>IFERROR(+VLOOKUP("LEINFA"&amp;A30,'Main File'!A:O,12,0),0)</f>
        <v>0</v>
      </c>
      <c r="I30" s="26">
        <f>IFERROR(+VLOOKUP("LEINFA"&amp;A30,'Main File'!A:O,13,0),0)</f>
        <v>0</v>
      </c>
      <c r="J30" s="26">
        <f>IFERROR(+VLOOKUP("LEINFA"&amp;A30,'Main File'!A:O,14,0),0)</f>
        <v>0</v>
      </c>
      <c r="K30" s="26">
        <f>IFERROR(+VLOOKUP("LEINFA"&amp;A30,'Main File'!A:O,15,0),0)</f>
        <v>0</v>
      </c>
    </row>
    <row r="31" spans="1:11" x14ac:dyDescent="0.25">
      <c r="A31" s="9">
        <f t="shared" si="0"/>
        <v>43218</v>
      </c>
      <c r="B31" s="26">
        <f>IFERROR(+VLOOKUP("LEINFA"&amp;A31,'Main File'!A:O,6,0),0)</f>
        <v>0</v>
      </c>
      <c r="C31" s="26">
        <f>IFERROR(+VLOOKUP("LEINFA"&amp;A31,'Main File'!A:O,7,0),0)</f>
        <v>0</v>
      </c>
      <c r="D31" s="26">
        <f>IFERROR(+VLOOKUP("LEINFA"&amp;A31,'Main File'!A:O,8,0),0)</f>
        <v>0</v>
      </c>
      <c r="E31" s="26">
        <f>IFERROR(+VLOOKUP("LEINFA"&amp;A31,'Main File'!A:O,9,0),0)</f>
        <v>0</v>
      </c>
      <c r="F31" s="26">
        <f>IFERROR(+VLOOKUP("LEINFA"&amp;A31,'Main File'!A:O,10,0),0)</f>
        <v>0</v>
      </c>
      <c r="G31" s="26">
        <f>IFERROR(+VLOOKUP("LEINFA"&amp;A31,'Main File'!A:O,11,0),0)</f>
        <v>0</v>
      </c>
      <c r="H31" s="26">
        <f>IFERROR(+VLOOKUP("LEINFA"&amp;A31,'Main File'!A:O,12,0),0)</f>
        <v>0</v>
      </c>
      <c r="I31" s="26">
        <f>IFERROR(+VLOOKUP("LEINFA"&amp;A31,'Main File'!A:O,13,0),0)</f>
        <v>0</v>
      </c>
      <c r="J31" s="26">
        <f>IFERROR(+VLOOKUP("LEINFA"&amp;A31,'Main File'!A:O,14,0),0)</f>
        <v>0</v>
      </c>
      <c r="K31" s="26">
        <f>IFERROR(+VLOOKUP("LEINFA"&amp;A31,'Main File'!A:O,15,0),0)</f>
        <v>0</v>
      </c>
    </row>
    <row r="32" spans="1:11" x14ac:dyDescent="0.25">
      <c r="A32" s="9">
        <f t="shared" si="0"/>
        <v>43219</v>
      </c>
      <c r="B32" s="26">
        <f>IFERROR(+VLOOKUP("LEINFA"&amp;A32,'Main File'!A:O,6,0),0)</f>
        <v>0</v>
      </c>
      <c r="C32" s="26">
        <f>IFERROR(+VLOOKUP("LEINFA"&amp;A32,'Main File'!A:O,7,0),0)</f>
        <v>0</v>
      </c>
      <c r="D32" s="26">
        <f>IFERROR(+VLOOKUP("LEINFA"&amp;A32,'Main File'!A:O,8,0),0)</f>
        <v>0</v>
      </c>
      <c r="E32" s="26">
        <f>IFERROR(+VLOOKUP("LEINFA"&amp;A32,'Main File'!A:O,9,0),0)</f>
        <v>0</v>
      </c>
      <c r="F32" s="26">
        <f>IFERROR(+VLOOKUP("LEINFA"&amp;A32,'Main File'!A:O,10,0),0)</f>
        <v>0</v>
      </c>
      <c r="G32" s="26">
        <f>IFERROR(+VLOOKUP("LEINFA"&amp;A32,'Main File'!A:O,11,0),0)</f>
        <v>0</v>
      </c>
      <c r="H32" s="26">
        <f>IFERROR(+VLOOKUP("LEINFA"&amp;A32,'Main File'!A:O,12,0),0)</f>
        <v>0</v>
      </c>
      <c r="I32" s="26">
        <f>IFERROR(+VLOOKUP("LEINFA"&amp;A32,'Main File'!A:O,13,0),0)</f>
        <v>0</v>
      </c>
      <c r="J32" s="26">
        <f>IFERROR(+VLOOKUP("LEINFA"&amp;A32,'Main File'!A:O,14,0),0)</f>
        <v>0</v>
      </c>
      <c r="K32" s="26">
        <f>IFERROR(+VLOOKUP("LEINFA"&amp;A32,'Main File'!A:O,15,0),0)</f>
        <v>0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0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0</v>
      </c>
      <c r="F28" s="26">
        <f>IFERROR(+VLOOKUP("LEINNF"&amp;A28,'Main File'!A:O,10,0),0)</f>
        <v>0</v>
      </c>
      <c r="G28" s="26">
        <f>IFERROR(+VLOOKUP("LEINNF"&amp;A28,'Main File'!A:O,11,0),0)</f>
        <v>0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0</v>
      </c>
      <c r="K28" s="26">
        <f>IFERROR(+VLOOKUP("LEINNF"&amp;A28,'Main File'!A:O,15,0),0)</f>
        <v>0</v>
      </c>
    </row>
    <row r="29" spans="1:11" x14ac:dyDescent="0.25">
      <c r="A29" s="9">
        <f t="shared" si="0"/>
        <v>43216</v>
      </c>
      <c r="B29" s="26">
        <f>IFERROR(+VLOOKUP("LEINNF"&amp;A29,'Main File'!A:O,6,0),0)</f>
        <v>0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0</v>
      </c>
      <c r="F29" s="26">
        <f>IFERROR(+VLOOKUP("LEINNF"&amp;A29,'Main File'!A:O,10,0),0)</f>
        <v>0</v>
      </c>
      <c r="G29" s="26">
        <f>IFERROR(+VLOOKUP("LEINNF"&amp;A29,'Main File'!A:O,11,0),0)</f>
        <v>0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0</v>
      </c>
      <c r="K29" s="26">
        <f>IFERROR(+VLOOKUP("LEINNF"&amp;A29,'Main File'!A:O,15,0),0)</f>
        <v>0</v>
      </c>
    </row>
    <row r="30" spans="1:11" x14ac:dyDescent="0.25">
      <c r="A30" s="9">
        <f t="shared" si="0"/>
        <v>43217</v>
      </c>
      <c r="B30" s="26">
        <f>IFERROR(+VLOOKUP("LEINNF"&amp;A30,'Main File'!A:O,6,0),0)</f>
        <v>0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0</v>
      </c>
      <c r="F30" s="26">
        <f>IFERROR(+VLOOKUP("LEINNF"&amp;A30,'Main File'!A:O,10,0),0)</f>
        <v>0</v>
      </c>
      <c r="G30" s="26">
        <f>IFERROR(+VLOOKUP("LEINNF"&amp;A30,'Main File'!A:O,11,0),0)</f>
        <v>0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0</v>
      </c>
      <c r="K30" s="26">
        <f>IFERROR(+VLOOKUP("LEINNF"&amp;A30,'Main File'!A:O,15,0),0)</f>
        <v>0</v>
      </c>
    </row>
    <row r="31" spans="1:11" x14ac:dyDescent="0.25">
      <c r="A31" s="9">
        <f t="shared" si="0"/>
        <v>43218</v>
      </c>
      <c r="B31" s="26">
        <f>IFERROR(+VLOOKUP("LEINNF"&amp;A31,'Main File'!A:O,6,0),0)</f>
        <v>0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0</v>
      </c>
      <c r="F31" s="26">
        <f>IFERROR(+VLOOKUP("LEINNF"&amp;A31,'Main File'!A:O,10,0),0)</f>
        <v>0</v>
      </c>
      <c r="G31" s="26">
        <f>IFERROR(+VLOOKUP("LEINNF"&amp;A31,'Main File'!A:O,11,0),0)</f>
        <v>0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0</v>
      </c>
      <c r="K31" s="26">
        <f>IFERROR(+VLOOKUP("LEINNF"&amp;A31,'Main File'!A:O,15,0),0)</f>
        <v>0</v>
      </c>
    </row>
    <row r="32" spans="1:11" x14ac:dyDescent="0.25">
      <c r="A32" s="9">
        <f t="shared" si="0"/>
        <v>43219</v>
      </c>
      <c r="B32" s="26">
        <f>IFERROR(+VLOOKUP("LEINNF"&amp;A32,'Main File'!A:O,6,0),0)</f>
        <v>0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0</v>
      </c>
      <c r="F32" s="26">
        <f>IFERROR(+VLOOKUP("LEINNF"&amp;A32,'Main File'!A:O,10,0),0)</f>
        <v>0</v>
      </c>
      <c r="G32" s="26">
        <f>IFERROR(+VLOOKUP("LEINNF"&amp;A32,'Main File'!A:O,11,0),0)</f>
        <v>0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0</v>
      </c>
      <c r="K32" s="26">
        <f>IFERROR(+VLOOKUP("LEINNF"&amp;A32,'Main File'!A:O,15,0),0)</f>
        <v>0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0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</v>
      </c>
      <c r="F28" s="26">
        <f>IFERROR(+VLOOKUP("LEINSX"&amp;A28,'Main File'!A:O,10,0),0)</f>
        <v>0</v>
      </c>
      <c r="G28" s="26">
        <f>IFERROR(+VLOOKUP("LEINSX"&amp;A28,'Main File'!A:O,11,0),0)</f>
        <v>0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</v>
      </c>
      <c r="K28" s="26">
        <f>IFERROR(+VLOOKUP("LEINSX"&amp;A28,'Main File'!A:O,15,0),0)</f>
        <v>0</v>
      </c>
    </row>
    <row r="29" spans="1:11" x14ac:dyDescent="0.25">
      <c r="A29" s="9">
        <f t="shared" si="0"/>
        <v>43216</v>
      </c>
      <c r="B29" s="26">
        <f>IFERROR(+VLOOKUP("LEINSX"&amp;A29,'Main File'!A:O,6,0),0)</f>
        <v>0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</v>
      </c>
      <c r="F29" s="26">
        <f>IFERROR(+VLOOKUP("LEINSX"&amp;A29,'Main File'!A:O,10,0),0)</f>
        <v>0</v>
      </c>
      <c r="G29" s="26">
        <f>IFERROR(+VLOOKUP("LEINSX"&amp;A29,'Main File'!A:O,11,0),0)</f>
        <v>0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</v>
      </c>
      <c r="K29" s="26">
        <f>IFERROR(+VLOOKUP("LEINSX"&amp;A29,'Main File'!A:O,15,0),0)</f>
        <v>0</v>
      </c>
    </row>
    <row r="30" spans="1:11" x14ac:dyDescent="0.25">
      <c r="A30" s="9">
        <f t="shared" si="0"/>
        <v>43217</v>
      </c>
      <c r="B30" s="26">
        <f>IFERROR(+VLOOKUP("LEINSX"&amp;A30,'Main File'!A:O,6,0),0)</f>
        <v>0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</v>
      </c>
      <c r="F30" s="26">
        <f>IFERROR(+VLOOKUP("LEINSX"&amp;A30,'Main File'!A:O,10,0),0)</f>
        <v>0</v>
      </c>
      <c r="G30" s="26">
        <f>IFERROR(+VLOOKUP("LEINSX"&amp;A30,'Main File'!A:O,11,0),0)</f>
        <v>0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</v>
      </c>
      <c r="K30" s="26">
        <f>IFERROR(+VLOOKUP("LEINSX"&amp;A30,'Main File'!A:O,15,0),0)</f>
        <v>0</v>
      </c>
    </row>
    <row r="31" spans="1:11" x14ac:dyDescent="0.25">
      <c r="A31" s="9">
        <f t="shared" si="0"/>
        <v>43218</v>
      </c>
      <c r="B31" s="26">
        <f>IFERROR(+VLOOKUP("LEINSX"&amp;A31,'Main File'!A:O,6,0),0)</f>
        <v>0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</v>
      </c>
      <c r="F31" s="26">
        <f>IFERROR(+VLOOKUP("LEINSX"&amp;A31,'Main File'!A:O,10,0),0)</f>
        <v>0</v>
      </c>
      <c r="G31" s="26">
        <f>IFERROR(+VLOOKUP("LEINSX"&amp;A31,'Main File'!A:O,11,0),0)</f>
        <v>0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</v>
      </c>
      <c r="K31" s="26">
        <f>IFERROR(+VLOOKUP("LEINSX"&amp;A31,'Main File'!A:O,15,0),0)</f>
        <v>0</v>
      </c>
    </row>
    <row r="32" spans="1:11" x14ac:dyDescent="0.25">
      <c r="A32" s="9">
        <f t="shared" si="0"/>
        <v>43219</v>
      </c>
      <c r="B32" s="26">
        <f>IFERROR(+VLOOKUP("LEINSX"&amp;A32,'Main File'!A:O,6,0),0)</f>
        <v>0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</v>
      </c>
      <c r="F32" s="26">
        <f>IFERROR(+VLOOKUP("LEINSX"&amp;A32,'Main File'!A:O,10,0),0)</f>
        <v>0</v>
      </c>
      <c r="G32" s="26">
        <f>IFERROR(+VLOOKUP("LEINSX"&amp;A32,'Main File'!A:O,11,0),0)</f>
        <v>0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</v>
      </c>
      <c r="K32" s="26">
        <f>IFERROR(+VLOOKUP("LEINSX"&amp;A32,'Main File'!A:O,15,0),0)</f>
        <v>0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0</v>
      </c>
      <c r="C28" s="26">
        <f>IFERROR(+VLOOKUP("LEMIDF"&amp;A28,'Main File'!A:O,7,0),0)</f>
        <v>0</v>
      </c>
      <c r="D28" s="26">
        <f>IFERROR(+VLOOKUP("LEMIDF"&amp;A28,'Main File'!A:O,8,0),0)</f>
        <v>0</v>
      </c>
      <c r="E28" s="26">
        <f>IFERROR(+VLOOKUP("LEMIDF"&amp;A28,'Main File'!A:O,9,0),0)</f>
        <v>0</v>
      </c>
      <c r="F28" s="26">
        <f>IFERROR(+VLOOKUP("LEMIDF"&amp;A28,'Main File'!A:O,10,0),0)</f>
        <v>0</v>
      </c>
      <c r="G28" s="26">
        <f>IFERROR(+VLOOKUP("LEMIDF"&amp;A28,'Main File'!A:O,11,0),0)</f>
        <v>0</v>
      </c>
      <c r="H28" s="26">
        <f>IFERROR(+VLOOKUP("LEMIDF"&amp;A28,'Main File'!A:O,12,0),0)</f>
        <v>0</v>
      </c>
      <c r="I28" s="26">
        <f>IFERROR(+VLOOKUP("LEMIDF"&amp;A28,'Main File'!A:O,13,0),0)</f>
        <v>0</v>
      </c>
      <c r="J28" s="26">
        <f>IFERROR(+VLOOKUP("LEMIDF"&amp;A28,'Main File'!A:O,14,0),0)</f>
        <v>0</v>
      </c>
      <c r="K28" s="26">
        <f>IFERROR(+VLOOKUP("LEMIDF"&amp;A28,'Main File'!A:O,15,0),0)</f>
        <v>0</v>
      </c>
    </row>
    <row r="29" spans="1:11" x14ac:dyDescent="0.25">
      <c r="A29" s="9">
        <f t="shared" si="0"/>
        <v>43216</v>
      </c>
      <c r="B29" s="26">
        <f>IFERROR(+VLOOKUP("LEMIDF"&amp;A29,'Main File'!A:O,6,0),0)</f>
        <v>0</v>
      </c>
      <c r="C29" s="26">
        <f>IFERROR(+VLOOKUP("LEMIDF"&amp;A29,'Main File'!A:O,7,0),0)</f>
        <v>0</v>
      </c>
      <c r="D29" s="26">
        <f>IFERROR(+VLOOKUP("LEMIDF"&amp;A29,'Main File'!A:O,8,0),0)</f>
        <v>0</v>
      </c>
      <c r="E29" s="26">
        <f>IFERROR(+VLOOKUP("LEMIDF"&amp;A29,'Main File'!A:O,9,0),0)</f>
        <v>0</v>
      </c>
      <c r="F29" s="26">
        <f>IFERROR(+VLOOKUP("LEMIDF"&amp;A29,'Main File'!A:O,10,0),0)</f>
        <v>0</v>
      </c>
      <c r="G29" s="26">
        <f>IFERROR(+VLOOKUP("LEMIDF"&amp;A29,'Main File'!A:O,11,0),0)</f>
        <v>0</v>
      </c>
      <c r="H29" s="26">
        <f>IFERROR(+VLOOKUP("LEMIDF"&amp;A29,'Main File'!A:O,12,0),0)</f>
        <v>0</v>
      </c>
      <c r="I29" s="26">
        <f>IFERROR(+VLOOKUP("LEMIDF"&amp;A29,'Main File'!A:O,13,0),0)</f>
        <v>0</v>
      </c>
      <c r="J29" s="26">
        <f>IFERROR(+VLOOKUP("LEMIDF"&amp;A29,'Main File'!A:O,14,0),0)</f>
        <v>0</v>
      </c>
      <c r="K29" s="26">
        <f>IFERROR(+VLOOKUP("LEMIDF"&amp;A29,'Main File'!A:O,15,0),0)</f>
        <v>0</v>
      </c>
    </row>
    <row r="30" spans="1:11" x14ac:dyDescent="0.25">
      <c r="A30" s="9">
        <f t="shared" si="0"/>
        <v>43217</v>
      </c>
      <c r="B30" s="26">
        <f>IFERROR(+VLOOKUP("LEMIDF"&amp;A30,'Main File'!A:O,6,0),0)</f>
        <v>0</v>
      </c>
      <c r="C30" s="26">
        <f>IFERROR(+VLOOKUP("LEMIDF"&amp;A30,'Main File'!A:O,7,0),0)</f>
        <v>0</v>
      </c>
      <c r="D30" s="26">
        <f>IFERROR(+VLOOKUP("LEMIDF"&amp;A30,'Main File'!A:O,8,0),0)</f>
        <v>0</v>
      </c>
      <c r="E30" s="26">
        <f>IFERROR(+VLOOKUP("LEMIDF"&amp;A30,'Main File'!A:O,9,0),0)</f>
        <v>0</v>
      </c>
      <c r="F30" s="26">
        <f>IFERROR(+VLOOKUP("LEMIDF"&amp;A30,'Main File'!A:O,10,0),0)</f>
        <v>0</v>
      </c>
      <c r="G30" s="26">
        <f>IFERROR(+VLOOKUP("LEMIDF"&amp;A30,'Main File'!A:O,11,0),0)</f>
        <v>0</v>
      </c>
      <c r="H30" s="26">
        <f>IFERROR(+VLOOKUP("LEMIDF"&amp;A30,'Main File'!A:O,12,0),0)</f>
        <v>0</v>
      </c>
      <c r="I30" s="26">
        <f>IFERROR(+VLOOKUP("LEMIDF"&amp;A30,'Main File'!A:O,13,0),0)</f>
        <v>0</v>
      </c>
      <c r="J30" s="26">
        <f>IFERROR(+VLOOKUP("LEMIDF"&amp;A30,'Main File'!A:O,14,0),0)</f>
        <v>0</v>
      </c>
      <c r="K30" s="26">
        <f>IFERROR(+VLOOKUP("LEMIDF"&amp;A30,'Main File'!A:O,15,0),0)</f>
        <v>0</v>
      </c>
    </row>
    <row r="31" spans="1:11" x14ac:dyDescent="0.25">
      <c r="A31" s="9">
        <f t="shared" si="0"/>
        <v>43218</v>
      </c>
      <c r="B31" s="26">
        <f>IFERROR(+VLOOKUP("LEMIDF"&amp;A31,'Main File'!A:O,6,0),0)</f>
        <v>0</v>
      </c>
      <c r="C31" s="26">
        <f>IFERROR(+VLOOKUP("LEMIDF"&amp;A31,'Main File'!A:O,7,0),0)</f>
        <v>0</v>
      </c>
      <c r="D31" s="26">
        <f>IFERROR(+VLOOKUP("LEMIDF"&amp;A31,'Main File'!A:O,8,0),0)</f>
        <v>0</v>
      </c>
      <c r="E31" s="26">
        <f>IFERROR(+VLOOKUP("LEMIDF"&amp;A31,'Main File'!A:O,9,0),0)</f>
        <v>0</v>
      </c>
      <c r="F31" s="26">
        <f>IFERROR(+VLOOKUP("LEMIDF"&amp;A31,'Main File'!A:O,10,0),0)</f>
        <v>0</v>
      </c>
      <c r="G31" s="26">
        <f>IFERROR(+VLOOKUP("LEMIDF"&amp;A31,'Main File'!A:O,11,0),0)</f>
        <v>0</v>
      </c>
      <c r="H31" s="26">
        <f>IFERROR(+VLOOKUP("LEMIDF"&amp;A31,'Main File'!A:O,12,0),0)</f>
        <v>0</v>
      </c>
      <c r="I31" s="26">
        <f>IFERROR(+VLOOKUP("LEMIDF"&amp;A31,'Main File'!A:O,13,0),0)</f>
        <v>0</v>
      </c>
      <c r="J31" s="26">
        <f>IFERROR(+VLOOKUP("LEMIDF"&amp;A31,'Main File'!A:O,14,0),0)</f>
        <v>0</v>
      </c>
      <c r="K31" s="26">
        <f>IFERROR(+VLOOKUP("LEMIDF"&amp;A31,'Main File'!A:O,15,0),0)</f>
        <v>0</v>
      </c>
    </row>
    <row r="32" spans="1:11" x14ac:dyDescent="0.25">
      <c r="A32" s="9">
        <f t="shared" si="0"/>
        <v>43219</v>
      </c>
      <c r="B32" s="26">
        <f>IFERROR(+VLOOKUP("LEMIDF"&amp;A32,'Main File'!A:O,6,0),0)</f>
        <v>0</v>
      </c>
      <c r="C32" s="26">
        <f>IFERROR(+VLOOKUP("LEMIDF"&amp;A32,'Main File'!A:O,7,0),0)</f>
        <v>0</v>
      </c>
      <c r="D32" s="26">
        <f>IFERROR(+VLOOKUP("LEMIDF"&amp;A32,'Main File'!A:O,8,0),0)</f>
        <v>0</v>
      </c>
      <c r="E32" s="26">
        <f>IFERROR(+VLOOKUP("LEMIDF"&amp;A32,'Main File'!A:O,9,0),0)</f>
        <v>0</v>
      </c>
      <c r="F32" s="26">
        <f>IFERROR(+VLOOKUP("LEMIDF"&amp;A32,'Main File'!A:O,10,0),0)</f>
        <v>0</v>
      </c>
      <c r="G32" s="26">
        <f>IFERROR(+VLOOKUP("LEMIDF"&amp;A32,'Main File'!A:O,11,0),0)</f>
        <v>0</v>
      </c>
      <c r="H32" s="26">
        <f>IFERROR(+VLOOKUP("LEMIDF"&amp;A32,'Main File'!A:O,12,0),0)</f>
        <v>0</v>
      </c>
      <c r="I32" s="26">
        <f>IFERROR(+VLOOKUP("LEMIDF"&amp;A32,'Main File'!A:O,13,0),0)</f>
        <v>0</v>
      </c>
      <c r="J32" s="26">
        <f>IFERROR(+VLOOKUP("LEMIDF"&amp;A32,'Main File'!A:O,14,0),0)</f>
        <v>0</v>
      </c>
      <c r="K32" s="26">
        <f>IFERROR(+VLOOKUP("LEMIDF"&amp;A32,'Main File'!A:O,15,0),0)</f>
        <v>0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0</v>
      </c>
      <c r="F28" s="26">
        <f>IFERROR(+VLOOKUP("LET100"&amp;A28,'Main File'!A:O,10,0),0)</f>
        <v>0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0</v>
      </c>
      <c r="F29" s="26">
        <f>IFERROR(+VLOOKUP("LET100"&amp;A29,'Main File'!A:O,10,0),0)</f>
        <v>0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0</v>
      </c>
      <c r="F30" s="26">
        <f>IFERROR(+VLOOKUP("LET100"&amp;A30,'Main File'!A:O,10,0),0)</f>
        <v>0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0</v>
      </c>
      <c r="F31" s="26">
        <f>IFERROR(+VLOOKUP("LET100"&amp;A31,'Main File'!A:O,10,0),0)</f>
        <v>0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0</v>
      </c>
      <c r="F32" s="26">
        <f>IFERROR(+VLOOKUP("LET100"&amp;A32,'Main File'!A:O,10,0),0)</f>
        <v>0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0</v>
      </c>
      <c r="C28" s="26">
        <f>IFERROR(+VLOOKUP("LETAXP"&amp;A28,'Main File'!A:O,7,0),0)</f>
        <v>0</v>
      </c>
      <c r="D28" s="26">
        <f>IFERROR(+VLOOKUP("LETAXP"&amp;A28,'Main File'!A:O,8,0),0)</f>
        <v>0</v>
      </c>
      <c r="E28" s="26">
        <f>IFERROR(+VLOOKUP("LETAXP"&amp;A28,'Main File'!A:O,9,0),0)</f>
        <v>0</v>
      </c>
      <c r="F28" s="26">
        <f>IFERROR(+VLOOKUP("LETAXP"&amp;A28,'Main File'!A:O,10,0),0)</f>
        <v>0</v>
      </c>
      <c r="G28" s="26">
        <f>IFERROR(+VLOOKUP("LETAXP"&amp;A28,'Main File'!A:O,11,0),0)</f>
        <v>0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</v>
      </c>
      <c r="K28" s="26">
        <f>IFERROR(+VLOOKUP("LETAXP"&amp;A28,'Main File'!A:O,15,0),0)</f>
        <v>0</v>
      </c>
    </row>
    <row r="29" spans="1:11" x14ac:dyDescent="0.25">
      <c r="A29" s="9">
        <f t="shared" si="0"/>
        <v>43216</v>
      </c>
      <c r="B29" s="26">
        <f>IFERROR(+VLOOKUP("LETAXP"&amp;A29,'Main File'!A:O,6,0),0)</f>
        <v>0</v>
      </c>
      <c r="C29" s="26">
        <f>IFERROR(+VLOOKUP("LETAXP"&amp;A29,'Main File'!A:O,7,0),0)</f>
        <v>0</v>
      </c>
      <c r="D29" s="26">
        <f>IFERROR(+VLOOKUP("LETAXP"&amp;A29,'Main File'!A:O,8,0),0)</f>
        <v>0</v>
      </c>
      <c r="E29" s="26">
        <f>IFERROR(+VLOOKUP("LETAXP"&amp;A29,'Main File'!A:O,9,0),0)</f>
        <v>0</v>
      </c>
      <c r="F29" s="26">
        <f>IFERROR(+VLOOKUP("LETAXP"&amp;A29,'Main File'!A:O,10,0),0)</f>
        <v>0</v>
      </c>
      <c r="G29" s="26">
        <f>IFERROR(+VLOOKUP("LETAXP"&amp;A29,'Main File'!A:O,11,0),0)</f>
        <v>0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</v>
      </c>
      <c r="K29" s="26">
        <f>IFERROR(+VLOOKUP("LETAXP"&amp;A29,'Main File'!A:O,15,0),0)</f>
        <v>0</v>
      </c>
    </row>
    <row r="30" spans="1:11" x14ac:dyDescent="0.25">
      <c r="A30" s="9">
        <f t="shared" si="0"/>
        <v>43217</v>
      </c>
      <c r="B30" s="26">
        <f>IFERROR(+VLOOKUP("LETAXP"&amp;A30,'Main File'!A:O,6,0),0)</f>
        <v>0</v>
      </c>
      <c r="C30" s="26">
        <f>IFERROR(+VLOOKUP("LETAXP"&amp;A30,'Main File'!A:O,7,0),0)</f>
        <v>0</v>
      </c>
      <c r="D30" s="26">
        <f>IFERROR(+VLOOKUP("LETAXP"&amp;A30,'Main File'!A:O,8,0),0)</f>
        <v>0</v>
      </c>
      <c r="E30" s="26">
        <f>IFERROR(+VLOOKUP("LETAXP"&amp;A30,'Main File'!A:O,9,0),0)</f>
        <v>0</v>
      </c>
      <c r="F30" s="26">
        <f>IFERROR(+VLOOKUP("LETAXP"&amp;A30,'Main File'!A:O,10,0),0)</f>
        <v>0</v>
      </c>
      <c r="G30" s="26">
        <f>IFERROR(+VLOOKUP("LETAXP"&amp;A30,'Main File'!A:O,11,0),0)</f>
        <v>0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</v>
      </c>
      <c r="K30" s="26">
        <f>IFERROR(+VLOOKUP("LETAXP"&amp;A30,'Main File'!A:O,15,0),0)</f>
        <v>0</v>
      </c>
    </row>
    <row r="31" spans="1:11" x14ac:dyDescent="0.25">
      <c r="A31" s="9">
        <f t="shared" si="0"/>
        <v>43218</v>
      </c>
      <c r="B31" s="26">
        <f>IFERROR(+VLOOKUP("LETAXP"&amp;A31,'Main File'!A:O,6,0),0)</f>
        <v>0</v>
      </c>
      <c r="C31" s="26">
        <f>IFERROR(+VLOOKUP("LETAXP"&amp;A31,'Main File'!A:O,7,0),0)</f>
        <v>0</v>
      </c>
      <c r="D31" s="26">
        <f>IFERROR(+VLOOKUP("LETAXP"&amp;A31,'Main File'!A:O,8,0),0)</f>
        <v>0</v>
      </c>
      <c r="E31" s="26">
        <f>IFERROR(+VLOOKUP("LETAXP"&amp;A31,'Main File'!A:O,9,0),0)</f>
        <v>0</v>
      </c>
      <c r="F31" s="26">
        <f>IFERROR(+VLOOKUP("LETAXP"&amp;A31,'Main File'!A:O,10,0),0)</f>
        <v>0</v>
      </c>
      <c r="G31" s="26">
        <f>IFERROR(+VLOOKUP("LETAXP"&amp;A31,'Main File'!A:O,11,0),0)</f>
        <v>0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</v>
      </c>
      <c r="K31" s="26">
        <f>IFERROR(+VLOOKUP("LETAXP"&amp;A31,'Main File'!A:O,15,0),0)</f>
        <v>0</v>
      </c>
    </row>
    <row r="32" spans="1:11" x14ac:dyDescent="0.25">
      <c r="A32" s="9">
        <f t="shared" si="0"/>
        <v>43219</v>
      </c>
      <c r="B32" s="26">
        <f>IFERROR(+VLOOKUP("LETAXP"&amp;A32,'Main File'!A:O,6,0),0)</f>
        <v>0</v>
      </c>
      <c r="C32" s="26">
        <f>IFERROR(+VLOOKUP("LETAXP"&amp;A32,'Main File'!A:O,7,0),0)</f>
        <v>0</v>
      </c>
      <c r="D32" s="26">
        <f>IFERROR(+VLOOKUP("LETAXP"&amp;A32,'Main File'!A:O,8,0),0)</f>
        <v>0</v>
      </c>
      <c r="E32" s="26">
        <f>IFERROR(+VLOOKUP("LETAXP"&amp;A32,'Main File'!A:O,9,0),0)</f>
        <v>0</v>
      </c>
      <c r="F32" s="26">
        <f>IFERROR(+VLOOKUP("LETAXP"&amp;A32,'Main File'!A:O,10,0),0)</f>
        <v>0</v>
      </c>
      <c r="G32" s="26">
        <f>IFERROR(+VLOOKUP("LETAXP"&amp;A32,'Main File'!A:O,11,0),0)</f>
        <v>0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</v>
      </c>
      <c r="K32" s="26">
        <f>IFERROR(+VLOOKUP("LETAXP"&amp;A32,'Main File'!A:O,15,0),0)</f>
        <v>0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0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0</v>
      </c>
      <c r="F28" s="26">
        <f>IFERROR(+VLOOKUP("LETF50"&amp;A28,'Main File'!A:O,10,0),0)</f>
        <v>0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0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0</v>
      </c>
      <c r="F29" s="26">
        <f>IFERROR(+VLOOKUP("LETF50"&amp;A29,'Main File'!A:O,10,0),0)</f>
        <v>0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0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0</v>
      </c>
      <c r="F30" s="26">
        <f>IFERROR(+VLOOKUP("LETF50"&amp;A30,'Main File'!A:O,10,0),0)</f>
        <v>0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0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0</v>
      </c>
      <c r="F31" s="26">
        <f>IFERROR(+VLOOKUP("LETF50"&amp;A31,'Main File'!A:O,10,0),0)</f>
        <v>0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0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0</v>
      </c>
      <c r="F32" s="26">
        <f>IFERROR(+VLOOKUP("LETF50"&amp;A32,'Main File'!A:O,10,0),0)</f>
        <v>0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0</v>
      </c>
      <c r="C28" s="26">
        <f>IFERROR(+VLOOKUP("LEULIS"&amp;A28,'Main File'!A:O,7,0),0)</f>
        <v>0</v>
      </c>
      <c r="D28" s="26">
        <f>IFERROR(+VLOOKUP("LEULIS"&amp;A28,'Main File'!A:O,8,0),0)</f>
        <v>0</v>
      </c>
      <c r="E28" s="26">
        <f>IFERROR(+VLOOKUP("LEULIS"&amp;A28,'Main File'!A:O,9,0),0)</f>
        <v>0</v>
      </c>
      <c r="F28" s="26">
        <f>IFERROR(+VLOOKUP("LEULIS"&amp;A28,'Main File'!A:O,10,0),0)</f>
        <v>0</v>
      </c>
      <c r="G28" s="26">
        <f>IFERROR(+VLOOKUP("LEULIS"&amp;A28,'Main File'!A:O,11,0),0)</f>
        <v>0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</v>
      </c>
      <c r="K28" s="26">
        <f>IFERROR(+VLOOKUP("LEULIS"&amp;A28,'Main File'!A:O,15,0),0)</f>
        <v>0</v>
      </c>
    </row>
    <row r="29" spans="1:11" x14ac:dyDescent="0.25">
      <c r="A29" s="9">
        <f t="shared" si="0"/>
        <v>43216</v>
      </c>
      <c r="B29" s="26">
        <f>IFERROR(+VLOOKUP("LEULIS"&amp;A29,'Main File'!A:O,6,0),0)</f>
        <v>0</v>
      </c>
      <c r="C29" s="26">
        <f>IFERROR(+VLOOKUP("LEULIS"&amp;A29,'Main File'!A:O,7,0),0)</f>
        <v>0</v>
      </c>
      <c r="D29" s="26">
        <f>IFERROR(+VLOOKUP("LEULIS"&amp;A29,'Main File'!A:O,8,0),0)</f>
        <v>0</v>
      </c>
      <c r="E29" s="26">
        <f>IFERROR(+VLOOKUP("LEULIS"&amp;A29,'Main File'!A:O,9,0),0)</f>
        <v>0</v>
      </c>
      <c r="F29" s="26">
        <f>IFERROR(+VLOOKUP("LEULIS"&amp;A29,'Main File'!A:O,10,0),0)</f>
        <v>0</v>
      </c>
      <c r="G29" s="26">
        <f>IFERROR(+VLOOKUP("LEULIS"&amp;A29,'Main File'!A:O,11,0),0)</f>
        <v>0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</v>
      </c>
      <c r="K29" s="26">
        <f>IFERROR(+VLOOKUP("LEULIS"&amp;A29,'Main File'!A:O,15,0),0)</f>
        <v>0</v>
      </c>
    </row>
    <row r="30" spans="1:11" x14ac:dyDescent="0.25">
      <c r="A30" s="9">
        <f t="shared" si="0"/>
        <v>43217</v>
      </c>
      <c r="B30" s="26">
        <f>IFERROR(+VLOOKUP("LEULIS"&amp;A30,'Main File'!A:O,6,0),0)</f>
        <v>0</v>
      </c>
      <c r="C30" s="26">
        <f>IFERROR(+VLOOKUP("LEULIS"&amp;A30,'Main File'!A:O,7,0),0)</f>
        <v>0</v>
      </c>
      <c r="D30" s="26">
        <f>IFERROR(+VLOOKUP("LEULIS"&amp;A30,'Main File'!A:O,8,0),0)</f>
        <v>0</v>
      </c>
      <c r="E30" s="26">
        <f>IFERROR(+VLOOKUP("LEULIS"&amp;A30,'Main File'!A:O,9,0),0)</f>
        <v>0</v>
      </c>
      <c r="F30" s="26">
        <f>IFERROR(+VLOOKUP("LEULIS"&amp;A30,'Main File'!A:O,10,0),0)</f>
        <v>0</v>
      </c>
      <c r="G30" s="26">
        <f>IFERROR(+VLOOKUP("LEULIS"&amp;A30,'Main File'!A:O,11,0),0)</f>
        <v>0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</v>
      </c>
      <c r="K30" s="26">
        <f>IFERROR(+VLOOKUP("LEULIS"&amp;A30,'Main File'!A:O,15,0),0)</f>
        <v>0</v>
      </c>
    </row>
    <row r="31" spans="1:11" x14ac:dyDescent="0.25">
      <c r="A31" s="9">
        <f t="shared" si="0"/>
        <v>43218</v>
      </c>
      <c r="B31" s="26">
        <f>IFERROR(+VLOOKUP("LEULIS"&amp;A31,'Main File'!A:O,6,0),0)</f>
        <v>0</v>
      </c>
      <c r="C31" s="26">
        <f>IFERROR(+VLOOKUP("LEULIS"&amp;A31,'Main File'!A:O,7,0),0)</f>
        <v>0</v>
      </c>
      <c r="D31" s="26">
        <f>IFERROR(+VLOOKUP("LEULIS"&amp;A31,'Main File'!A:O,8,0),0)</f>
        <v>0</v>
      </c>
      <c r="E31" s="26">
        <f>IFERROR(+VLOOKUP("LEULIS"&amp;A31,'Main File'!A:O,9,0),0)</f>
        <v>0</v>
      </c>
      <c r="F31" s="26">
        <f>IFERROR(+VLOOKUP("LEULIS"&amp;A31,'Main File'!A:O,10,0),0)</f>
        <v>0</v>
      </c>
      <c r="G31" s="26">
        <f>IFERROR(+VLOOKUP("LEULIS"&amp;A31,'Main File'!A:O,11,0),0)</f>
        <v>0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</v>
      </c>
      <c r="K31" s="26">
        <f>IFERROR(+VLOOKUP("LEULIS"&amp;A31,'Main File'!A:O,15,0),0)</f>
        <v>0</v>
      </c>
    </row>
    <row r="32" spans="1:11" x14ac:dyDescent="0.25">
      <c r="A32" s="9">
        <f t="shared" si="0"/>
        <v>43219</v>
      </c>
      <c r="B32" s="26">
        <f>IFERROR(+VLOOKUP("LEULIS"&amp;A32,'Main File'!A:O,6,0),0)</f>
        <v>0</v>
      </c>
      <c r="C32" s="26">
        <f>IFERROR(+VLOOKUP("LEULIS"&amp;A32,'Main File'!A:O,7,0),0)</f>
        <v>0</v>
      </c>
      <c r="D32" s="26">
        <f>IFERROR(+VLOOKUP("LEULIS"&amp;A32,'Main File'!A:O,8,0),0)</f>
        <v>0</v>
      </c>
      <c r="E32" s="26">
        <f>IFERROR(+VLOOKUP("LEULIS"&amp;A32,'Main File'!A:O,9,0),0)</f>
        <v>0</v>
      </c>
      <c r="F32" s="26">
        <f>IFERROR(+VLOOKUP("LEULIS"&amp;A32,'Main File'!A:O,10,0),0)</f>
        <v>0</v>
      </c>
      <c r="G32" s="26">
        <f>IFERROR(+VLOOKUP("LEULIS"&amp;A32,'Main File'!A:O,11,0),0)</f>
        <v>0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</v>
      </c>
      <c r="K32" s="26">
        <f>IFERROR(+VLOOKUP("LEULIS"&amp;A32,'Main File'!A:O,15,0),0)</f>
        <v>0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0</v>
      </c>
      <c r="F28" s="26">
        <f>IFERROR(+VLOOKUP("LLIQDF"&amp;A28,'Main File'!A:O,10,0),0)</f>
        <v>0</v>
      </c>
      <c r="G28" s="26">
        <f>IFERROR(+VLOOKUP("LLIQDF"&amp;A28,'Main File'!A:O,11,0),0)</f>
        <v>0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0</v>
      </c>
      <c r="K28" s="26">
        <f>IFERROR(+VLOOKUP("LLIQDF"&amp;A28,'Main File'!A:O,15,0),0)</f>
        <v>0</v>
      </c>
    </row>
    <row r="29" spans="1:11" x14ac:dyDescent="0.25">
      <c r="A29" s="9">
        <f t="shared" si="0"/>
        <v>43216</v>
      </c>
      <c r="B29" s="26">
        <f>IFERROR(+VLOOKUP("LLIQDF"&amp;A29,'Main File'!A:O,6,0),0)</f>
        <v>0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0</v>
      </c>
      <c r="F29" s="26">
        <f>IFERROR(+VLOOKUP("LLIQDF"&amp;A29,'Main File'!A:O,10,0),0)</f>
        <v>0</v>
      </c>
      <c r="G29" s="26">
        <f>IFERROR(+VLOOKUP("LLIQDF"&amp;A29,'Main File'!A:O,11,0),0)</f>
        <v>0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0</v>
      </c>
      <c r="K29" s="26">
        <f>IFERROR(+VLOOKUP("LLIQDF"&amp;A29,'Main File'!A:O,15,0),0)</f>
        <v>0</v>
      </c>
    </row>
    <row r="30" spans="1:11" x14ac:dyDescent="0.25">
      <c r="A30" s="9">
        <f t="shared" si="0"/>
        <v>43217</v>
      </c>
      <c r="B30" s="26">
        <f>IFERROR(+VLOOKUP("LLIQDF"&amp;A30,'Main File'!A:O,6,0),0)</f>
        <v>0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0</v>
      </c>
      <c r="F30" s="26">
        <f>IFERROR(+VLOOKUP("LLIQDF"&amp;A30,'Main File'!A:O,10,0),0)</f>
        <v>0</v>
      </c>
      <c r="G30" s="26">
        <f>IFERROR(+VLOOKUP("LLIQDF"&amp;A30,'Main File'!A:O,11,0),0)</f>
        <v>0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0</v>
      </c>
      <c r="K30" s="26">
        <f>IFERROR(+VLOOKUP("LLIQDF"&amp;A30,'Main File'!A:O,15,0),0)</f>
        <v>0</v>
      </c>
    </row>
    <row r="31" spans="1:11" x14ac:dyDescent="0.25">
      <c r="A31" s="9">
        <f t="shared" si="0"/>
        <v>43218</v>
      </c>
      <c r="B31" s="26">
        <f>IFERROR(+VLOOKUP("LLIQDF"&amp;A31,'Main File'!A:O,6,0),0)</f>
        <v>0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0</v>
      </c>
      <c r="F31" s="26">
        <f>IFERROR(+VLOOKUP("LLIQDF"&amp;A31,'Main File'!A:O,10,0),0)</f>
        <v>0</v>
      </c>
      <c r="G31" s="26">
        <f>IFERROR(+VLOOKUP("LLIQDF"&amp;A31,'Main File'!A:O,11,0),0)</f>
        <v>0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0</v>
      </c>
      <c r="K31" s="26">
        <f>IFERROR(+VLOOKUP("LLIQDF"&amp;A31,'Main File'!A:O,15,0),0)</f>
        <v>0</v>
      </c>
    </row>
    <row r="32" spans="1:11" x14ac:dyDescent="0.25">
      <c r="A32" s="9">
        <f t="shared" si="0"/>
        <v>43219</v>
      </c>
      <c r="B32" s="26">
        <f>IFERROR(+VLOOKUP("LLIQDF"&amp;A32,'Main File'!A:O,6,0),0)</f>
        <v>0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0</v>
      </c>
      <c r="F32" s="26">
        <f>IFERROR(+VLOOKUP("LLIQDF"&amp;A32,'Main File'!A:O,10,0),0)</f>
        <v>0</v>
      </c>
      <c r="G32" s="26">
        <f>IFERROR(+VLOOKUP("LLIQDF"&amp;A32,'Main File'!A:O,11,0),0)</f>
        <v>0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0</v>
      </c>
      <c r="K32" s="26">
        <f>IFERROR(+VLOOKUP("LLIQDF"&amp;A32,'Main File'!A:O,15,0),0)</f>
        <v>0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2018-04-24T15:53:52Z</dcterms:modified>
</cp:coreProperties>
</file>