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677C1B44-C5A1-4D9E-AF53-3777385BDFB4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<sst xmlns="http://schemas.openxmlformats.org/spreadsheetml/2006/main" count="2246" uniqueCount="101">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</sst>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533" workbookViewId="0">
      <selection activeCell="B553" sqref="B553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/>
      </c>
      <c r="B553" s="3"/>
      <c r="C553" s="3"/>
      <c r="D553" s="4"/>
      <c r="E553" s="3"/>
      <c r="F553" s="27"/>
      <c r="G553" s="27"/>
      <c r="H553" s="27"/>
      <c r="I553" s="27"/>
      <c r="J553" s="27"/>
      <c r="K553" s="27"/>
      <c r="L553" s="27"/>
      <c r="M553" s="27"/>
      <c r="N553" s="27"/>
      <c r="O553" s="27"/>
    </row>
    <row r="554" spans="1:15" x14ac:dyDescent="0.25">
      <c r="A554" t="str">
        <f t="shared" si="8"/>
        <v/>
      </c>
      <c r="B554" s="3"/>
      <c r="C554" s="3"/>
      <c r="D554" s="4"/>
      <c r="E554" s="3"/>
      <c r="F554" s="27"/>
      <c r="G554" s="27"/>
      <c r="H554" s="27"/>
      <c r="I554" s="27"/>
      <c r="J554" s="27"/>
      <c r="K554" s="27"/>
      <c r="L554" s="27"/>
      <c r="M554" s="27"/>
      <c r="N554" s="27"/>
      <c r="O554" s="27"/>
    </row>
    <row r="555" spans="1:15" x14ac:dyDescent="0.25">
      <c r="A555" t="str">
        <f t="shared" si="8"/>
        <v/>
      </c>
      <c r="B555" s="3"/>
      <c r="C555" s="3"/>
      <c r="D555" s="4"/>
      <c r="E555" s="5"/>
      <c r="F555" s="27"/>
      <c r="G555" s="27"/>
      <c r="H555" s="27"/>
      <c r="I555" s="27"/>
      <c r="J555" s="27"/>
      <c r="K555" s="27"/>
      <c r="L555" s="27"/>
      <c r="M555" s="27"/>
      <c r="N555" s="27"/>
      <c r="O555" s="27"/>
    </row>
    <row r="556" spans="1:15" x14ac:dyDescent="0.25">
      <c r="A556" t="str">
        <f t="shared" si="8"/>
        <v/>
      </c>
      <c r="B556" s="3"/>
      <c r="C556" s="3"/>
      <c r="D556" s="4"/>
      <c r="E556" s="3"/>
      <c r="F556" s="27"/>
      <c r="G556" s="27"/>
      <c r="H556" s="27"/>
      <c r="I556" s="27"/>
      <c r="J556" s="27"/>
      <c r="K556" s="27"/>
      <c r="L556" s="27"/>
      <c r="M556" s="27"/>
      <c r="N556" s="27"/>
      <c r="O556" s="27"/>
    </row>
    <row r="557" spans="1:15" x14ac:dyDescent="0.25">
      <c r="A557" t="str">
        <f t="shared" si="8"/>
        <v/>
      </c>
      <c r="B557" s="3"/>
      <c r="C557" s="3"/>
      <c r="D557" s="4"/>
      <c r="E557" s="3"/>
      <c r="F557" s="27"/>
      <c r="G557" s="27"/>
      <c r="H557" s="27"/>
      <c r="I557" s="27"/>
      <c r="J557" s="27"/>
      <c r="K557" s="27"/>
      <c r="L557" s="27"/>
      <c r="M557" s="27"/>
      <c r="N557" s="27"/>
      <c r="O557" s="27"/>
    </row>
    <row r="558" spans="1:15" x14ac:dyDescent="0.25">
      <c r="A558" t="str">
        <f t="shared" si="8"/>
        <v/>
      </c>
      <c r="B558" s="3"/>
      <c r="C558" s="3"/>
      <c r="D558" s="4"/>
      <c r="E558" s="3"/>
      <c r="F558" s="27"/>
      <c r="G558" s="27"/>
      <c r="H558" s="27"/>
      <c r="I558" s="27"/>
      <c r="J558" s="27"/>
      <c r="K558" s="27"/>
      <c r="L558" s="27"/>
      <c r="M558" s="27"/>
      <c r="N558" s="27"/>
      <c r="O558" s="27"/>
    </row>
    <row r="559" spans="1:15" x14ac:dyDescent="0.25">
      <c r="A559" t="str">
        <f t="shared" si="8"/>
        <v/>
      </c>
      <c r="B559" s="3"/>
      <c r="C559" s="3"/>
      <c r="D559" s="4"/>
      <c r="E559" s="3"/>
      <c r="F559" s="27"/>
      <c r="G559" s="27"/>
      <c r="H559" s="27"/>
      <c r="I559" s="27"/>
      <c r="J559" s="27"/>
      <c r="K559" s="27"/>
      <c r="L559" s="27"/>
      <c r="M559" s="27"/>
      <c r="N559" s="27"/>
      <c r="O559" s="27"/>
    </row>
    <row r="560" spans="1:15" x14ac:dyDescent="0.25">
      <c r="A560" t="str">
        <f t="shared" si="8"/>
        <v/>
      </c>
      <c r="B560" s="3"/>
      <c r="C560" s="3"/>
      <c r="D560" s="4"/>
      <c r="E560" s="3"/>
      <c r="F560" s="27"/>
      <c r="G560" s="27"/>
      <c r="H560" s="27"/>
      <c r="I560" s="27"/>
      <c r="J560" s="27"/>
      <c r="K560" s="27"/>
      <c r="L560" s="27"/>
      <c r="M560" s="27"/>
      <c r="N560" s="27"/>
      <c r="O560" s="27"/>
    </row>
    <row r="561" spans="1:15" x14ac:dyDescent="0.25">
      <c r="A561" t="str">
        <f t="shared" si="8"/>
        <v/>
      </c>
      <c r="B561" s="3"/>
      <c r="C561" s="3"/>
      <c r="D561" s="4"/>
      <c r="E561" s="3"/>
      <c r="F561" s="27"/>
      <c r="G561" s="27"/>
      <c r="H561" s="27"/>
      <c r="I561" s="27"/>
      <c r="J561" s="27"/>
      <c r="K561" s="27"/>
      <c r="L561" s="27"/>
      <c r="M561" s="27"/>
      <c r="N561" s="27"/>
      <c r="O561" s="27"/>
    </row>
    <row r="562" spans="1:15" x14ac:dyDescent="0.25">
      <c r="A562" t="str">
        <f t="shared" si="8"/>
        <v/>
      </c>
      <c r="B562" s="3"/>
      <c r="C562" s="3"/>
      <c r="D562" s="4"/>
      <c r="E562" s="3"/>
      <c r="F562" s="27"/>
      <c r="G562" s="27"/>
      <c r="H562" s="27"/>
      <c r="I562" s="27"/>
      <c r="J562" s="27"/>
      <c r="K562" s="27"/>
      <c r="L562" s="27"/>
      <c r="M562" s="27"/>
      <c r="N562" s="27"/>
      <c r="O562" s="27"/>
    </row>
    <row r="563" spans="1:15" x14ac:dyDescent="0.25">
      <c r="A563" t="str">
        <f t="shared" si="8"/>
        <v/>
      </c>
      <c r="B563" s="3"/>
      <c r="C563" s="3"/>
      <c r="D563" s="4"/>
      <c r="E563" s="3"/>
      <c r="F563" s="27"/>
      <c r="G563" s="27"/>
      <c r="H563" s="27"/>
      <c r="I563" s="27"/>
      <c r="J563" s="27"/>
      <c r="K563" s="27"/>
      <c r="L563" s="27"/>
      <c r="M563" s="27"/>
      <c r="N563" s="27"/>
      <c r="O563" s="27"/>
    </row>
    <row r="564" spans="1:15" x14ac:dyDescent="0.25">
      <c r="A564" t="str">
        <f t="shared" si="8"/>
        <v/>
      </c>
      <c r="B564" s="3"/>
      <c r="C564" s="3"/>
      <c r="D564" s="4"/>
      <c r="E564" s="3"/>
      <c r="F564" s="27"/>
      <c r="G564" s="27"/>
      <c r="H564" s="27"/>
      <c r="I564" s="27"/>
      <c r="J564" s="27"/>
      <c r="K564" s="27"/>
      <c r="L564" s="27"/>
      <c r="M564" s="27"/>
      <c r="N564" s="27"/>
      <c r="O564" s="27"/>
    </row>
    <row r="565" spans="1:15" x14ac:dyDescent="0.25">
      <c r="A565" t="str">
        <f t="shared" si="8"/>
        <v/>
      </c>
      <c r="B565" s="3"/>
      <c r="C565" s="3"/>
      <c r="D565" s="4"/>
      <c r="E565" s="3"/>
      <c r="F565" s="27"/>
      <c r="G565" s="27"/>
      <c r="H565" s="27"/>
      <c r="I565" s="27"/>
      <c r="J565" s="27"/>
      <c r="K565" s="27"/>
      <c r="L565" s="27"/>
      <c r="M565" s="27"/>
      <c r="N565" s="27"/>
      <c r="O565" s="27"/>
    </row>
    <row r="566" spans="1:15" x14ac:dyDescent="0.25">
      <c r="A566" t="str">
        <f t="shared" si="8"/>
        <v/>
      </c>
      <c r="B566" s="3"/>
      <c r="C566" s="3"/>
      <c r="D566" s="4"/>
      <c r="E566" s="3"/>
      <c r="F566" s="27"/>
      <c r="G566" s="27"/>
      <c r="H566" s="27"/>
      <c r="I566" s="27"/>
      <c r="J566" s="27"/>
      <c r="K566" s="27"/>
      <c r="L566" s="27"/>
      <c r="M566" s="27"/>
      <c r="N566" s="27"/>
      <c r="O566" s="27"/>
    </row>
    <row r="567" spans="1:15" x14ac:dyDescent="0.25">
      <c r="A567" t="str">
        <f t="shared" si="8"/>
        <v/>
      </c>
      <c r="B567" s="3"/>
      <c r="C567" s="3"/>
      <c r="D567" s="4"/>
      <c r="E567" s="3"/>
      <c r="F567" s="27"/>
      <c r="G567" s="27"/>
      <c r="H567" s="27"/>
      <c r="I567" s="27"/>
      <c r="J567" s="27"/>
      <c r="K567" s="27"/>
      <c r="L567" s="27"/>
      <c r="M567" s="27"/>
      <c r="N567" s="27"/>
      <c r="O567" s="27"/>
    </row>
    <row r="568" spans="1:15" x14ac:dyDescent="0.25">
      <c r="A568" t="str">
        <f t="shared" si="8"/>
        <v/>
      </c>
      <c r="B568" s="3"/>
      <c r="C568" s="3"/>
      <c r="D568" s="4"/>
      <c r="E568" s="3"/>
      <c r="F568" s="27"/>
      <c r="G568" s="27"/>
      <c r="H568" s="27"/>
      <c r="I568" s="27"/>
      <c r="J568" s="27"/>
      <c r="K568" s="27"/>
      <c r="L568" s="27"/>
      <c r="M568" s="27"/>
      <c r="N568" s="27"/>
      <c r="O568" s="27"/>
    </row>
    <row r="569" spans="1:15" x14ac:dyDescent="0.25">
      <c r="A569" t="str">
        <f t="shared" si="8"/>
        <v/>
      </c>
      <c r="B569" s="3"/>
      <c r="C569" s="3"/>
      <c r="D569" s="4"/>
      <c r="E569" s="3"/>
      <c r="F569" s="27"/>
      <c r="G569" s="27"/>
      <c r="H569" s="27"/>
      <c r="I569" s="27"/>
      <c r="J569" s="27"/>
      <c r="K569" s="27"/>
      <c r="L569" s="27"/>
      <c r="M569" s="27"/>
      <c r="N569" s="27"/>
      <c r="O569" s="27"/>
    </row>
    <row r="570" spans="1:15" x14ac:dyDescent="0.25">
      <c r="A570" t="str">
        <f t="shared" si="8"/>
        <v/>
      </c>
      <c r="B570" s="3"/>
      <c r="C570" s="3"/>
      <c r="D570" s="4"/>
      <c r="E570" s="3"/>
      <c r="F570" s="27"/>
      <c r="G570" s="27"/>
      <c r="H570" s="27"/>
      <c r="I570" s="27"/>
      <c r="J570" s="27"/>
      <c r="K570" s="27"/>
      <c r="L570" s="27"/>
      <c r="M570" s="27"/>
      <c r="N570" s="27"/>
      <c r="O570" s="27"/>
    </row>
    <row r="571" spans="1:15" x14ac:dyDescent="0.25">
      <c r="A571" t="str">
        <f t="shared" si="8"/>
        <v/>
      </c>
      <c r="B571" s="3"/>
      <c r="C571" s="3"/>
      <c r="D571" s="4"/>
      <c r="E571" s="3"/>
      <c r="F571" s="27"/>
      <c r="G571" s="27"/>
      <c r="H571" s="27"/>
      <c r="I571" s="27"/>
      <c r="J571" s="27"/>
      <c r="K571" s="27"/>
      <c r="L571" s="27"/>
      <c r="M571" s="27"/>
      <c r="N571" s="27"/>
      <c r="O571" s="27"/>
    </row>
    <row r="572" spans="1:15" x14ac:dyDescent="0.25">
      <c r="A572" t="str">
        <f t="shared" si="8"/>
        <v/>
      </c>
      <c r="B572" s="3"/>
      <c r="C572" s="3"/>
      <c r="D572" s="4"/>
      <c r="E572" s="3"/>
      <c r="F572" s="27"/>
      <c r="G572" s="27"/>
      <c r="H572" s="27"/>
      <c r="I572" s="27"/>
      <c r="J572" s="27"/>
      <c r="K572" s="27"/>
      <c r="L572" s="27"/>
      <c r="M572" s="27"/>
      <c r="N572" s="27"/>
      <c r="O572" s="27"/>
    </row>
    <row r="573" spans="1:15" x14ac:dyDescent="0.25">
      <c r="A573" t="str">
        <f t="shared" si="8"/>
        <v/>
      </c>
      <c r="B573" s="3"/>
      <c r="C573" s="3"/>
      <c r="D573" s="4"/>
      <c r="E573" s="3"/>
      <c r="F573" s="27"/>
      <c r="G573" s="27"/>
      <c r="H573" s="27"/>
      <c r="I573" s="27"/>
      <c r="J573" s="27"/>
      <c r="K573" s="27"/>
      <c r="L573" s="27"/>
      <c r="M573" s="27"/>
      <c r="N573" s="27"/>
      <c r="O573" s="27"/>
    </row>
    <row r="574" spans="1:15" x14ac:dyDescent="0.25">
      <c r="A574" t="str">
        <f t="shared" si="8"/>
        <v/>
      </c>
      <c r="B574" s="3"/>
      <c r="C574" s="3"/>
      <c r="D574" s="4"/>
      <c r="E574" s="3"/>
      <c r="F574" s="27"/>
      <c r="G574" s="27"/>
      <c r="H574" s="27"/>
      <c r="I574" s="27"/>
      <c r="J574" s="27"/>
      <c r="K574" s="27"/>
      <c r="L574" s="27"/>
      <c r="M574" s="27"/>
      <c r="N574" s="27"/>
      <c r="O574" s="27"/>
    </row>
    <row r="575" spans="1:15" x14ac:dyDescent="0.25">
      <c r="A575" t="str">
        <f t="shared" si="8"/>
        <v/>
      </c>
      <c r="B575" s="3"/>
      <c r="C575" s="3"/>
      <c r="D575" s="4"/>
      <c r="E575" s="3"/>
      <c r="F575" s="27"/>
      <c r="G575" s="27"/>
      <c r="H575" s="27"/>
      <c r="I575" s="27"/>
      <c r="J575" s="27"/>
      <c r="K575" s="27"/>
      <c r="L575" s="27"/>
      <c r="M575" s="27"/>
      <c r="N575" s="27"/>
      <c r="O575" s="27"/>
    </row>
    <row r="576" spans="1:15" x14ac:dyDescent="0.25">
      <c r="A576" t="str">
        <f t="shared" si="8"/>
        <v/>
      </c>
      <c r="B576" s="3"/>
      <c r="C576" s="3"/>
      <c r="D576" s="4"/>
      <c r="E576" s="3"/>
      <c r="F576" s="27"/>
      <c r="G576" s="27"/>
      <c r="H576" s="27"/>
      <c r="I576" s="27"/>
      <c r="J576" s="27"/>
      <c r="K576" s="27"/>
      <c r="L576" s="27"/>
      <c r="M576" s="27"/>
      <c r="N576" s="27"/>
      <c r="O576" s="27"/>
    </row>
    <row r="577" spans="1:15" x14ac:dyDescent="0.25">
      <c r="A577" t="str">
        <f t="shared" si="8"/>
        <v/>
      </c>
      <c r="B577" s="3"/>
      <c r="C577" s="3"/>
      <c r="D577" s="4"/>
      <c r="E577" s="3"/>
      <c r="F577" s="27"/>
      <c r="G577" s="27"/>
      <c r="H577" s="27"/>
      <c r="I577" s="27"/>
      <c r="J577" s="27"/>
      <c r="K577" s="27"/>
      <c r="L577" s="27"/>
      <c r="M577" s="27"/>
      <c r="N577" s="27"/>
      <c r="O577" s="27"/>
    </row>
    <row r="578" spans="1:15" x14ac:dyDescent="0.25">
      <c r="A578" t="str">
        <f t="shared" si="8"/>
        <v/>
      </c>
      <c r="B578" s="3"/>
      <c r="C578" s="3"/>
      <c r="D578" s="4"/>
      <c r="E578" s="3"/>
      <c r="F578" s="27"/>
      <c r="G578" s="27"/>
      <c r="H578" s="27"/>
      <c r="I578" s="27"/>
      <c r="J578" s="27"/>
      <c r="K578" s="27"/>
      <c r="L578" s="27"/>
      <c r="M578" s="27"/>
      <c r="N578" s="27"/>
      <c r="O578" s="27"/>
    </row>
    <row r="579" spans="1:15" x14ac:dyDescent="0.25">
      <c r="A579" t="str">
        <f t="shared" si="8"/>
        <v/>
      </c>
      <c r="B579" s="3"/>
      <c r="C579" s="3"/>
      <c r="D579" s="4"/>
      <c r="E579" s="3"/>
      <c r="F579" s="27"/>
      <c r="G579" s="27"/>
      <c r="H579" s="27"/>
      <c r="I579" s="27"/>
      <c r="J579" s="27"/>
      <c r="K579" s="27"/>
      <c r="L579" s="27"/>
      <c r="M579" s="27"/>
      <c r="N579" s="27"/>
      <c r="O579" s="27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7"/>
      <c r="G580" s="27"/>
      <c r="H580" s="27"/>
      <c r="I580" s="27"/>
      <c r="J580" s="27"/>
      <c r="K580" s="27"/>
      <c r="L580" s="27"/>
      <c r="M580" s="27"/>
      <c r="N580" s="27"/>
      <c r="O580" s="27"/>
    </row>
    <row r="581" spans="1:15" x14ac:dyDescent="0.25">
      <c r="A581" t="str">
        <f t="shared" si="9"/>
        <v/>
      </c>
      <c r="B581" s="3"/>
      <c r="C581" s="3"/>
      <c r="D581" s="4"/>
      <c r="E581" s="3"/>
      <c r="F581" s="27"/>
      <c r="G581" s="27"/>
      <c r="H581" s="27"/>
      <c r="I581" s="27"/>
      <c r="J581" s="27"/>
      <c r="K581" s="27"/>
      <c r="L581" s="27"/>
      <c r="M581" s="27"/>
      <c r="N581" s="27"/>
      <c r="O581" s="27"/>
    </row>
    <row r="582" spans="1:15" x14ac:dyDescent="0.25">
      <c r="A582" t="str">
        <f t="shared" si="9"/>
        <v/>
      </c>
      <c r="B582" s="3"/>
      <c r="C582" s="3"/>
      <c r="D582" s="4"/>
      <c r="E582" s="3"/>
      <c r="F582" s="27"/>
      <c r="G582" s="27"/>
      <c r="H582" s="27"/>
      <c r="I582" s="27"/>
      <c r="J582" s="27"/>
      <c r="K582" s="27"/>
      <c r="L582" s="27"/>
      <c r="M582" s="27"/>
      <c r="N582" s="27"/>
      <c r="O582" s="27"/>
    </row>
    <row r="583" spans="1:15" x14ac:dyDescent="0.25">
      <c r="A583" t="str">
        <f t="shared" si="9"/>
        <v/>
      </c>
      <c r="B583" s="3"/>
      <c r="C583" s="3"/>
      <c r="D583" s="4"/>
      <c r="E583" s="3"/>
      <c r="F583" s="27"/>
      <c r="G583" s="27"/>
      <c r="H583" s="27"/>
      <c r="I583" s="27"/>
      <c r="J583" s="27"/>
      <c r="K583" s="27"/>
      <c r="L583" s="27"/>
      <c r="M583" s="27"/>
      <c r="N583" s="27"/>
      <c r="O583" s="27"/>
    </row>
    <row r="584" spans="1:15" x14ac:dyDescent="0.25">
      <c r="A584" t="str">
        <f t="shared" si="9"/>
        <v/>
      </c>
      <c r="B584" s="3"/>
      <c r="C584" s="3"/>
      <c r="D584" s="4"/>
      <c r="E584" s="3"/>
      <c r="F584" s="27"/>
      <c r="G584" s="27"/>
      <c r="H584" s="27"/>
      <c r="I584" s="27"/>
      <c r="J584" s="27"/>
      <c r="K584" s="27"/>
      <c r="L584" s="27"/>
      <c r="M584" s="27"/>
      <c r="N584" s="27"/>
      <c r="O584" s="27"/>
    </row>
    <row r="585" spans="1:15" x14ac:dyDescent="0.25">
      <c r="A585" t="str">
        <f t="shared" si="9"/>
        <v/>
      </c>
      <c r="B585" s="3"/>
      <c r="C585" s="3"/>
      <c r="D585" s="4"/>
      <c r="E585" s="3"/>
      <c r="F585" s="27"/>
      <c r="G585" s="27"/>
      <c r="H585" s="27"/>
      <c r="I585" s="27"/>
      <c r="J585" s="27"/>
      <c r="K585" s="27"/>
      <c r="L585" s="27"/>
      <c r="M585" s="27"/>
      <c r="N585" s="27"/>
      <c r="O585" s="27"/>
    </row>
    <row r="586" spans="1:15" x14ac:dyDescent="0.25">
      <c r="A586" t="str">
        <f t="shared" si="9"/>
        <v/>
      </c>
      <c r="B586" s="3"/>
      <c r="C586" s="3"/>
      <c r="D586" s="4"/>
      <c r="E586" s="3"/>
      <c r="F586" s="27"/>
      <c r="G586" s="27"/>
      <c r="H586" s="27"/>
      <c r="I586" s="27"/>
      <c r="J586" s="27"/>
      <c r="K586" s="27"/>
      <c r="L586" s="27"/>
      <c r="M586" s="27"/>
      <c r="N586" s="27"/>
      <c r="O586" s="27"/>
    </row>
    <row r="587" spans="1:15" x14ac:dyDescent="0.25">
      <c r="A587" t="str">
        <f t="shared" si="9"/>
        <v/>
      </c>
      <c r="B587" s="3"/>
      <c r="C587" s="3"/>
      <c r="D587" s="4"/>
      <c r="E587" s="3"/>
      <c r="F587" s="27"/>
      <c r="G587" s="27"/>
      <c r="H587" s="27"/>
      <c r="I587" s="27"/>
      <c r="J587" s="27"/>
      <c r="K587" s="27"/>
      <c r="L587" s="27"/>
      <c r="M587" s="27"/>
      <c r="N587" s="27"/>
      <c r="O587" s="27"/>
    </row>
    <row r="588" spans="1:15" x14ac:dyDescent="0.25">
      <c r="A588" t="str">
        <f t="shared" si="9"/>
        <v/>
      </c>
      <c r="B588" s="3"/>
      <c r="C588" s="3"/>
      <c r="D588" s="4"/>
      <c r="E588" s="3"/>
      <c r="F588" s="27"/>
      <c r="G588" s="27"/>
      <c r="H588" s="27"/>
      <c r="I588" s="27"/>
      <c r="J588" s="27"/>
      <c r="K588" s="27"/>
      <c r="L588" s="27"/>
      <c r="M588" s="27"/>
      <c r="N588" s="27"/>
      <c r="O588" s="27"/>
    </row>
    <row r="589" spans="1:15" x14ac:dyDescent="0.25">
      <c r="A589" t="str">
        <f t="shared" si="9"/>
        <v/>
      </c>
      <c r="B589" s="3"/>
      <c r="C589" s="3"/>
      <c r="D589" s="4"/>
      <c r="E589" s="3"/>
      <c r="F589" s="27"/>
      <c r="G589" s="27"/>
      <c r="H589" s="27"/>
      <c r="I589" s="27"/>
      <c r="J589" s="27"/>
      <c r="K589" s="27"/>
      <c r="L589" s="27"/>
      <c r="M589" s="27"/>
      <c r="N589" s="27"/>
      <c r="O589" s="27"/>
    </row>
    <row r="590" spans="1:15" x14ac:dyDescent="0.25">
      <c r="A590" t="str">
        <f t="shared" si="9"/>
        <v/>
      </c>
      <c r="B590" s="3"/>
      <c r="C590" s="3"/>
      <c r="D590" s="4"/>
      <c r="E590" s="3"/>
      <c r="F590" s="27"/>
      <c r="G590" s="27"/>
      <c r="H590" s="27"/>
      <c r="I590" s="27"/>
      <c r="J590" s="27"/>
      <c r="K590" s="27"/>
      <c r="L590" s="27"/>
      <c r="M590" s="27"/>
      <c r="N590" s="27"/>
      <c r="O590" s="27"/>
    </row>
    <row r="591" spans="1:15" x14ac:dyDescent="0.25">
      <c r="A591" t="str">
        <f t="shared" si="9"/>
        <v/>
      </c>
      <c r="B591" s="3"/>
      <c r="C591" s="3"/>
      <c r="D591" s="4"/>
      <c r="E591" s="3"/>
      <c r="F591" s="27"/>
      <c r="G591" s="27"/>
      <c r="H591" s="27"/>
      <c r="I591" s="27"/>
      <c r="J591" s="27"/>
      <c r="K591" s="27"/>
      <c r="L591" s="27"/>
      <c r="M591" s="27"/>
      <c r="N591" s="27"/>
      <c r="O591" s="27"/>
    </row>
    <row r="592" spans="1:15" x14ac:dyDescent="0.25">
      <c r="A592" t="str">
        <f t="shared" si="9"/>
        <v/>
      </c>
      <c r="B592" s="3"/>
      <c r="C592" s="3"/>
      <c r="D592" s="4"/>
      <c r="E592" s="3"/>
      <c r="F592" s="27"/>
      <c r="G592" s="27"/>
      <c r="H592" s="27"/>
      <c r="I592" s="27"/>
      <c r="J592" s="27"/>
      <c r="K592" s="27"/>
      <c r="L592" s="27"/>
      <c r="M592" s="27"/>
      <c r="N592" s="27"/>
      <c r="O592" s="27"/>
    </row>
    <row r="593" spans="1:15" x14ac:dyDescent="0.25">
      <c r="A593" t="str">
        <f t="shared" si="9"/>
        <v/>
      </c>
      <c r="B593" s="3"/>
      <c r="C593" s="3"/>
      <c r="D593" s="4"/>
      <c r="E593" s="3"/>
      <c r="F593" s="27"/>
      <c r="G593" s="27"/>
      <c r="H593" s="27"/>
      <c r="I593" s="27"/>
      <c r="J593" s="27"/>
      <c r="K593" s="27"/>
      <c r="L593" s="27"/>
      <c r="M593" s="27"/>
      <c r="N593" s="27"/>
      <c r="O593" s="27"/>
    </row>
    <row r="594" spans="1:15" x14ac:dyDescent="0.25">
      <c r="A594" t="str">
        <f t="shared" si="9"/>
        <v/>
      </c>
      <c r="B594" s="3"/>
      <c r="C594" s="3"/>
      <c r="D594" s="4"/>
      <c r="E594" s="3"/>
      <c r="F594" s="27"/>
      <c r="G594" s="27"/>
      <c r="H594" s="27"/>
      <c r="I594" s="27"/>
      <c r="J594" s="27"/>
      <c r="K594" s="27"/>
      <c r="L594" s="27"/>
      <c r="M594" s="27"/>
      <c r="N594" s="27"/>
      <c r="O594" s="27"/>
    </row>
    <row r="595" spans="1:15" x14ac:dyDescent="0.25">
      <c r="A595" t="str">
        <f t="shared" si="9"/>
        <v/>
      </c>
      <c r="B595" s="3"/>
      <c r="C595" s="3"/>
      <c r="D595" s="4"/>
      <c r="E595" s="3"/>
      <c r="F595" s="27"/>
      <c r="G595" s="27"/>
      <c r="H595" s="27"/>
      <c r="I595" s="27"/>
      <c r="J595" s="27"/>
      <c r="K595" s="27"/>
      <c r="L595" s="27"/>
      <c r="M595" s="27"/>
      <c r="N595" s="27"/>
      <c r="O595" s="27"/>
    </row>
    <row r="596" spans="1:15" x14ac:dyDescent="0.25">
      <c r="A596" t="str">
        <f t="shared" si="9"/>
        <v/>
      </c>
      <c r="B596" s="3"/>
      <c r="C596" s="3"/>
      <c r="D596" s="4"/>
      <c r="E596" s="3"/>
      <c r="F596" s="27"/>
      <c r="G596" s="27"/>
      <c r="H596" s="27"/>
      <c r="I596" s="27"/>
      <c r="J596" s="27"/>
      <c r="K596" s="27"/>
      <c r="L596" s="27"/>
      <c r="M596" s="27"/>
      <c r="N596" s="27"/>
      <c r="O596" s="27"/>
    </row>
    <row r="597" spans="1:15" x14ac:dyDescent="0.25">
      <c r="A597" t="str">
        <f t="shared" si="9"/>
        <v/>
      </c>
      <c r="B597" s="3"/>
      <c r="C597" s="3"/>
      <c r="D597" s="4"/>
      <c r="E597" s="3"/>
      <c r="F597" s="27"/>
      <c r="G597" s="27"/>
      <c r="H597" s="27"/>
      <c r="I597" s="27"/>
      <c r="J597" s="27"/>
      <c r="K597" s="27"/>
      <c r="L597" s="27"/>
      <c r="M597" s="27"/>
      <c r="N597" s="27"/>
      <c r="O597" s="27"/>
    </row>
    <row r="598" spans="1:15" x14ac:dyDescent="0.25">
      <c r="A598" t="str">
        <f t="shared" si="9"/>
        <v/>
      </c>
      <c r="B598" s="3"/>
      <c r="C598" s="3"/>
      <c r="D598" s="4"/>
      <c r="E598" s="3"/>
      <c r="F598" s="27"/>
      <c r="G598" s="27"/>
      <c r="H598" s="27"/>
      <c r="I598" s="27"/>
      <c r="J598" s="27"/>
      <c r="K598" s="27"/>
      <c r="L598" s="27"/>
      <c r="M598" s="27"/>
      <c r="N598" s="27"/>
      <c r="O598" s="27"/>
    </row>
    <row r="599" spans="1:15" x14ac:dyDescent="0.25">
      <c r="A599" t="str">
        <f t="shared" si="9"/>
        <v/>
      </c>
      <c r="B599" s="3"/>
      <c r="C599" s="3"/>
      <c r="D599" s="4"/>
      <c r="E599" s="3"/>
      <c r="F599" s="27"/>
      <c r="G599" s="27"/>
      <c r="H599" s="27"/>
      <c r="I599" s="27"/>
      <c r="J599" s="27"/>
      <c r="K599" s="27"/>
      <c r="L599" s="27"/>
      <c r="M599" s="27"/>
      <c r="N599" s="27"/>
      <c r="O599" s="27"/>
    </row>
    <row r="600" spans="1:15" x14ac:dyDescent="0.25">
      <c r="A600" t="str">
        <f t="shared" si="9"/>
        <v/>
      </c>
      <c r="B600" s="3"/>
      <c r="C600" s="3"/>
      <c r="D600" s="4"/>
      <c r="E600" s="3"/>
      <c r="F600" s="27"/>
      <c r="G600" s="27"/>
      <c r="H600" s="27"/>
      <c r="I600" s="27"/>
      <c r="J600" s="27"/>
      <c r="K600" s="27"/>
      <c r="L600" s="27"/>
      <c r="M600" s="27"/>
      <c r="N600" s="27"/>
      <c r="O600" s="27"/>
    </row>
    <row r="601" spans="1:15" x14ac:dyDescent="0.25">
      <c r="A601" t="str">
        <f t="shared" si="9"/>
        <v/>
      </c>
      <c r="B601" s="3"/>
      <c r="C601" s="3"/>
      <c r="D601" s="4"/>
      <c r="E601" s="3"/>
      <c r="F601" s="27"/>
      <c r="G601" s="27"/>
      <c r="H601" s="27"/>
      <c r="I601" s="27"/>
      <c r="J601" s="27"/>
      <c r="K601" s="27"/>
      <c r="L601" s="27"/>
      <c r="M601" s="27"/>
      <c r="N601" s="27"/>
      <c r="O601" s="27"/>
    </row>
    <row r="602" spans="1:15" x14ac:dyDescent="0.25">
      <c r="A602" t="str">
        <f t="shared" si="9"/>
        <v/>
      </c>
      <c r="B602" s="3"/>
      <c r="C602" s="3"/>
      <c r="D602" s="4"/>
      <c r="E602" s="3"/>
      <c r="F602" s="27"/>
      <c r="G602" s="27"/>
      <c r="H602" s="27"/>
      <c r="I602" s="27"/>
      <c r="J602" s="27"/>
      <c r="K602" s="27"/>
      <c r="L602" s="27"/>
      <c r="M602" s="27"/>
      <c r="N602" s="27"/>
      <c r="O602" s="27"/>
    </row>
    <row r="603" spans="1:15" x14ac:dyDescent="0.25">
      <c r="A603" t="str">
        <f t="shared" si="9"/>
        <v/>
      </c>
      <c r="B603" s="3"/>
      <c r="C603" s="3"/>
      <c r="D603" s="4"/>
      <c r="E603" s="3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spans="1:15" x14ac:dyDescent="0.25">
      <c r="A604" t="str">
        <f t="shared" si="9"/>
        <v/>
      </c>
      <c r="B604" s="3"/>
      <c r="C604" s="3"/>
      <c r="D604" s="4"/>
      <c r="E604" s="3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spans="1:15" x14ac:dyDescent="0.25">
      <c r="A605" t="str">
        <f t="shared" si="9"/>
        <v/>
      </c>
      <c r="B605" s="3"/>
      <c r="C605" s="3"/>
      <c r="D605" s="4"/>
      <c r="E605" s="5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spans="1:15" x14ac:dyDescent="0.25">
      <c r="A606" t="str">
        <f t="shared" si="9"/>
        <v/>
      </c>
      <c r="B606" s="3"/>
      <c r="C606" s="3"/>
      <c r="D606" s="4"/>
      <c r="E606" s="3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spans="1:15" x14ac:dyDescent="0.25">
      <c r="A607" t="str">
        <f t="shared" si="9"/>
        <v/>
      </c>
      <c r="B607" s="3"/>
      <c r="C607" s="3"/>
      <c r="D607" s="4"/>
      <c r="E607" s="3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spans="1:15" x14ac:dyDescent="0.25">
      <c r="A608" t="str">
        <f t="shared" si="9"/>
        <v/>
      </c>
      <c r="B608" s="3"/>
      <c r="C608" s="3"/>
      <c r="D608" s="4"/>
      <c r="E608" s="3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spans="1:15" x14ac:dyDescent="0.25">
      <c r="A609" t="str">
        <f t="shared" si="9"/>
        <v/>
      </c>
      <c r="B609" s="3"/>
      <c r="C609" s="3"/>
      <c r="D609" s="4"/>
      <c r="E609" s="3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spans="1:15" x14ac:dyDescent="0.25">
      <c r="A610" t="str">
        <f t="shared" si="9"/>
        <v/>
      </c>
      <c r="B610" s="3"/>
      <c r="C610" s="3"/>
      <c r="D610" s="4"/>
      <c r="E610" s="3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spans="1:15" x14ac:dyDescent="0.25">
      <c r="A611" t="str">
        <f t="shared" si="9"/>
        <v/>
      </c>
      <c r="B611" s="3"/>
      <c r="C611" s="3"/>
      <c r="D611" s="4"/>
      <c r="E611" s="3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spans="1:15" x14ac:dyDescent="0.25">
      <c r="A612" t="str">
        <f t="shared" si="9"/>
        <v/>
      </c>
      <c r="B612" s="3"/>
      <c r="C612" s="3"/>
      <c r="D612" s="4"/>
      <c r="E612" s="3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spans="1:15" x14ac:dyDescent="0.25">
      <c r="A613" t="str">
        <f t="shared" si="9"/>
        <v/>
      </c>
      <c r="B613" s="3"/>
      <c r="C613" s="3"/>
      <c r="D613" s="4"/>
      <c r="E613" s="3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spans="1:15" x14ac:dyDescent="0.25">
      <c r="A614" t="str">
        <f t="shared" si="9"/>
        <v/>
      </c>
      <c r="B614" s="3"/>
      <c r="C614" s="3"/>
      <c r="D614" s="4"/>
      <c r="E614" s="3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spans="1:15" x14ac:dyDescent="0.25">
      <c r="A615" t="str">
        <f t="shared" si="9"/>
        <v/>
      </c>
      <c r="B615" s="3"/>
      <c r="C615" s="3"/>
      <c r="D615" s="4"/>
      <c r="E615" s="3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spans="1:15" x14ac:dyDescent="0.25">
      <c r="A616" t="str">
        <f t="shared" si="9"/>
        <v/>
      </c>
      <c r="B616" s="3"/>
      <c r="C616" s="3"/>
      <c r="D616" s="4"/>
      <c r="E616" s="3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spans="1:15" x14ac:dyDescent="0.25">
      <c r="A617" t="str">
        <f t="shared" si="9"/>
        <v/>
      </c>
      <c r="B617" s="3"/>
      <c r="C617" s="3"/>
      <c r="D617" s="4"/>
      <c r="E617" s="3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spans="1:15" x14ac:dyDescent="0.25">
      <c r="A618" t="str">
        <f t="shared" si="9"/>
        <v/>
      </c>
      <c r="B618" s="3"/>
      <c r="C618" s="3"/>
      <c r="D618" s="4"/>
      <c r="E618" s="3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spans="1:15" x14ac:dyDescent="0.25">
      <c r="A619" t="str">
        <f t="shared" si="9"/>
        <v/>
      </c>
      <c r="B619" s="3"/>
      <c r="C619" s="3"/>
      <c r="D619" s="4"/>
      <c r="E619" s="3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spans="1:15" x14ac:dyDescent="0.25">
      <c r="A620" t="str">
        <f t="shared" si="9"/>
        <v/>
      </c>
      <c r="B620" s="3"/>
      <c r="C620" s="3"/>
      <c r="D620" s="4"/>
      <c r="E620" s="3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spans="1:15" x14ac:dyDescent="0.25">
      <c r="A621" t="str">
        <f t="shared" si="9"/>
        <v/>
      </c>
      <c r="B621" s="3"/>
      <c r="C621" s="3"/>
      <c r="D621" s="4"/>
      <c r="E621" s="3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spans="1:15" x14ac:dyDescent="0.25">
      <c r="A622" t="str">
        <f t="shared" si="9"/>
        <v/>
      </c>
      <c r="B622" s="3"/>
      <c r="C622" s="3"/>
      <c r="D622" s="4"/>
      <c r="E622" s="3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spans="1:15" x14ac:dyDescent="0.25">
      <c r="A623" t="str">
        <f t="shared" si="9"/>
        <v/>
      </c>
      <c r="B623" s="3"/>
      <c r="C623" s="3"/>
      <c r="D623" s="4"/>
      <c r="E623" s="3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spans="1:15" x14ac:dyDescent="0.25">
      <c r="A624" t="str">
        <f t="shared" si="9"/>
        <v/>
      </c>
      <c r="B624" s="3"/>
      <c r="C624" s="3"/>
      <c r="D624" s="4"/>
      <c r="E624" s="3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spans="1:15" x14ac:dyDescent="0.25">
      <c r="A625" t="str">
        <f t="shared" si="9"/>
        <v/>
      </c>
      <c r="B625" s="3"/>
      <c r="C625" s="3"/>
      <c r="D625" s="4"/>
      <c r="E625" s="3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spans="1:15" x14ac:dyDescent="0.25">
      <c r="A626" t="str">
        <f t="shared" si="9"/>
        <v/>
      </c>
      <c r="B626" s="3"/>
      <c r="C626" s="3"/>
      <c r="D626" s="4"/>
      <c r="E626" s="3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spans="1:15" x14ac:dyDescent="0.25">
      <c r="A627" t="str">
        <f t="shared" si="9"/>
        <v/>
      </c>
      <c r="B627" s="3"/>
      <c r="C627" s="3"/>
      <c r="D627" s="4"/>
      <c r="E627" s="3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spans="1:15" x14ac:dyDescent="0.25">
      <c r="A628" t="str">
        <f t="shared" si="9"/>
        <v/>
      </c>
      <c r="B628" s="3"/>
      <c r="C628" s="3"/>
      <c r="D628" s="4"/>
      <c r="E628" s="3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x14ac:dyDescent="0.25">
      <c r="A629" t="str">
        <f t="shared" si="9"/>
        <v/>
      </c>
      <c r="B629" s="3"/>
      <c r="C629" s="3"/>
      <c r="D629" s="4"/>
      <c r="E629" s="3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x14ac:dyDescent="0.25">
      <c r="A630" t="str">
        <f t="shared" si="9"/>
        <v/>
      </c>
      <c r="B630" s="3"/>
      <c r="C630" s="3"/>
      <c r="D630" s="4"/>
      <c r="E630" s="5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x14ac:dyDescent="0.25">
      <c r="A631" t="str">
        <f t="shared" si="9"/>
        <v/>
      </c>
      <c r="B631" s="3"/>
      <c r="C631" s="3"/>
      <c r="D631" s="4"/>
      <c r="E631" s="3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x14ac:dyDescent="0.25">
      <c r="A632" t="str">
        <f t="shared" si="9"/>
        <v/>
      </c>
      <c r="B632" s="3"/>
      <c r="C632" s="3"/>
      <c r="D632" s="4"/>
      <c r="E632" s="3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x14ac:dyDescent="0.25">
      <c r="A633" t="str">
        <f t="shared" si="9"/>
        <v/>
      </c>
      <c r="B633" s="3"/>
      <c r="C633" s="3"/>
      <c r="D633" s="4"/>
      <c r="E633" s="3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x14ac:dyDescent="0.25">
      <c r="A634" t="str">
        <f t="shared" si="9"/>
        <v/>
      </c>
      <c r="B634" s="3"/>
      <c r="C634" s="3"/>
      <c r="D634" s="4"/>
      <c r="E634" s="3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x14ac:dyDescent="0.25">
      <c r="A635" t="str">
        <f t="shared" si="9"/>
        <v/>
      </c>
      <c r="B635" s="3"/>
      <c r="C635" s="3"/>
      <c r="D635" s="4"/>
      <c r="E635" s="3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x14ac:dyDescent="0.25">
      <c r="A636" t="str">
        <f t="shared" si="9"/>
        <v/>
      </c>
      <c r="B636" s="3"/>
      <c r="C636" s="3"/>
      <c r="D636" s="4"/>
      <c r="E636" s="3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x14ac:dyDescent="0.25">
      <c r="A637" t="str">
        <f t="shared" si="9"/>
        <v/>
      </c>
      <c r="B637" s="3"/>
      <c r="C637" s="3"/>
      <c r="D637" s="4"/>
      <c r="E637" s="3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x14ac:dyDescent="0.25">
      <c r="A638" t="str">
        <f t="shared" si="9"/>
        <v/>
      </c>
      <c r="B638" s="3"/>
      <c r="C638" s="3"/>
      <c r="D638" s="4"/>
      <c r="E638" s="3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x14ac:dyDescent="0.25">
      <c r="A639" t="str">
        <f t="shared" si="9"/>
        <v/>
      </c>
      <c r="B639" s="3"/>
      <c r="C639" s="3"/>
      <c r="D639" s="4"/>
      <c r="E639" s="3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x14ac:dyDescent="0.25">
      <c r="A640" t="str">
        <f t="shared" si="9"/>
        <v/>
      </c>
      <c r="B640" s="3"/>
      <c r="C640" s="3"/>
      <c r="D640" s="4"/>
      <c r="E640" s="3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x14ac:dyDescent="0.25">
      <c r="A641" t="str">
        <f t="shared" si="9"/>
        <v/>
      </c>
      <c r="B641" s="3"/>
      <c r="C641" s="3"/>
      <c r="D641" s="4"/>
      <c r="E641" s="3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x14ac:dyDescent="0.25">
      <c r="A642" t="str">
        <f t="shared" si="9"/>
        <v/>
      </c>
      <c r="B642" s="3"/>
      <c r="C642" s="3"/>
      <c r="D642" s="4"/>
      <c r="E642" s="3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x14ac:dyDescent="0.25">
      <c r="A643" t="str">
        <f t="shared" si="9"/>
        <v/>
      </c>
      <c r="B643" s="3"/>
      <c r="C643" s="3"/>
      <c r="D643" s="4"/>
      <c r="E643" s="3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x14ac:dyDescent="0.25">
      <c r="A645" t="str">
        <f t="shared" si="10"/>
        <v/>
      </c>
      <c r="B645" s="3"/>
      <c r="C645" s="3"/>
      <c r="D645" s="4"/>
      <c r="E645" s="3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x14ac:dyDescent="0.25">
      <c r="A646" t="str">
        <f t="shared" si="10"/>
        <v/>
      </c>
      <c r="B646" s="3"/>
      <c r="C646" s="3"/>
      <c r="D646" s="4"/>
      <c r="E646" s="3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x14ac:dyDescent="0.25">
      <c r="A647" t="str">
        <f t="shared" si="10"/>
        <v/>
      </c>
      <c r="B647" s="3"/>
      <c r="C647" s="3"/>
      <c r="D647" s="4"/>
      <c r="E647" s="3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x14ac:dyDescent="0.25">
      <c r="A648" t="str">
        <f t="shared" si="10"/>
        <v/>
      </c>
      <c r="B648" s="3"/>
      <c r="C648" s="3"/>
      <c r="D648" s="4"/>
      <c r="E648" s="3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x14ac:dyDescent="0.25">
      <c r="A649" t="str">
        <f t="shared" si="10"/>
        <v/>
      </c>
      <c r="B649" s="3"/>
      <c r="C649" s="3"/>
      <c r="D649" s="4"/>
      <c r="E649" s="3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x14ac:dyDescent="0.25">
      <c r="A650" t="str">
        <f t="shared" si="10"/>
        <v/>
      </c>
      <c r="B650" s="3"/>
      <c r="C650" s="3"/>
      <c r="D650" s="4"/>
      <c r="E650" s="3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x14ac:dyDescent="0.25">
      <c r="A651" t="str">
        <f t="shared" si="10"/>
        <v/>
      </c>
      <c r="B651" s="3"/>
      <c r="C651" s="3"/>
      <c r="D651" s="4"/>
      <c r="E651" s="3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x14ac:dyDescent="0.25">
      <c r="A652" t="str">
        <f t="shared" si="10"/>
        <v/>
      </c>
      <c r="B652" s="3"/>
      <c r="C652" s="3"/>
      <c r="D652" s="4"/>
      <c r="E652" s="3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22" activePane="bottomRight" state="frozen"/>
      <selection pane="topRight" activeCell="B1" sqref="B1"/>
      <selection pane="bottomLeft" activeCell="A4" sqref="A4"/>
      <selection pane="bottomRight" activeCell="A22" sqref="A22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0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0</v>
      </c>
      <c r="F26" s="26">
        <f>IFERROR(+VLOOKUP("LDBOND"&amp;A26,'Main File'!A:O,10,0),0)</f>
        <v>0</v>
      </c>
      <c r="G26" s="26">
        <f>IFERROR(+VLOOKUP("LDBOND"&amp;A26,'Main File'!A:O,11,0),0)</f>
        <v>0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0</v>
      </c>
      <c r="K26" s="26">
        <f>IFERROR(+VLOOKUP("LDBOND"&amp;A26,'Main File'!A:O,15,0),0)</f>
        <v>0</v>
      </c>
    </row>
    <row r="27" spans="1:11" x14ac:dyDescent="0.25">
      <c r="A27" s="9">
        <f t="shared" si="0"/>
        <v>43214</v>
      </c>
      <c r="B27" s="26">
        <f>IFERROR(+VLOOKUP("LDBOND"&amp;A27,'Main File'!A:O,6,0),0)</f>
        <v>0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0</v>
      </c>
      <c r="F27" s="26">
        <f>IFERROR(+VLOOKUP("LDBOND"&amp;A27,'Main File'!A:O,10,0),0)</f>
        <v>0</v>
      </c>
      <c r="G27" s="26">
        <f>IFERROR(+VLOOKUP("LDBOND"&amp;A27,'Main File'!A:O,11,0),0)</f>
        <v>0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0</v>
      </c>
      <c r="K27" s="26">
        <f>IFERROR(+VLOOKUP("LDBOND"&amp;A27,'Main File'!A:O,15,0),0)</f>
        <v>0</v>
      </c>
    </row>
    <row r="28" spans="1:11" x14ac:dyDescent="0.25">
      <c r="A28" s="9">
        <f t="shared" si="0"/>
        <v>43215</v>
      </c>
      <c r="B28" s="26">
        <f>IFERROR(+VLOOKUP("LDBOND"&amp;A28,'Main File'!A:O,6,0),0)</f>
        <v>0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0</v>
      </c>
      <c r="F28" s="26">
        <f>IFERROR(+VLOOKUP("LDBOND"&amp;A28,'Main File'!A:O,10,0),0)</f>
        <v>0</v>
      </c>
      <c r="G28" s="26">
        <f>IFERROR(+VLOOKUP("LDBOND"&amp;A28,'Main File'!A:O,11,0),0)</f>
        <v>0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0</v>
      </c>
      <c r="K28" s="26">
        <f>IFERROR(+VLOOKUP("LDBOND"&amp;A28,'Main File'!A:O,15,0),0)</f>
        <v>0</v>
      </c>
    </row>
    <row r="29" spans="1:11" x14ac:dyDescent="0.25">
      <c r="A29" s="9">
        <f t="shared" si="0"/>
        <v>43216</v>
      </c>
      <c r="B29" s="26">
        <f>IFERROR(+VLOOKUP("LDBOND"&amp;A29,'Main File'!A:O,6,0),0)</f>
        <v>0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0</v>
      </c>
      <c r="F29" s="26">
        <f>IFERROR(+VLOOKUP("LDBOND"&amp;A29,'Main File'!A:O,10,0),0)</f>
        <v>0</v>
      </c>
      <c r="G29" s="26">
        <f>IFERROR(+VLOOKUP("LDBOND"&amp;A29,'Main File'!A:O,11,0),0)</f>
        <v>0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0</v>
      </c>
      <c r="K29" s="26">
        <f>IFERROR(+VLOOKUP("LDBOND"&amp;A29,'Main File'!A:O,15,0),0)</f>
        <v>0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0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</v>
      </c>
      <c r="F26" s="26">
        <f>IFERROR(+VLOOKUP("LDDAF1"&amp;A26,'Main File'!A:O,10,0),0)</f>
        <v>0</v>
      </c>
      <c r="G26" s="26">
        <f>IFERROR(+VLOOKUP("LDDAF1"&amp;A26,'Main File'!A:O,11,0),0)</f>
        <v>0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</v>
      </c>
      <c r="K26" s="26">
        <f>IFERROR(+VLOOKUP("LDDAF1"&amp;A26,'Main File'!A:O,15,0),0)</f>
        <v>0</v>
      </c>
    </row>
    <row r="27" spans="1:11" x14ac:dyDescent="0.25">
      <c r="A27" s="9">
        <f t="shared" si="0"/>
        <v>43214</v>
      </c>
      <c r="B27" s="26">
        <f>IFERROR(+VLOOKUP("LDDAF1"&amp;A27,'Main File'!A:O,6,0),0)</f>
        <v>0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</v>
      </c>
      <c r="F27" s="26">
        <f>IFERROR(+VLOOKUP("LDDAF1"&amp;A27,'Main File'!A:O,10,0),0)</f>
        <v>0</v>
      </c>
      <c r="G27" s="26">
        <f>IFERROR(+VLOOKUP("LDDAF1"&amp;A27,'Main File'!A:O,11,0),0)</f>
        <v>0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</v>
      </c>
      <c r="K27" s="26">
        <f>IFERROR(+VLOOKUP("LDDAF1"&amp;A27,'Main File'!A:O,15,0),0)</f>
        <v>0</v>
      </c>
    </row>
    <row r="28" spans="1:11" x14ac:dyDescent="0.25">
      <c r="A28" s="9">
        <f t="shared" si="0"/>
        <v>43215</v>
      </c>
      <c r="B28" s="26">
        <f>IFERROR(+VLOOKUP("LDDAF1"&amp;A28,'Main File'!A:O,6,0),0)</f>
        <v>0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</v>
      </c>
      <c r="F28" s="26">
        <f>IFERROR(+VLOOKUP("LDDAF1"&amp;A28,'Main File'!A:O,10,0),0)</f>
        <v>0</v>
      </c>
      <c r="G28" s="26">
        <f>IFERROR(+VLOOKUP("LDDAF1"&amp;A28,'Main File'!A:O,11,0),0)</f>
        <v>0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</v>
      </c>
      <c r="K28" s="26">
        <f>IFERROR(+VLOOKUP("LDDAF1"&amp;A28,'Main File'!A:O,15,0),0)</f>
        <v>0</v>
      </c>
    </row>
    <row r="29" spans="1:11" x14ac:dyDescent="0.25">
      <c r="A29" s="9">
        <f t="shared" si="0"/>
        <v>43216</v>
      </c>
      <c r="B29" s="26">
        <f>IFERROR(+VLOOKUP("LDDAF1"&amp;A29,'Main File'!A:O,6,0),0)</f>
        <v>0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</v>
      </c>
      <c r="F29" s="26">
        <f>IFERROR(+VLOOKUP("LDDAF1"&amp;A29,'Main File'!A:O,10,0),0)</f>
        <v>0</v>
      </c>
      <c r="G29" s="26">
        <f>IFERROR(+VLOOKUP("LDDAF1"&amp;A29,'Main File'!A:O,11,0),0)</f>
        <v>0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</v>
      </c>
      <c r="K29" s="26">
        <f>IFERROR(+VLOOKUP("LDDAF1"&amp;A29,'Main File'!A:O,15,0),0)</f>
        <v>0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0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</v>
      </c>
      <c r="F26" s="26">
        <f>IFERROR(+VLOOKUP("LDDAF2"&amp;A26,'Main File'!A:O,10,0),0)</f>
        <v>0</v>
      </c>
      <c r="G26" s="26">
        <f>IFERROR(+VLOOKUP("LDDAF2"&amp;A26,'Main File'!A:O,11,0),0)</f>
        <v>0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</v>
      </c>
      <c r="K26" s="26">
        <f>IFERROR(+VLOOKUP("LDDAF2"&amp;A26,'Main File'!A:O,15,0),0)</f>
        <v>0</v>
      </c>
    </row>
    <row r="27" spans="1:11" x14ac:dyDescent="0.25">
      <c r="A27" s="9">
        <f t="shared" si="0"/>
        <v>43214</v>
      </c>
      <c r="B27" s="26">
        <f>IFERROR(+VLOOKUP("LDDAF2"&amp;A27,'Main File'!A:O,6,0),0)</f>
        <v>0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</v>
      </c>
      <c r="F27" s="26">
        <f>IFERROR(+VLOOKUP("LDDAF2"&amp;A27,'Main File'!A:O,10,0),0)</f>
        <v>0</v>
      </c>
      <c r="G27" s="26">
        <f>IFERROR(+VLOOKUP("LDDAF2"&amp;A27,'Main File'!A:O,11,0),0)</f>
        <v>0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</v>
      </c>
      <c r="K27" s="26">
        <f>IFERROR(+VLOOKUP("LDDAF2"&amp;A27,'Main File'!A:O,15,0),0)</f>
        <v>0</v>
      </c>
    </row>
    <row r="28" spans="1:11" x14ac:dyDescent="0.25">
      <c r="A28" s="9">
        <f t="shared" si="0"/>
        <v>43215</v>
      </c>
      <c r="B28" s="26">
        <f>IFERROR(+VLOOKUP("LDDAF2"&amp;A28,'Main File'!A:O,6,0),0)</f>
        <v>0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</v>
      </c>
      <c r="F28" s="26">
        <f>IFERROR(+VLOOKUP("LDDAF2"&amp;A28,'Main File'!A:O,10,0),0)</f>
        <v>0</v>
      </c>
      <c r="G28" s="26">
        <f>IFERROR(+VLOOKUP("LDDAF2"&amp;A28,'Main File'!A:O,11,0),0)</f>
        <v>0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</v>
      </c>
      <c r="K28" s="26">
        <f>IFERROR(+VLOOKUP("LDDAF2"&amp;A28,'Main File'!A:O,15,0),0)</f>
        <v>0</v>
      </c>
    </row>
    <row r="29" spans="1:11" x14ac:dyDescent="0.25">
      <c r="A29" s="9">
        <f t="shared" si="0"/>
        <v>43216</v>
      </c>
      <c r="B29" s="26">
        <f>IFERROR(+VLOOKUP("LDDAF2"&amp;A29,'Main File'!A:O,6,0),0)</f>
        <v>0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</v>
      </c>
      <c r="F29" s="26">
        <f>IFERROR(+VLOOKUP("LDDAF2"&amp;A29,'Main File'!A:O,10,0),0)</f>
        <v>0</v>
      </c>
      <c r="G29" s="26">
        <f>IFERROR(+VLOOKUP("LDDAF2"&amp;A29,'Main File'!A:O,11,0),0)</f>
        <v>0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</v>
      </c>
      <c r="K29" s="26">
        <f>IFERROR(+VLOOKUP("LDDAF2"&amp;A29,'Main File'!A:O,15,0),0)</f>
        <v>0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0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</v>
      </c>
      <c r="F26" s="26">
        <f>IFERROR(+VLOOKUP("LDDAF3"&amp;A26,'Main File'!A:O,10,0),0)</f>
        <v>0</v>
      </c>
      <c r="G26" s="26">
        <f>IFERROR(+VLOOKUP("LDDAF3"&amp;A26,'Main File'!A:O,11,0),0)</f>
        <v>0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</v>
      </c>
      <c r="K26" s="26">
        <f>IFERROR(+VLOOKUP("LDDAF3"&amp;A26,'Main File'!A:O,15,0),0)</f>
        <v>0</v>
      </c>
    </row>
    <row r="27" spans="1:11" x14ac:dyDescent="0.25">
      <c r="A27" s="9">
        <f t="shared" si="0"/>
        <v>43214</v>
      </c>
      <c r="B27" s="26">
        <f>IFERROR(+VLOOKUP("LDDAF3"&amp;A27,'Main File'!A:O,6,0),0)</f>
        <v>0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</v>
      </c>
      <c r="F27" s="26">
        <f>IFERROR(+VLOOKUP("LDDAF3"&amp;A27,'Main File'!A:O,10,0),0)</f>
        <v>0</v>
      </c>
      <c r="G27" s="26">
        <f>IFERROR(+VLOOKUP("LDDAF3"&amp;A27,'Main File'!A:O,11,0),0)</f>
        <v>0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</v>
      </c>
      <c r="K27" s="26">
        <f>IFERROR(+VLOOKUP("LDDAF3"&amp;A27,'Main File'!A:O,15,0),0)</f>
        <v>0</v>
      </c>
    </row>
    <row r="28" spans="1:11" x14ac:dyDescent="0.25">
      <c r="A28" s="9">
        <f t="shared" si="0"/>
        <v>43215</v>
      </c>
      <c r="B28" s="26">
        <f>IFERROR(+VLOOKUP("LDDAF3"&amp;A28,'Main File'!A:O,6,0),0)</f>
        <v>0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</v>
      </c>
      <c r="F28" s="26">
        <f>IFERROR(+VLOOKUP("LDDAF3"&amp;A28,'Main File'!A:O,10,0),0)</f>
        <v>0</v>
      </c>
      <c r="G28" s="26">
        <f>IFERROR(+VLOOKUP("LDDAF3"&amp;A28,'Main File'!A:O,11,0),0)</f>
        <v>0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</v>
      </c>
      <c r="K28" s="26">
        <f>IFERROR(+VLOOKUP("LDDAF3"&amp;A28,'Main File'!A:O,15,0),0)</f>
        <v>0</v>
      </c>
    </row>
    <row r="29" spans="1:11" x14ac:dyDescent="0.25">
      <c r="A29" s="9">
        <f t="shared" si="0"/>
        <v>43216</v>
      </c>
      <c r="B29" s="26">
        <f>IFERROR(+VLOOKUP("LDDAF3"&amp;A29,'Main File'!A:O,6,0),0)</f>
        <v>0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</v>
      </c>
      <c r="F29" s="26">
        <f>IFERROR(+VLOOKUP("LDDAF3"&amp;A29,'Main File'!A:O,10,0),0)</f>
        <v>0</v>
      </c>
      <c r="G29" s="26">
        <f>IFERROR(+VLOOKUP("LDDAF3"&amp;A29,'Main File'!A:O,11,0),0)</f>
        <v>0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</v>
      </c>
      <c r="K29" s="26">
        <f>IFERROR(+VLOOKUP("LDDAF3"&amp;A29,'Main File'!A:O,15,0),0)</f>
        <v>0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0</v>
      </c>
      <c r="F26" s="26">
        <f>IFERROR(+VLOOKUP("LDGETF"&amp;A26,'Main File'!A:O,10,0),0)</f>
        <v>0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0</v>
      </c>
      <c r="F27" s="26">
        <f>IFERROR(+VLOOKUP("LDGETF"&amp;A27,'Main File'!A:O,10,0),0)</f>
        <v>0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0</v>
      </c>
      <c r="F28" s="26">
        <f>IFERROR(+VLOOKUP("LDGETF"&amp;A28,'Main File'!A:O,10,0),0)</f>
        <v>0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0</v>
      </c>
      <c r="F29" s="26">
        <f>IFERROR(+VLOOKUP("LDGETF"&amp;A29,'Main File'!A:O,10,0),0)</f>
        <v>0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0</v>
      </c>
      <c r="C26" s="26">
        <f>IFERROR(+VLOOKUP("LDGSEC"&amp;A26,'Main File'!A:O,7,0),0)</f>
        <v>0</v>
      </c>
      <c r="D26" s="26">
        <f>IFERROR(+VLOOKUP("LDGSEC"&amp;A26,'Main File'!A:O,8,0),0)</f>
        <v>0</v>
      </c>
      <c r="E26" s="26">
        <f>IFERROR(+VLOOKUP("LDGSEC"&amp;A26,'Main File'!A:O,9,0),0)</f>
        <v>0</v>
      </c>
      <c r="F26" s="26">
        <f>IFERROR(+VLOOKUP("LDGSEC"&amp;A26,'Main File'!A:O,10,0),0)</f>
        <v>0</v>
      </c>
      <c r="G26" s="26">
        <f>IFERROR(+VLOOKUP("LDGSEC"&amp;A26,'Main File'!A:O,11,0),0)</f>
        <v>0</v>
      </c>
      <c r="H26" s="26">
        <f>IFERROR(+VLOOKUP("LDGSEC"&amp;A26,'Main File'!A:O,12,0),0)</f>
        <v>0</v>
      </c>
      <c r="I26" s="26">
        <f>IFERROR(+VLOOKUP("LDGSEC"&amp;A26,'Main File'!A:O,13,0),0)</f>
        <v>0</v>
      </c>
      <c r="J26" s="26">
        <f>IFERROR(+VLOOKUP("LDGSEC"&amp;A26,'Main File'!A:O,14,0),0)</f>
        <v>0</v>
      </c>
      <c r="K26" s="26">
        <f>IFERROR(+VLOOKUP("LDGSEC"&amp;A26,'Main File'!A:O,15,0),0)</f>
        <v>0</v>
      </c>
    </row>
    <row r="27" spans="1:11" x14ac:dyDescent="0.25">
      <c r="A27" s="9">
        <f t="shared" si="0"/>
        <v>43214</v>
      </c>
      <c r="B27" s="26">
        <f>IFERROR(+VLOOKUP("LDGSEC"&amp;A27,'Main File'!A:O,6,0),0)</f>
        <v>0</v>
      </c>
      <c r="C27" s="26">
        <f>IFERROR(+VLOOKUP("LDGSEC"&amp;A27,'Main File'!A:O,7,0),0)</f>
        <v>0</v>
      </c>
      <c r="D27" s="26">
        <f>IFERROR(+VLOOKUP("LDGSEC"&amp;A27,'Main File'!A:O,8,0),0)</f>
        <v>0</v>
      </c>
      <c r="E27" s="26">
        <f>IFERROR(+VLOOKUP("LDGSEC"&amp;A27,'Main File'!A:O,9,0),0)</f>
        <v>0</v>
      </c>
      <c r="F27" s="26">
        <f>IFERROR(+VLOOKUP("LDGSEC"&amp;A27,'Main File'!A:O,10,0),0)</f>
        <v>0</v>
      </c>
      <c r="G27" s="26">
        <f>IFERROR(+VLOOKUP("LDGSEC"&amp;A27,'Main File'!A:O,11,0),0)</f>
        <v>0</v>
      </c>
      <c r="H27" s="26">
        <f>IFERROR(+VLOOKUP("LDGSEC"&amp;A27,'Main File'!A:O,12,0),0)</f>
        <v>0</v>
      </c>
      <c r="I27" s="26">
        <f>IFERROR(+VLOOKUP("LDGSEC"&amp;A27,'Main File'!A:O,13,0),0)</f>
        <v>0</v>
      </c>
      <c r="J27" s="26">
        <f>IFERROR(+VLOOKUP("LDGSEC"&amp;A27,'Main File'!A:O,14,0),0)</f>
        <v>0</v>
      </c>
      <c r="K27" s="26">
        <f>IFERROR(+VLOOKUP("LDGSEC"&amp;A27,'Main File'!A:O,15,0),0)</f>
        <v>0</v>
      </c>
    </row>
    <row r="28" spans="1:11" x14ac:dyDescent="0.25">
      <c r="A28" s="9">
        <f t="shared" si="0"/>
        <v>43215</v>
      </c>
      <c r="B28" s="26">
        <f>IFERROR(+VLOOKUP("LDGSEC"&amp;A28,'Main File'!A:O,6,0),0)</f>
        <v>0</v>
      </c>
      <c r="C28" s="26">
        <f>IFERROR(+VLOOKUP("LDGSEC"&amp;A28,'Main File'!A:O,7,0),0)</f>
        <v>0</v>
      </c>
      <c r="D28" s="26">
        <f>IFERROR(+VLOOKUP("LDGSEC"&amp;A28,'Main File'!A:O,8,0),0)</f>
        <v>0</v>
      </c>
      <c r="E28" s="26">
        <f>IFERROR(+VLOOKUP("LDGSEC"&amp;A28,'Main File'!A:O,9,0),0)</f>
        <v>0</v>
      </c>
      <c r="F28" s="26">
        <f>IFERROR(+VLOOKUP("LDGSEC"&amp;A28,'Main File'!A:O,10,0),0)</f>
        <v>0</v>
      </c>
      <c r="G28" s="26">
        <f>IFERROR(+VLOOKUP("LDGSEC"&amp;A28,'Main File'!A:O,11,0),0)</f>
        <v>0</v>
      </c>
      <c r="H28" s="26">
        <f>IFERROR(+VLOOKUP("LDGSEC"&amp;A28,'Main File'!A:O,12,0),0)</f>
        <v>0</v>
      </c>
      <c r="I28" s="26">
        <f>IFERROR(+VLOOKUP("LDGSEC"&amp;A28,'Main File'!A:O,13,0),0)</f>
        <v>0</v>
      </c>
      <c r="J28" s="26">
        <f>IFERROR(+VLOOKUP("LDGSEC"&amp;A28,'Main File'!A:O,14,0),0)</f>
        <v>0</v>
      </c>
      <c r="K28" s="26">
        <f>IFERROR(+VLOOKUP("LDGSEC"&amp;A28,'Main File'!A:O,15,0),0)</f>
        <v>0</v>
      </c>
    </row>
    <row r="29" spans="1:11" x14ac:dyDescent="0.25">
      <c r="A29" s="9">
        <f t="shared" si="0"/>
        <v>43216</v>
      </c>
      <c r="B29" s="26">
        <f>IFERROR(+VLOOKUP("LDGSEC"&amp;A29,'Main File'!A:O,6,0),0)</f>
        <v>0</v>
      </c>
      <c r="C29" s="26">
        <f>IFERROR(+VLOOKUP("LDGSEC"&amp;A29,'Main File'!A:O,7,0),0)</f>
        <v>0</v>
      </c>
      <c r="D29" s="26">
        <f>IFERROR(+VLOOKUP("LDGSEC"&amp;A29,'Main File'!A:O,8,0),0)</f>
        <v>0</v>
      </c>
      <c r="E29" s="26">
        <f>IFERROR(+VLOOKUP("LDGSEC"&amp;A29,'Main File'!A:O,9,0),0)</f>
        <v>0</v>
      </c>
      <c r="F29" s="26">
        <f>IFERROR(+VLOOKUP("LDGSEC"&amp;A29,'Main File'!A:O,10,0),0)</f>
        <v>0</v>
      </c>
      <c r="G29" s="26">
        <f>IFERROR(+VLOOKUP("LDGSEC"&amp;A29,'Main File'!A:O,11,0),0)</f>
        <v>0</v>
      </c>
      <c r="H29" s="26">
        <f>IFERROR(+VLOOKUP("LDGSEC"&amp;A29,'Main File'!A:O,12,0),0)</f>
        <v>0</v>
      </c>
      <c r="I29" s="26">
        <f>IFERROR(+VLOOKUP("LDGSEC"&amp;A29,'Main File'!A:O,13,0),0)</f>
        <v>0</v>
      </c>
      <c r="J29" s="26">
        <f>IFERROR(+VLOOKUP("LDGSEC"&amp;A29,'Main File'!A:O,14,0),0)</f>
        <v>0</v>
      </c>
      <c r="K29" s="26">
        <f>IFERROR(+VLOOKUP("LDGSEC"&amp;A29,'Main File'!A:O,15,0),0)</f>
        <v>0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0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0</v>
      </c>
      <c r="F26" s="26">
        <f>IFERROR(+VLOOKUP("LDINPF"&amp;A26,'Main File'!A:O,10,0),0)</f>
        <v>0</v>
      </c>
      <c r="G26" s="26">
        <f>IFERROR(+VLOOKUP("LDINPF"&amp;A26,'Main File'!A:O,11,0),0)</f>
        <v>0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0</v>
      </c>
      <c r="K26" s="26">
        <f>IFERROR(+VLOOKUP("LDINPF"&amp;A26,'Main File'!A:O,15,0),0)</f>
        <v>0</v>
      </c>
    </row>
    <row r="27" spans="1:11" x14ac:dyDescent="0.25">
      <c r="A27" s="9">
        <f t="shared" si="0"/>
        <v>43214</v>
      </c>
      <c r="B27" s="26">
        <f>IFERROR(+VLOOKUP("LDINPF"&amp;A27,'Main File'!A:O,6,0),0)</f>
        <v>0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0</v>
      </c>
      <c r="F27" s="26">
        <f>IFERROR(+VLOOKUP("LDINPF"&amp;A27,'Main File'!A:O,10,0),0)</f>
        <v>0</v>
      </c>
      <c r="G27" s="26">
        <f>IFERROR(+VLOOKUP("LDINPF"&amp;A27,'Main File'!A:O,11,0),0)</f>
        <v>0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0</v>
      </c>
      <c r="K27" s="26">
        <f>IFERROR(+VLOOKUP("LDINPF"&amp;A27,'Main File'!A:O,15,0),0)</f>
        <v>0</v>
      </c>
    </row>
    <row r="28" spans="1:11" x14ac:dyDescent="0.25">
      <c r="A28" s="9">
        <f t="shared" si="0"/>
        <v>43215</v>
      </c>
      <c r="B28" s="26">
        <f>IFERROR(+VLOOKUP("LDINPF"&amp;A28,'Main File'!A:O,6,0),0)</f>
        <v>0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0</v>
      </c>
      <c r="F28" s="26">
        <f>IFERROR(+VLOOKUP("LDINPF"&amp;A28,'Main File'!A:O,10,0),0)</f>
        <v>0</v>
      </c>
      <c r="G28" s="26">
        <f>IFERROR(+VLOOKUP("LDINPF"&amp;A28,'Main File'!A:O,11,0),0)</f>
        <v>0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0</v>
      </c>
      <c r="K28" s="26">
        <f>IFERROR(+VLOOKUP("LDINPF"&amp;A28,'Main File'!A:O,15,0),0)</f>
        <v>0</v>
      </c>
    </row>
    <row r="29" spans="1:11" x14ac:dyDescent="0.25">
      <c r="A29" s="9">
        <f t="shared" si="0"/>
        <v>43216</v>
      </c>
      <c r="B29" s="26">
        <f>IFERROR(+VLOOKUP("LDINPF"&amp;A29,'Main File'!A:O,6,0),0)</f>
        <v>0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0</v>
      </c>
      <c r="F29" s="26">
        <f>IFERROR(+VLOOKUP("LDINPF"&amp;A29,'Main File'!A:O,10,0),0)</f>
        <v>0</v>
      </c>
      <c r="G29" s="26">
        <f>IFERROR(+VLOOKUP("LDINPF"&amp;A29,'Main File'!A:O,11,0),0)</f>
        <v>0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0</v>
      </c>
      <c r="K29" s="26">
        <f>IFERROR(+VLOOKUP("LDINPF"&amp;A29,'Main File'!A:O,15,0),0)</f>
        <v>0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0</v>
      </c>
      <c r="C26" s="26">
        <f>IFERROR(+VLOOKUP("LDMIPF"&amp;A26,'Main File'!A:O,7,0),0)</f>
        <v>0</v>
      </c>
      <c r="D26" s="26">
        <f>IFERROR(+VLOOKUP("LDMIPF"&amp;A26,'Main File'!A:O,8,0),0)</f>
        <v>0</v>
      </c>
      <c r="E26" s="26">
        <f>IFERROR(+VLOOKUP("LDMIPF"&amp;A26,'Main File'!A:O,9,0),0)</f>
        <v>0</v>
      </c>
      <c r="F26" s="26">
        <f>IFERROR(+VLOOKUP("LDMIPF"&amp;A26,'Main File'!A:O,10,0),0)</f>
        <v>0</v>
      </c>
      <c r="G26" s="26">
        <f>IFERROR(+VLOOKUP("LDMIPF"&amp;A26,'Main File'!A:O,11,0),0)</f>
        <v>0</v>
      </c>
      <c r="H26" s="26">
        <f>IFERROR(+VLOOKUP("LDMIPF"&amp;A26,'Main File'!A:O,12,0),0)</f>
        <v>0</v>
      </c>
      <c r="I26" s="26">
        <f>IFERROR(+VLOOKUP("LDMIPF"&amp;A26,'Main File'!A:O,13,0),0)</f>
        <v>0</v>
      </c>
      <c r="J26" s="26">
        <f>IFERROR(+VLOOKUP("LDMIPF"&amp;A26,'Main File'!A:O,14,0),0)</f>
        <v>0</v>
      </c>
      <c r="K26" s="26">
        <f>IFERROR(+VLOOKUP("LDMIPF"&amp;A26,'Main File'!A:O,15,0),0)</f>
        <v>0</v>
      </c>
    </row>
    <row r="27" spans="1:11" x14ac:dyDescent="0.25">
      <c r="A27" s="9">
        <f t="shared" si="0"/>
        <v>43214</v>
      </c>
      <c r="B27" s="26">
        <f>IFERROR(+VLOOKUP("LDMIPF"&amp;A27,'Main File'!A:O,6,0),0)</f>
        <v>0</v>
      </c>
      <c r="C27" s="26">
        <f>IFERROR(+VLOOKUP("LDMIPF"&amp;A27,'Main File'!A:O,7,0),0)</f>
        <v>0</v>
      </c>
      <c r="D27" s="26">
        <f>IFERROR(+VLOOKUP("LDMIPF"&amp;A27,'Main File'!A:O,8,0),0)</f>
        <v>0</v>
      </c>
      <c r="E27" s="26">
        <f>IFERROR(+VLOOKUP("LDMIPF"&amp;A27,'Main File'!A:O,9,0),0)</f>
        <v>0</v>
      </c>
      <c r="F27" s="26">
        <f>IFERROR(+VLOOKUP("LDMIPF"&amp;A27,'Main File'!A:O,10,0),0)</f>
        <v>0</v>
      </c>
      <c r="G27" s="26">
        <f>IFERROR(+VLOOKUP("LDMIPF"&amp;A27,'Main File'!A:O,11,0),0)</f>
        <v>0</v>
      </c>
      <c r="H27" s="26">
        <f>IFERROR(+VLOOKUP("LDMIPF"&amp;A27,'Main File'!A:O,12,0),0)</f>
        <v>0</v>
      </c>
      <c r="I27" s="26">
        <f>IFERROR(+VLOOKUP("LDMIPF"&amp;A27,'Main File'!A:O,13,0),0)</f>
        <v>0</v>
      </c>
      <c r="J27" s="26">
        <f>IFERROR(+VLOOKUP("LDMIPF"&amp;A27,'Main File'!A:O,14,0),0)</f>
        <v>0</v>
      </c>
      <c r="K27" s="26">
        <f>IFERROR(+VLOOKUP("LDMIPF"&amp;A27,'Main File'!A:O,15,0),0)</f>
        <v>0</v>
      </c>
    </row>
    <row r="28" spans="1:11" x14ac:dyDescent="0.25">
      <c r="A28" s="9">
        <f t="shared" si="0"/>
        <v>43215</v>
      </c>
      <c r="B28" s="26">
        <f>IFERROR(+VLOOKUP("LDMIPF"&amp;A28,'Main File'!A:O,6,0),0)</f>
        <v>0</v>
      </c>
      <c r="C28" s="26">
        <f>IFERROR(+VLOOKUP("LDMIPF"&amp;A28,'Main File'!A:O,7,0),0)</f>
        <v>0</v>
      </c>
      <c r="D28" s="26">
        <f>IFERROR(+VLOOKUP("LDMIPF"&amp;A28,'Main File'!A:O,8,0),0)</f>
        <v>0</v>
      </c>
      <c r="E28" s="26">
        <f>IFERROR(+VLOOKUP("LDMIPF"&amp;A28,'Main File'!A:O,9,0),0)</f>
        <v>0</v>
      </c>
      <c r="F28" s="26">
        <f>IFERROR(+VLOOKUP("LDMIPF"&amp;A28,'Main File'!A:O,10,0),0)</f>
        <v>0</v>
      </c>
      <c r="G28" s="26">
        <f>IFERROR(+VLOOKUP("LDMIPF"&amp;A28,'Main File'!A:O,11,0),0)</f>
        <v>0</v>
      </c>
      <c r="H28" s="26">
        <f>IFERROR(+VLOOKUP("LDMIPF"&amp;A28,'Main File'!A:O,12,0),0)</f>
        <v>0</v>
      </c>
      <c r="I28" s="26">
        <f>IFERROR(+VLOOKUP("LDMIPF"&amp;A28,'Main File'!A:O,13,0),0)</f>
        <v>0</v>
      </c>
      <c r="J28" s="26">
        <f>IFERROR(+VLOOKUP("LDMIPF"&amp;A28,'Main File'!A:O,14,0),0)</f>
        <v>0</v>
      </c>
      <c r="K28" s="26">
        <f>IFERROR(+VLOOKUP("LDMIPF"&amp;A28,'Main File'!A:O,15,0),0)</f>
        <v>0</v>
      </c>
    </row>
    <row r="29" spans="1:11" x14ac:dyDescent="0.25">
      <c r="A29" s="9">
        <f t="shared" si="0"/>
        <v>43216</v>
      </c>
      <c r="B29" s="26">
        <f>IFERROR(+VLOOKUP("LDMIPF"&amp;A29,'Main File'!A:O,6,0),0)</f>
        <v>0</v>
      </c>
      <c r="C29" s="26">
        <f>IFERROR(+VLOOKUP("LDMIPF"&amp;A29,'Main File'!A:O,7,0),0)</f>
        <v>0</v>
      </c>
      <c r="D29" s="26">
        <f>IFERROR(+VLOOKUP("LDMIPF"&amp;A29,'Main File'!A:O,8,0),0)</f>
        <v>0</v>
      </c>
      <c r="E29" s="26">
        <f>IFERROR(+VLOOKUP("LDMIPF"&amp;A29,'Main File'!A:O,9,0),0)</f>
        <v>0</v>
      </c>
      <c r="F29" s="26">
        <f>IFERROR(+VLOOKUP("LDMIPF"&amp;A29,'Main File'!A:O,10,0),0)</f>
        <v>0</v>
      </c>
      <c r="G29" s="26">
        <f>IFERROR(+VLOOKUP("LDMIPF"&amp;A29,'Main File'!A:O,11,0),0)</f>
        <v>0</v>
      </c>
      <c r="H29" s="26">
        <f>IFERROR(+VLOOKUP("LDMIPF"&amp;A29,'Main File'!A:O,12,0),0)</f>
        <v>0</v>
      </c>
      <c r="I29" s="26">
        <f>IFERROR(+VLOOKUP("LDMIPF"&amp;A29,'Main File'!A:O,13,0),0)</f>
        <v>0</v>
      </c>
      <c r="J29" s="26">
        <f>IFERROR(+VLOOKUP("LDMIPF"&amp;A29,'Main File'!A:O,14,0),0)</f>
        <v>0</v>
      </c>
      <c r="K29" s="26">
        <f>IFERROR(+VLOOKUP("LDMIPF"&amp;A29,'Main File'!A:O,15,0),0)</f>
        <v>0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0</v>
      </c>
      <c r="F26" s="26">
        <f>IFERROR(+VLOOKUP("LDSAPF"&amp;A26,'Main File'!A:O,10,0),0)</f>
        <v>0</v>
      </c>
      <c r="G26" s="26">
        <f>IFERROR(+VLOOKUP("LDSAPF"&amp;A26,'Main File'!A:O,11,0),0)</f>
        <v>0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0</v>
      </c>
      <c r="K26" s="26">
        <f>IFERROR(+VLOOKUP("LDSAPF"&amp;A26,'Main File'!A:O,15,0),0)</f>
        <v>0</v>
      </c>
    </row>
    <row r="27" spans="1:11" x14ac:dyDescent="0.25">
      <c r="A27" s="9">
        <f t="shared" si="0"/>
        <v>43214</v>
      </c>
      <c r="B27" s="26">
        <f>IFERROR(+VLOOKUP("LDSAPF"&amp;A27,'Main File'!A:O,6,0),0)</f>
        <v>0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0</v>
      </c>
      <c r="F27" s="26">
        <f>IFERROR(+VLOOKUP("LDSAPF"&amp;A27,'Main File'!A:O,10,0),0)</f>
        <v>0</v>
      </c>
      <c r="G27" s="26">
        <f>IFERROR(+VLOOKUP("LDSAPF"&amp;A27,'Main File'!A:O,11,0),0)</f>
        <v>0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0</v>
      </c>
      <c r="K27" s="26">
        <f>IFERROR(+VLOOKUP("LDSAPF"&amp;A27,'Main File'!A:O,15,0),0)</f>
        <v>0</v>
      </c>
    </row>
    <row r="28" spans="1:11" x14ac:dyDescent="0.25">
      <c r="A28" s="9">
        <f t="shared" si="0"/>
        <v>43215</v>
      </c>
      <c r="B28" s="26">
        <f>IFERROR(+VLOOKUP("LDSAPF"&amp;A28,'Main File'!A:O,6,0),0)</f>
        <v>0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0</v>
      </c>
      <c r="F28" s="26">
        <f>IFERROR(+VLOOKUP("LDSAPF"&amp;A28,'Main File'!A:O,10,0),0)</f>
        <v>0</v>
      </c>
      <c r="G28" s="26">
        <f>IFERROR(+VLOOKUP("LDSAPF"&amp;A28,'Main File'!A:O,11,0),0)</f>
        <v>0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0</v>
      </c>
      <c r="K28" s="26">
        <f>IFERROR(+VLOOKUP("LDSAPF"&amp;A28,'Main File'!A:O,15,0),0)</f>
        <v>0</v>
      </c>
    </row>
    <row r="29" spans="1:11" x14ac:dyDescent="0.25">
      <c r="A29" s="9">
        <f t="shared" si="0"/>
        <v>43216</v>
      </c>
      <c r="B29" s="26">
        <f>IFERROR(+VLOOKUP("LDSAPF"&amp;A29,'Main File'!A:O,6,0),0)</f>
        <v>0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0</v>
      </c>
      <c r="F29" s="26">
        <f>IFERROR(+VLOOKUP("LDSAPF"&amp;A29,'Main File'!A:O,10,0),0)</f>
        <v>0</v>
      </c>
      <c r="G29" s="26">
        <f>IFERROR(+VLOOKUP("LDSAPF"&amp;A29,'Main File'!A:O,11,0),0)</f>
        <v>0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0</v>
      </c>
      <c r="K29" s="26">
        <f>IFERROR(+VLOOKUP("LDSAPF"&amp;A29,'Main File'!A:O,15,0),0)</f>
        <v>0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0</v>
      </c>
      <c r="C26" s="26">
        <f>IFERROR(+VLOOKUP("LEBALF"&amp;A26,'Main File'!A:O,7,0),0)</f>
        <v>0</v>
      </c>
      <c r="D26" s="26">
        <f>IFERROR(+VLOOKUP("LEBALF"&amp;A26,'Main File'!A:O,8,0),0)</f>
        <v>0</v>
      </c>
      <c r="E26" s="26">
        <f>IFERROR(+VLOOKUP("LEBALF"&amp;A26,'Main File'!A:O,9,0),0)</f>
        <v>0</v>
      </c>
      <c r="F26" s="26">
        <f>IFERROR(+VLOOKUP("LEBALF"&amp;A26,'Main File'!A:O,10,0),0)</f>
        <v>0</v>
      </c>
      <c r="G26" s="26">
        <f>IFERROR(+VLOOKUP("LEBALF"&amp;A26,'Main File'!A:O,11,0),0)</f>
        <v>0</v>
      </c>
      <c r="H26" s="26">
        <f>IFERROR(+VLOOKUP("LEBALF"&amp;A26,'Main File'!A:O,12,0),0)</f>
        <v>0</v>
      </c>
      <c r="I26" s="26">
        <f>IFERROR(+VLOOKUP("LEBALF"&amp;A26,'Main File'!A:O,13,0),0)</f>
        <v>0</v>
      </c>
      <c r="J26" s="26">
        <f>IFERROR(+VLOOKUP("LEBALF"&amp;A26,'Main File'!A:O,14,0),0)</f>
        <v>0</v>
      </c>
      <c r="K26" s="26">
        <f>IFERROR(+VLOOKUP("LEBALF"&amp;A26,'Main File'!A:O,15,0),0)</f>
        <v>0</v>
      </c>
    </row>
    <row r="27" spans="1:11" x14ac:dyDescent="0.25">
      <c r="A27" s="9">
        <f t="shared" si="0"/>
        <v>43214</v>
      </c>
      <c r="B27" s="26">
        <f>IFERROR(+VLOOKUP("LEBALF"&amp;A27,'Main File'!A:O,6,0),0)</f>
        <v>0</v>
      </c>
      <c r="C27" s="26">
        <f>IFERROR(+VLOOKUP("LEBALF"&amp;A27,'Main File'!A:O,7,0),0)</f>
        <v>0</v>
      </c>
      <c r="D27" s="26">
        <f>IFERROR(+VLOOKUP("LEBALF"&amp;A27,'Main File'!A:O,8,0),0)</f>
        <v>0</v>
      </c>
      <c r="E27" s="26">
        <f>IFERROR(+VLOOKUP("LEBALF"&amp;A27,'Main File'!A:O,9,0),0)</f>
        <v>0</v>
      </c>
      <c r="F27" s="26">
        <f>IFERROR(+VLOOKUP("LEBALF"&amp;A27,'Main File'!A:O,10,0),0)</f>
        <v>0</v>
      </c>
      <c r="G27" s="26">
        <f>IFERROR(+VLOOKUP("LEBALF"&amp;A27,'Main File'!A:O,11,0),0)</f>
        <v>0</v>
      </c>
      <c r="H27" s="26">
        <f>IFERROR(+VLOOKUP("LEBALF"&amp;A27,'Main File'!A:O,12,0),0)</f>
        <v>0</v>
      </c>
      <c r="I27" s="26">
        <f>IFERROR(+VLOOKUP("LEBALF"&amp;A27,'Main File'!A:O,13,0),0)</f>
        <v>0</v>
      </c>
      <c r="J27" s="26">
        <f>IFERROR(+VLOOKUP("LEBALF"&amp;A27,'Main File'!A:O,14,0),0)</f>
        <v>0</v>
      </c>
      <c r="K27" s="26">
        <f>IFERROR(+VLOOKUP("LEBALF"&amp;A27,'Main File'!A:O,15,0),0)</f>
        <v>0</v>
      </c>
    </row>
    <row r="28" spans="1:11" x14ac:dyDescent="0.25">
      <c r="A28" s="9">
        <f t="shared" si="0"/>
        <v>43215</v>
      </c>
      <c r="B28" s="26">
        <f>IFERROR(+VLOOKUP("LEBALF"&amp;A28,'Main File'!A:O,6,0),0)</f>
        <v>0</v>
      </c>
      <c r="C28" s="26">
        <f>IFERROR(+VLOOKUP("LEBALF"&amp;A28,'Main File'!A:O,7,0),0)</f>
        <v>0</v>
      </c>
      <c r="D28" s="26">
        <f>IFERROR(+VLOOKUP("LEBALF"&amp;A28,'Main File'!A:O,8,0),0)</f>
        <v>0</v>
      </c>
      <c r="E28" s="26">
        <f>IFERROR(+VLOOKUP("LEBALF"&amp;A28,'Main File'!A:O,9,0),0)</f>
        <v>0</v>
      </c>
      <c r="F28" s="26">
        <f>IFERROR(+VLOOKUP("LEBALF"&amp;A28,'Main File'!A:O,10,0),0)</f>
        <v>0</v>
      </c>
      <c r="G28" s="26">
        <f>IFERROR(+VLOOKUP("LEBALF"&amp;A28,'Main File'!A:O,11,0),0)</f>
        <v>0</v>
      </c>
      <c r="H28" s="26">
        <f>IFERROR(+VLOOKUP("LEBALF"&amp;A28,'Main File'!A:O,12,0),0)</f>
        <v>0</v>
      </c>
      <c r="I28" s="26">
        <f>IFERROR(+VLOOKUP("LEBALF"&amp;A28,'Main File'!A:O,13,0),0)</f>
        <v>0</v>
      </c>
      <c r="J28" s="26">
        <f>IFERROR(+VLOOKUP("LEBALF"&amp;A28,'Main File'!A:O,14,0),0)</f>
        <v>0</v>
      </c>
      <c r="K28" s="26">
        <f>IFERROR(+VLOOKUP("LEBALF"&amp;A28,'Main File'!A:O,15,0),0)</f>
        <v>0</v>
      </c>
    </row>
    <row r="29" spans="1:11" x14ac:dyDescent="0.25">
      <c r="A29" s="9">
        <f t="shared" si="0"/>
        <v>43216</v>
      </c>
      <c r="B29" s="26">
        <f>IFERROR(+VLOOKUP("LEBALF"&amp;A29,'Main File'!A:O,6,0),0)</f>
        <v>0</v>
      </c>
      <c r="C29" s="26">
        <f>IFERROR(+VLOOKUP("LEBALF"&amp;A29,'Main File'!A:O,7,0),0)</f>
        <v>0</v>
      </c>
      <c r="D29" s="26">
        <f>IFERROR(+VLOOKUP("LEBALF"&amp;A29,'Main File'!A:O,8,0),0)</f>
        <v>0</v>
      </c>
      <c r="E29" s="26">
        <f>IFERROR(+VLOOKUP("LEBALF"&amp;A29,'Main File'!A:O,9,0),0)</f>
        <v>0</v>
      </c>
      <c r="F29" s="26">
        <f>IFERROR(+VLOOKUP("LEBALF"&amp;A29,'Main File'!A:O,10,0),0)</f>
        <v>0</v>
      </c>
      <c r="G29" s="26">
        <f>IFERROR(+VLOOKUP("LEBALF"&amp;A29,'Main File'!A:O,11,0),0)</f>
        <v>0</v>
      </c>
      <c r="H29" s="26">
        <f>IFERROR(+VLOOKUP("LEBALF"&amp;A29,'Main File'!A:O,12,0),0)</f>
        <v>0</v>
      </c>
      <c r="I29" s="26">
        <f>IFERROR(+VLOOKUP("LEBALF"&amp;A29,'Main File'!A:O,13,0),0)</f>
        <v>0</v>
      </c>
      <c r="J29" s="26">
        <f>IFERROR(+VLOOKUP("LEBALF"&amp;A29,'Main File'!A:O,14,0),0)</f>
        <v>0</v>
      </c>
      <c r="K29" s="26">
        <f>IFERROR(+VLOOKUP("LEBALF"&amp;A29,'Main File'!A:O,15,0),0)</f>
        <v>0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0</v>
      </c>
      <c r="C26" s="26">
        <f>IFERROR(+VLOOKUP("LEBFSF"&amp;A26,'Main File'!A:O,7,0),0)</f>
        <v>0</v>
      </c>
      <c r="D26" s="26">
        <f>IFERROR(+VLOOKUP("LEBFSF"&amp;A26,'Main File'!A:O,8,0),0)</f>
        <v>0</v>
      </c>
      <c r="E26" s="26">
        <f>IFERROR(+VLOOKUP("LEBFSF"&amp;A26,'Main File'!A:O,9,0),0)</f>
        <v>0</v>
      </c>
      <c r="F26" s="26">
        <f>IFERROR(+VLOOKUP("LEBFSF"&amp;A26,'Main File'!A:O,10,0),0)</f>
        <v>0</v>
      </c>
      <c r="G26" s="26">
        <f>IFERROR(+VLOOKUP("LEBFSF"&amp;A26,'Main File'!A:O,11,0),0)</f>
        <v>0</v>
      </c>
      <c r="H26" s="26">
        <f>IFERROR(+VLOOKUP("LEBFSF"&amp;A26,'Main File'!A:O,12,0),0)</f>
        <v>0</v>
      </c>
      <c r="I26" s="26">
        <f>IFERROR(+VLOOKUP("LEBFSF"&amp;A26,'Main File'!A:O,13,0),0)</f>
        <v>0</v>
      </c>
      <c r="J26" s="26">
        <f>IFERROR(+VLOOKUP("LEBFSF"&amp;A26,'Main File'!A:O,14,0),0)</f>
        <v>0</v>
      </c>
      <c r="K26" s="26">
        <f>IFERROR(+VLOOKUP("LEBFSF"&amp;A26,'Main File'!A:O,15,0),0)</f>
        <v>0</v>
      </c>
    </row>
    <row r="27" spans="1:11" x14ac:dyDescent="0.25">
      <c r="A27" s="9">
        <f t="shared" si="0"/>
        <v>43214</v>
      </c>
      <c r="B27" s="26">
        <f>IFERROR(+VLOOKUP("LEBFSF"&amp;A27,'Main File'!A:O,6,0),0)</f>
        <v>0</v>
      </c>
      <c r="C27" s="26">
        <f>IFERROR(+VLOOKUP("LEBFSF"&amp;A27,'Main File'!A:O,7,0),0)</f>
        <v>0</v>
      </c>
      <c r="D27" s="26">
        <f>IFERROR(+VLOOKUP("LEBFSF"&amp;A27,'Main File'!A:O,8,0),0)</f>
        <v>0</v>
      </c>
      <c r="E27" s="26">
        <f>IFERROR(+VLOOKUP("LEBFSF"&amp;A27,'Main File'!A:O,9,0),0)</f>
        <v>0</v>
      </c>
      <c r="F27" s="26">
        <f>IFERROR(+VLOOKUP("LEBFSF"&amp;A27,'Main File'!A:O,10,0),0)</f>
        <v>0</v>
      </c>
      <c r="G27" s="26">
        <f>IFERROR(+VLOOKUP("LEBFSF"&amp;A27,'Main File'!A:O,11,0),0)</f>
        <v>0</v>
      </c>
      <c r="H27" s="26">
        <f>IFERROR(+VLOOKUP("LEBFSF"&amp;A27,'Main File'!A:O,12,0),0)</f>
        <v>0</v>
      </c>
      <c r="I27" s="26">
        <f>IFERROR(+VLOOKUP("LEBFSF"&amp;A27,'Main File'!A:O,13,0),0)</f>
        <v>0</v>
      </c>
      <c r="J27" s="26">
        <f>IFERROR(+VLOOKUP("LEBFSF"&amp;A27,'Main File'!A:O,14,0),0)</f>
        <v>0</v>
      </c>
      <c r="K27" s="26">
        <f>IFERROR(+VLOOKUP("LEBFSF"&amp;A27,'Main File'!A:O,15,0),0)</f>
        <v>0</v>
      </c>
    </row>
    <row r="28" spans="1:11" x14ac:dyDescent="0.25">
      <c r="A28" s="9">
        <f t="shared" si="0"/>
        <v>43215</v>
      </c>
      <c r="B28" s="26">
        <f>IFERROR(+VLOOKUP("LEBFSF"&amp;A28,'Main File'!A:O,6,0),0)</f>
        <v>0</v>
      </c>
      <c r="C28" s="26">
        <f>IFERROR(+VLOOKUP("LEBFSF"&amp;A28,'Main File'!A:O,7,0),0)</f>
        <v>0</v>
      </c>
      <c r="D28" s="26">
        <f>IFERROR(+VLOOKUP("LEBFSF"&amp;A28,'Main File'!A:O,8,0),0)</f>
        <v>0</v>
      </c>
      <c r="E28" s="26">
        <f>IFERROR(+VLOOKUP("LEBFSF"&amp;A28,'Main File'!A:O,9,0),0)</f>
        <v>0</v>
      </c>
      <c r="F28" s="26">
        <f>IFERROR(+VLOOKUP("LEBFSF"&amp;A28,'Main File'!A:O,10,0),0)</f>
        <v>0</v>
      </c>
      <c r="G28" s="26">
        <f>IFERROR(+VLOOKUP("LEBFSF"&amp;A28,'Main File'!A:O,11,0),0)</f>
        <v>0</v>
      </c>
      <c r="H28" s="26">
        <f>IFERROR(+VLOOKUP("LEBFSF"&amp;A28,'Main File'!A:O,12,0),0)</f>
        <v>0</v>
      </c>
      <c r="I28" s="26">
        <f>IFERROR(+VLOOKUP("LEBFSF"&amp;A28,'Main File'!A:O,13,0),0)</f>
        <v>0</v>
      </c>
      <c r="J28" s="26">
        <f>IFERROR(+VLOOKUP("LEBFSF"&amp;A28,'Main File'!A:O,14,0),0)</f>
        <v>0</v>
      </c>
      <c r="K28" s="26">
        <f>IFERROR(+VLOOKUP("LEBFSF"&amp;A28,'Main File'!A:O,15,0),0)</f>
        <v>0</v>
      </c>
    </row>
    <row r="29" spans="1:11" x14ac:dyDescent="0.25">
      <c r="A29" s="9">
        <f t="shared" si="0"/>
        <v>43216</v>
      </c>
      <c r="B29" s="26">
        <f>IFERROR(+VLOOKUP("LEBFSF"&amp;A29,'Main File'!A:O,6,0),0)</f>
        <v>0</v>
      </c>
      <c r="C29" s="26">
        <f>IFERROR(+VLOOKUP("LEBFSF"&amp;A29,'Main File'!A:O,7,0),0)</f>
        <v>0</v>
      </c>
      <c r="D29" s="26">
        <f>IFERROR(+VLOOKUP("LEBFSF"&amp;A29,'Main File'!A:O,8,0),0)</f>
        <v>0</v>
      </c>
      <c r="E29" s="26">
        <f>IFERROR(+VLOOKUP("LEBFSF"&amp;A29,'Main File'!A:O,9,0),0)</f>
        <v>0</v>
      </c>
      <c r="F29" s="26">
        <f>IFERROR(+VLOOKUP("LEBFSF"&amp;A29,'Main File'!A:O,10,0),0)</f>
        <v>0</v>
      </c>
      <c r="G29" s="26">
        <f>IFERROR(+VLOOKUP("LEBFSF"&amp;A29,'Main File'!A:O,11,0),0)</f>
        <v>0</v>
      </c>
      <c r="H29" s="26">
        <f>IFERROR(+VLOOKUP("LEBFSF"&amp;A29,'Main File'!A:O,12,0),0)</f>
        <v>0</v>
      </c>
      <c r="I29" s="26">
        <f>IFERROR(+VLOOKUP("LEBFSF"&amp;A29,'Main File'!A:O,13,0),0)</f>
        <v>0</v>
      </c>
      <c r="J29" s="26">
        <f>IFERROR(+VLOOKUP("LEBFSF"&amp;A29,'Main File'!A:O,14,0),0)</f>
        <v>0</v>
      </c>
      <c r="K29" s="26">
        <f>IFERROR(+VLOOKUP("LEBFSF"&amp;A29,'Main File'!A:O,15,0),0)</f>
        <v>0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0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</v>
      </c>
      <c r="F26" s="26">
        <f>IFERROR(+VLOOKUP("LECHID"&amp;A26,'Main File'!A:O,10,0),0)</f>
        <v>0</v>
      </c>
      <c r="G26" s="26">
        <f>IFERROR(+VLOOKUP("LECHID"&amp;A26,'Main File'!A:O,11,0),0)</f>
        <v>0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</v>
      </c>
      <c r="K26" s="26">
        <f>IFERROR(+VLOOKUP("LECHID"&amp;A26,'Main File'!A:O,15,0),0)</f>
        <v>0</v>
      </c>
    </row>
    <row r="27" spans="1:11" x14ac:dyDescent="0.25">
      <c r="A27" s="9">
        <f t="shared" si="0"/>
        <v>43214</v>
      </c>
      <c r="B27" s="26">
        <f>IFERROR(+VLOOKUP("LECHID"&amp;A27,'Main File'!A:O,6,0),0)</f>
        <v>0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</v>
      </c>
      <c r="F27" s="26">
        <f>IFERROR(+VLOOKUP("LECHID"&amp;A27,'Main File'!A:O,10,0),0)</f>
        <v>0</v>
      </c>
      <c r="G27" s="26">
        <f>IFERROR(+VLOOKUP("LECHID"&amp;A27,'Main File'!A:O,11,0),0)</f>
        <v>0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</v>
      </c>
      <c r="K27" s="26">
        <f>IFERROR(+VLOOKUP("LECHID"&amp;A27,'Main File'!A:O,15,0),0)</f>
        <v>0</v>
      </c>
    </row>
    <row r="28" spans="1:11" x14ac:dyDescent="0.25">
      <c r="A28" s="9">
        <f t="shared" si="0"/>
        <v>43215</v>
      </c>
      <c r="B28" s="26">
        <f>IFERROR(+VLOOKUP("LECHID"&amp;A28,'Main File'!A:O,6,0),0)</f>
        <v>0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</v>
      </c>
      <c r="F28" s="26">
        <f>IFERROR(+VLOOKUP("LECHID"&amp;A28,'Main File'!A:O,10,0),0)</f>
        <v>0</v>
      </c>
      <c r="G28" s="26">
        <f>IFERROR(+VLOOKUP("LECHID"&amp;A28,'Main File'!A:O,11,0),0)</f>
        <v>0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</v>
      </c>
      <c r="K28" s="26">
        <f>IFERROR(+VLOOKUP("LECHID"&amp;A28,'Main File'!A:O,15,0),0)</f>
        <v>0</v>
      </c>
    </row>
    <row r="29" spans="1:11" x14ac:dyDescent="0.25">
      <c r="A29" s="9">
        <f t="shared" si="0"/>
        <v>43216</v>
      </c>
      <c r="B29" s="26">
        <f>IFERROR(+VLOOKUP("LECHID"&amp;A29,'Main File'!A:O,6,0),0)</f>
        <v>0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</v>
      </c>
      <c r="F29" s="26">
        <f>IFERROR(+VLOOKUP("LECHID"&amp;A29,'Main File'!A:O,10,0),0)</f>
        <v>0</v>
      </c>
      <c r="G29" s="26">
        <f>IFERROR(+VLOOKUP("LECHID"&amp;A29,'Main File'!A:O,11,0),0)</f>
        <v>0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</v>
      </c>
      <c r="K29" s="26">
        <f>IFERROR(+VLOOKUP("LECHID"&amp;A29,'Main File'!A:O,15,0),0)</f>
        <v>0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0</v>
      </c>
      <c r="C26" s="26">
        <f>IFERROR(+VLOOKUP("LEEQTF"&amp;A26,'Main File'!A:O,7,0),0)</f>
        <v>0</v>
      </c>
      <c r="D26" s="26">
        <f>IFERROR(+VLOOKUP("LEEQTF"&amp;A26,'Main File'!A:O,8,0),0)</f>
        <v>0</v>
      </c>
      <c r="E26" s="26">
        <f>IFERROR(+VLOOKUP("LEEQTF"&amp;A26,'Main File'!A:O,9,0),0)</f>
        <v>0</v>
      </c>
      <c r="F26" s="26">
        <f>IFERROR(+VLOOKUP("LEEQTF"&amp;A26,'Main File'!A:O,10,0),0)</f>
        <v>0</v>
      </c>
      <c r="G26" s="26">
        <f>IFERROR(+VLOOKUP("LEEQTF"&amp;A26,'Main File'!A:O,11,0),0)</f>
        <v>0</v>
      </c>
      <c r="H26" s="26">
        <f>IFERROR(+VLOOKUP("LEEQTF"&amp;A26,'Main File'!A:O,12,0),0)</f>
        <v>0</v>
      </c>
      <c r="I26" s="26">
        <f>IFERROR(+VLOOKUP("LEEQTF"&amp;A26,'Main File'!A:O,13,0),0)</f>
        <v>0</v>
      </c>
      <c r="J26" s="26">
        <f>IFERROR(+VLOOKUP("LEEQTF"&amp;A26,'Main File'!A:O,14,0),0)</f>
        <v>0</v>
      </c>
      <c r="K26" s="26">
        <f>IFERROR(+VLOOKUP("LEEQTF"&amp;A26,'Main File'!A:O,15,0),0)</f>
        <v>0</v>
      </c>
    </row>
    <row r="27" spans="1:11" x14ac:dyDescent="0.25">
      <c r="A27" s="9">
        <f t="shared" si="0"/>
        <v>43214</v>
      </c>
      <c r="B27" s="26">
        <f>IFERROR(+VLOOKUP("LEEQTF"&amp;A27,'Main File'!A:O,6,0),0)</f>
        <v>0</v>
      </c>
      <c r="C27" s="26">
        <f>IFERROR(+VLOOKUP("LEEQTF"&amp;A27,'Main File'!A:O,7,0),0)</f>
        <v>0</v>
      </c>
      <c r="D27" s="26">
        <f>IFERROR(+VLOOKUP("LEEQTF"&amp;A27,'Main File'!A:O,8,0),0)</f>
        <v>0</v>
      </c>
      <c r="E27" s="26">
        <f>IFERROR(+VLOOKUP("LEEQTF"&amp;A27,'Main File'!A:O,9,0),0)</f>
        <v>0</v>
      </c>
      <c r="F27" s="26">
        <f>IFERROR(+VLOOKUP("LEEQTF"&amp;A27,'Main File'!A:O,10,0),0)</f>
        <v>0</v>
      </c>
      <c r="G27" s="26">
        <f>IFERROR(+VLOOKUP("LEEQTF"&amp;A27,'Main File'!A:O,11,0),0)</f>
        <v>0</v>
      </c>
      <c r="H27" s="26">
        <f>IFERROR(+VLOOKUP("LEEQTF"&amp;A27,'Main File'!A:O,12,0),0)</f>
        <v>0</v>
      </c>
      <c r="I27" s="26">
        <f>IFERROR(+VLOOKUP("LEEQTF"&amp;A27,'Main File'!A:O,13,0),0)</f>
        <v>0</v>
      </c>
      <c r="J27" s="26">
        <f>IFERROR(+VLOOKUP("LEEQTF"&amp;A27,'Main File'!A:O,14,0),0)</f>
        <v>0</v>
      </c>
      <c r="K27" s="26">
        <f>IFERROR(+VLOOKUP("LEEQTF"&amp;A27,'Main File'!A:O,15,0),0)</f>
        <v>0</v>
      </c>
    </row>
    <row r="28" spans="1:11" x14ac:dyDescent="0.25">
      <c r="A28" s="9">
        <f t="shared" si="0"/>
        <v>43215</v>
      </c>
      <c r="B28" s="26">
        <f>IFERROR(+VLOOKUP("LEEQTF"&amp;A28,'Main File'!A:O,6,0),0)</f>
        <v>0</v>
      </c>
      <c r="C28" s="26">
        <f>IFERROR(+VLOOKUP("LEEQTF"&amp;A28,'Main File'!A:O,7,0),0)</f>
        <v>0</v>
      </c>
      <c r="D28" s="26">
        <f>IFERROR(+VLOOKUP("LEEQTF"&amp;A28,'Main File'!A:O,8,0),0)</f>
        <v>0</v>
      </c>
      <c r="E28" s="26">
        <f>IFERROR(+VLOOKUP("LEEQTF"&amp;A28,'Main File'!A:O,9,0),0)</f>
        <v>0</v>
      </c>
      <c r="F28" s="26">
        <f>IFERROR(+VLOOKUP("LEEQTF"&amp;A28,'Main File'!A:O,10,0),0)</f>
        <v>0</v>
      </c>
      <c r="G28" s="26">
        <f>IFERROR(+VLOOKUP("LEEQTF"&amp;A28,'Main File'!A:O,11,0),0)</f>
        <v>0</v>
      </c>
      <c r="H28" s="26">
        <f>IFERROR(+VLOOKUP("LEEQTF"&amp;A28,'Main File'!A:O,12,0),0)</f>
        <v>0</v>
      </c>
      <c r="I28" s="26">
        <f>IFERROR(+VLOOKUP("LEEQTF"&amp;A28,'Main File'!A:O,13,0),0)</f>
        <v>0</v>
      </c>
      <c r="J28" s="26">
        <f>IFERROR(+VLOOKUP("LEEQTF"&amp;A28,'Main File'!A:O,14,0),0)</f>
        <v>0</v>
      </c>
      <c r="K28" s="26">
        <f>IFERROR(+VLOOKUP("LEEQTF"&amp;A28,'Main File'!A:O,15,0),0)</f>
        <v>0</v>
      </c>
    </row>
    <row r="29" spans="1:11" x14ac:dyDescent="0.25">
      <c r="A29" s="9">
        <f t="shared" si="0"/>
        <v>43216</v>
      </c>
      <c r="B29" s="26">
        <f>IFERROR(+VLOOKUP("LEEQTF"&amp;A29,'Main File'!A:O,6,0),0)</f>
        <v>0</v>
      </c>
      <c r="C29" s="26">
        <f>IFERROR(+VLOOKUP("LEEQTF"&amp;A29,'Main File'!A:O,7,0),0)</f>
        <v>0</v>
      </c>
      <c r="D29" s="26">
        <f>IFERROR(+VLOOKUP("LEEQTF"&amp;A29,'Main File'!A:O,8,0),0)</f>
        <v>0</v>
      </c>
      <c r="E29" s="26">
        <f>IFERROR(+VLOOKUP("LEEQTF"&amp;A29,'Main File'!A:O,9,0),0)</f>
        <v>0</v>
      </c>
      <c r="F29" s="26">
        <f>IFERROR(+VLOOKUP("LEEQTF"&amp;A29,'Main File'!A:O,10,0),0)</f>
        <v>0</v>
      </c>
      <c r="G29" s="26">
        <f>IFERROR(+VLOOKUP("LEEQTF"&amp;A29,'Main File'!A:O,11,0),0)</f>
        <v>0</v>
      </c>
      <c r="H29" s="26">
        <f>IFERROR(+VLOOKUP("LEEQTF"&amp;A29,'Main File'!A:O,12,0),0)</f>
        <v>0</v>
      </c>
      <c r="I29" s="26">
        <f>IFERROR(+VLOOKUP("LEEQTF"&amp;A29,'Main File'!A:O,13,0),0)</f>
        <v>0</v>
      </c>
      <c r="J29" s="26">
        <f>IFERROR(+VLOOKUP("LEEQTF"&amp;A29,'Main File'!A:O,14,0),0)</f>
        <v>0</v>
      </c>
      <c r="K29" s="26">
        <f>IFERROR(+VLOOKUP("LEEQTF"&amp;A29,'Main File'!A:O,15,0),0)</f>
        <v>0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0</v>
      </c>
      <c r="C26" s="26">
        <f>IFERROR(+VLOOKUP("LEGROW"&amp;A26,'Main File'!A:O,7,0),0)</f>
        <v>0</v>
      </c>
      <c r="D26" s="26">
        <f>IFERROR(+VLOOKUP("LEGROW"&amp;A26,'Main File'!A:O,8,0),0)</f>
        <v>0</v>
      </c>
      <c r="E26" s="26">
        <f>IFERROR(+VLOOKUP("LEGROW"&amp;A26,'Main File'!A:O,9,0),0)</f>
        <v>0</v>
      </c>
      <c r="F26" s="26">
        <f>IFERROR(+VLOOKUP("LEGROW"&amp;A26,'Main File'!A:O,10,0),0)</f>
        <v>0</v>
      </c>
      <c r="G26" s="26">
        <f>IFERROR(+VLOOKUP("LEGROW"&amp;A26,'Main File'!A:O,11,0),0)</f>
        <v>0</v>
      </c>
      <c r="H26" s="26">
        <f>IFERROR(+VLOOKUP("LEGROW"&amp;A26,'Main File'!A:O,12,0),0)</f>
        <v>0</v>
      </c>
      <c r="I26" s="26">
        <f>IFERROR(+VLOOKUP("LEGROW"&amp;A26,'Main File'!A:O,13,0),0)</f>
        <v>0</v>
      </c>
      <c r="J26" s="26">
        <f>IFERROR(+VLOOKUP("LEGROW"&amp;A26,'Main File'!A:O,14,0),0)</f>
        <v>0</v>
      </c>
      <c r="K26" s="26">
        <f>IFERROR(+VLOOKUP("LEGROW"&amp;A26,'Main File'!A:O,15,0),0)</f>
        <v>0</v>
      </c>
    </row>
    <row r="27" spans="1:11" x14ac:dyDescent="0.25">
      <c r="A27" s="9">
        <f t="shared" si="0"/>
        <v>43214</v>
      </c>
      <c r="B27" s="26">
        <f>IFERROR(+VLOOKUP("LEGROW"&amp;A27,'Main File'!A:O,6,0),0)</f>
        <v>0</v>
      </c>
      <c r="C27" s="26">
        <f>IFERROR(+VLOOKUP("LEGROW"&amp;A27,'Main File'!A:O,7,0),0)</f>
        <v>0</v>
      </c>
      <c r="D27" s="26">
        <f>IFERROR(+VLOOKUP("LEGROW"&amp;A27,'Main File'!A:O,8,0),0)</f>
        <v>0</v>
      </c>
      <c r="E27" s="26">
        <f>IFERROR(+VLOOKUP("LEGROW"&amp;A27,'Main File'!A:O,9,0),0)</f>
        <v>0</v>
      </c>
      <c r="F27" s="26">
        <f>IFERROR(+VLOOKUP("LEGROW"&amp;A27,'Main File'!A:O,10,0),0)</f>
        <v>0</v>
      </c>
      <c r="G27" s="26">
        <f>IFERROR(+VLOOKUP("LEGROW"&amp;A27,'Main File'!A:O,11,0),0)</f>
        <v>0</v>
      </c>
      <c r="H27" s="26">
        <f>IFERROR(+VLOOKUP("LEGROW"&amp;A27,'Main File'!A:O,12,0),0)</f>
        <v>0</v>
      </c>
      <c r="I27" s="26">
        <f>IFERROR(+VLOOKUP("LEGROW"&amp;A27,'Main File'!A:O,13,0),0)</f>
        <v>0</v>
      </c>
      <c r="J27" s="26">
        <f>IFERROR(+VLOOKUP("LEGROW"&amp;A27,'Main File'!A:O,14,0),0)</f>
        <v>0</v>
      </c>
      <c r="K27" s="26">
        <f>IFERROR(+VLOOKUP("LEGROW"&amp;A27,'Main File'!A:O,15,0),0)</f>
        <v>0</v>
      </c>
    </row>
    <row r="28" spans="1:11" x14ac:dyDescent="0.25">
      <c r="A28" s="9">
        <f t="shared" si="0"/>
        <v>43215</v>
      </c>
      <c r="B28" s="26">
        <f>IFERROR(+VLOOKUP("LEGROW"&amp;A28,'Main File'!A:O,6,0),0)</f>
        <v>0</v>
      </c>
      <c r="C28" s="26">
        <f>IFERROR(+VLOOKUP("LEGROW"&amp;A28,'Main File'!A:O,7,0),0)</f>
        <v>0</v>
      </c>
      <c r="D28" s="26">
        <f>IFERROR(+VLOOKUP("LEGROW"&amp;A28,'Main File'!A:O,8,0),0)</f>
        <v>0</v>
      </c>
      <c r="E28" s="26">
        <f>IFERROR(+VLOOKUP("LEGROW"&amp;A28,'Main File'!A:O,9,0),0)</f>
        <v>0</v>
      </c>
      <c r="F28" s="26">
        <f>IFERROR(+VLOOKUP("LEGROW"&amp;A28,'Main File'!A:O,10,0),0)</f>
        <v>0</v>
      </c>
      <c r="G28" s="26">
        <f>IFERROR(+VLOOKUP("LEGROW"&amp;A28,'Main File'!A:O,11,0),0)</f>
        <v>0</v>
      </c>
      <c r="H28" s="26">
        <f>IFERROR(+VLOOKUP("LEGROW"&amp;A28,'Main File'!A:O,12,0),0)</f>
        <v>0</v>
      </c>
      <c r="I28" s="26">
        <f>IFERROR(+VLOOKUP("LEGROW"&amp;A28,'Main File'!A:O,13,0),0)</f>
        <v>0</v>
      </c>
      <c r="J28" s="26">
        <f>IFERROR(+VLOOKUP("LEGROW"&amp;A28,'Main File'!A:O,14,0),0)</f>
        <v>0</v>
      </c>
      <c r="K28" s="26">
        <f>IFERROR(+VLOOKUP("LEGROW"&amp;A28,'Main File'!A:O,15,0),0)</f>
        <v>0</v>
      </c>
    </row>
    <row r="29" spans="1:11" x14ac:dyDescent="0.25">
      <c r="A29" s="9">
        <f t="shared" si="0"/>
        <v>43216</v>
      </c>
      <c r="B29" s="26">
        <f>IFERROR(+VLOOKUP("LEGROW"&amp;A29,'Main File'!A:O,6,0),0)</f>
        <v>0</v>
      </c>
      <c r="C29" s="26">
        <f>IFERROR(+VLOOKUP("LEGROW"&amp;A29,'Main File'!A:O,7,0),0)</f>
        <v>0</v>
      </c>
      <c r="D29" s="26">
        <f>IFERROR(+VLOOKUP("LEGROW"&amp;A29,'Main File'!A:O,8,0),0)</f>
        <v>0</v>
      </c>
      <c r="E29" s="26">
        <f>IFERROR(+VLOOKUP("LEGROW"&amp;A29,'Main File'!A:O,9,0),0)</f>
        <v>0</v>
      </c>
      <c r="F29" s="26">
        <f>IFERROR(+VLOOKUP("LEGROW"&amp;A29,'Main File'!A:O,10,0),0)</f>
        <v>0</v>
      </c>
      <c r="G29" s="26">
        <f>IFERROR(+VLOOKUP("LEGROW"&amp;A29,'Main File'!A:O,11,0),0)</f>
        <v>0</v>
      </c>
      <c r="H29" s="26">
        <f>IFERROR(+VLOOKUP("LEGROW"&amp;A29,'Main File'!A:O,12,0),0)</f>
        <v>0</v>
      </c>
      <c r="I29" s="26">
        <f>IFERROR(+VLOOKUP("LEGROW"&amp;A29,'Main File'!A:O,13,0),0)</f>
        <v>0</v>
      </c>
      <c r="J29" s="26">
        <f>IFERROR(+VLOOKUP("LEGROW"&amp;A29,'Main File'!A:O,14,0),0)</f>
        <v>0</v>
      </c>
      <c r="K29" s="26">
        <f>IFERROR(+VLOOKUP("LEGROW"&amp;A29,'Main File'!A:O,15,0),0)</f>
        <v>0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0</v>
      </c>
      <c r="C26" s="26">
        <f>IFERROR(+VLOOKUP("LEINFA"&amp;A26,'Main File'!A:O,7,0),0)</f>
        <v>0</v>
      </c>
      <c r="D26" s="26">
        <f>IFERROR(+VLOOKUP("LEINFA"&amp;A26,'Main File'!A:O,8,0),0)</f>
        <v>0</v>
      </c>
      <c r="E26" s="26">
        <f>IFERROR(+VLOOKUP("LEINFA"&amp;A26,'Main File'!A:O,9,0),0)</f>
        <v>0</v>
      </c>
      <c r="F26" s="26">
        <f>IFERROR(+VLOOKUP("LEINFA"&amp;A26,'Main File'!A:O,10,0),0)</f>
        <v>0</v>
      </c>
      <c r="G26" s="26">
        <f>IFERROR(+VLOOKUP("LEINFA"&amp;A26,'Main File'!A:O,11,0),0)</f>
        <v>0</v>
      </c>
      <c r="H26" s="26">
        <f>IFERROR(+VLOOKUP("LEINFA"&amp;A26,'Main File'!A:O,12,0),0)</f>
        <v>0</v>
      </c>
      <c r="I26" s="26">
        <f>IFERROR(+VLOOKUP("LEINFA"&amp;A26,'Main File'!A:O,13,0),0)</f>
        <v>0</v>
      </c>
      <c r="J26" s="26">
        <f>IFERROR(+VLOOKUP("LEINFA"&amp;A26,'Main File'!A:O,14,0),0)</f>
        <v>0</v>
      </c>
      <c r="K26" s="26">
        <f>IFERROR(+VLOOKUP("LEINFA"&amp;A26,'Main File'!A:O,15,0),0)</f>
        <v>0</v>
      </c>
    </row>
    <row r="27" spans="1:11" x14ac:dyDescent="0.25">
      <c r="A27" s="9">
        <f t="shared" si="0"/>
        <v>43214</v>
      </c>
      <c r="B27" s="26">
        <f>IFERROR(+VLOOKUP("LEINFA"&amp;A27,'Main File'!A:O,6,0),0)</f>
        <v>0</v>
      </c>
      <c r="C27" s="26">
        <f>IFERROR(+VLOOKUP("LEINFA"&amp;A27,'Main File'!A:O,7,0),0)</f>
        <v>0</v>
      </c>
      <c r="D27" s="26">
        <f>IFERROR(+VLOOKUP("LEINFA"&amp;A27,'Main File'!A:O,8,0),0)</f>
        <v>0</v>
      </c>
      <c r="E27" s="26">
        <f>IFERROR(+VLOOKUP("LEINFA"&amp;A27,'Main File'!A:O,9,0),0)</f>
        <v>0</v>
      </c>
      <c r="F27" s="26">
        <f>IFERROR(+VLOOKUP("LEINFA"&amp;A27,'Main File'!A:O,10,0),0)</f>
        <v>0</v>
      </c>
      <c r="G27" s="26">
        <f>IFERROR(+VLOOKUP("LEINFA"&amp;A27,'Main File'!A:O,11,0),0)</f>
        <v>0</v>
      </c>
      <c r="H27" s="26">
        <f>IFERROR(+VLOOKUP("LEINFA"&amp;A27,'Main File'!A:O,12,0),0)</f>
        <v>0</v>
      </c>
      <c r="I27" s="26">
        <f>IFERROR(+VLOOKUP("LEINFA"&amp;A27,'Main File'!A:O,13,0),0)</f>
        <v>0</v>
      </c>
      <c r="J27" s="26">
        <f>IFERROR(+VLOOKUP("LEINFA"&amp;A27,'Main File'!A:O,14,0),0)</f>
        <v>0</v>
      </c>
      <c r="K27" s="26">
        <f>IFERROR(+VLOOKUP("LEINFA"&amp;A27,'Main File'!A:O,15,0),0)</f>
        <v>0</v>
      </c>
    </row>
    <row r="28" spans="1:11" x14ac:dyDescent="0.25">
      <c r="A28" s="9">
        <f t="shared" si="0"/>
        <v>43215</v>
      </c>
      <c r="B28" s="26">
        <f>IFERROR(+VLOOKUP("LEINFA"&amp;A28,'Main File'!A:O,6,0),0)</f>
        <v>0</v>
      </c>
      <c r="C28" s="26">
        <f>IFERROR(+VLOOKUP("LEINFA"&amp;A28,'Main File'!A:O,7,0),0)</f>
        <v>0</v>
      </c>
      <c r="D28" s="26">
        <f>IFERROR(+VLOOKUP("LEINFA"&amp;A28,'Main File'!A:O,8,0),0)</f>
        <v>0</v>
      </c>
      <c r="E28" s="26">
        <f>IFERROR(+VLOOKUP("LEINFA"&amp;A28,'Main File'!A:O,9,0),0)</f>
        <v>0</v>
      </c>
      <c r="F28" s="26">
        <f>IFERROR(+VLOOKUP("LEINFA"&amp;A28,'Main File'!A:O,10,0),0)</f>
        <v>0</v>
      </c>
      <c r="G28" s="26">
        <f>IFERROR(+VLOOKUP("LEINFA"&amp;A28,'Main File'!A:O,11,0),0)</f>
        <v>0</v>
      </c>
      <c r="H28" s="26">
        <f>IFERROR(+VLOOKUP("LEINFA"&amp;A28,'Main File'!A:O,12,0),0)</f>
        <v>0</v>
      </c>
      <c r="I28" s="26">
        <f>IFERROR(+VLOOKUP("LEINFA"&amp;A28,'Main File'!A:O,13,0),0)</f>
        <v>0</v>
      </c>
      <c r="J28" s="26">
        <f>IFERROR(+VLOOKUP("LEINFA"&amp;A28,'Main File'!A:O,14,0),0)</f>
        <v>0</v>
      </c>
      <c r="K28" s="26">
        <f>IFERROR(+VLOOKUP("LEINFA"&amp;A28,'Main File'!A:O,15,0),0)</f>
        <v>0</v>
      </c>
    </row>
    <row r="29" spans="1:11" x14ac:dyDescent="0.25">
      <c r="A29" s="9">
        <f t="shared" si="0"/>
        <v>43216</v>
      </c>
      <c r="B29" s="26">
        <f>IFERROR(+VLOOKUP("LEINFA"&amp;A29,'Main File'!A:O,6,0),0)</f>
        <v>0</v>
      </c>
      <c r="C29" s="26">
        <f>IFERROR(+VLOOKUP("LEINFA"&amp;A29,'Main File'!A:O,7,0),0)</f>
        <v>0</v>
      </c>
      <c r="D29" s="26">
        <f>IFERROR(+VLOOKUP("LEINFA"&amp;A29,'Main File'!A:O,8,0),0)</f>
        <v>0</v>
      </c>
      <c r="E29" s="26">
        <f>IFERROR(+VLOOKUP("LEINFA"&amp;A29,'Main File'!A:O,9,0),0)</f>
        <v>0</v>
      </c>
      <c r="F29" s="26">
        <f>IFERROR(+VLOOKUP("LEINFA"&amp;A29,'Main File'!A:O,10,0),0)</f>
        <v>0</v>
      </c>
      <c r="G29" s="26">
        <f>IFERROR(+VLOOKUP("LEINFA"&amp;A29,'Main File'!A:O,11,0),0)</f>
        <v>0</v>
      </c>
      <c r="H29" s="26">
        <f>IFERROR(+VLOOKUP("LEINFA"&amp;A29,'Main File'!A:O,12,0),0)</f>
        <v>0</v>
      </c>
      <c r="I29" s="26">
        <f>IFERROR(+VLOOKUP("LEINFA"&amp;A29,'Main File'!A:O,13,0),0)</f>
        <v>0</v>
      </c>
      <c r="J29" s="26">
        <f>IFERROR(+VLOOKUP("LEINFA"&amp;A29,'Main File'!A:O,14,0),0)</f>
        <v>0</v>
      </c>
      <c r="K29" s="26">
        <f>IFERROR(+VLOOKUP("LEINFA"&amp;A29,'Main File'!A:O,15,0),0)</f>
        <v>0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0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0</v>
      </c>
      <c r="F26" s="26">
        <f>IFERROR(+VLOOKUP("LEINNF"&amp;A26,'Main File'!A:O,10,0),0)</f>
        <v>0</v>
      </c>
      <c r="G26" s="26">
        <f>IFERROR(+VLOOKUP("LEINNF"&amp;A26,'Main File'!A:O,11,0),0)</f>
        <v>0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0</v>
      </c>
      <c r="K26" s="26">
        <f>IFERROR(+VLOOKUP("LEINNF"&amp;A26,'Main File'!A:O,15,0),0)</f>
        <v>0</v>
      </c>
    </row>
    <row r="27" spans="1:11" x14ac:dyDescent="0.25">
      <c r="A27" s="9">
        <f t="shared" si="0"/>
        <v>43214</v>
      </c>
      <c r="B27" s="26">
        <f>IFERROR(+VLOOKUP("LEINNF"&amp;A27,'Main File'!A:O,6,0),0)</f>
        <v>0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0</v>
      </c>
      <c r="F27" s="26">
        <f>IFERROR(+VLOOKUP("LEINNF"&amp;A27,'Main File'!A:O,10,0),0)</f>
        <v>0</v>
      </c>
      <c r="G27" s="26">
        <f>IFERROR(+VLOOKUP("LEINNF"&amp;A27,'Main File'!A:O,11,0),0)</f>
        <v>0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0</v>
      </c>
      <c r="K27" s="26">
        <f>IFERROR(+VLOOKUP("LEINNF"&amp;A27,'Main File'!A:O,15,0),0)</f>
        <v>0</v>
      </c>
    </row>
    <row r="28" spans="1:11" x14ac:dyDescent="0.25">
      <c r="A28" s="9">
        <f t="shared" si="0"/>
        <v>43215</v>
      </c>
      <c r="B28" s="26">
        <f>IFERROR(+VLOOKUP("LEINNF"&amp;A28,'Main File'!A:O,6,0),0)</f>
        <v>0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0</v>
      </c>
      <c r="F28" s="26">
        <f>IFERROR(+VLOOKUP("LEINNF"&amp;A28,'Main File'!A:O,10,0),0)</f>
        <v>0</v>
      </c>
      <c r="G28" s="26">
        <f>IFERROR(+VLOOKUP("LEINNF"&amp;A28,'Main File'!A:O,11,0),0)</f>
        <v>0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0</v>
      </c>
      <c r="K28" s="26">
        <f>IFERROR(+VLOOKUP("LEINNF"&amp;A28,'Main File'!A:O,15,0),0)</f>
        <v>0</v>
      </c>
    </row>
    <row r="29" spans="1:11" x14ac:dyDescent="0.25">
      <c r="A29" s="9">
        <f t="shared" si="0"/>
        <v>43216</v>
      </c>
      <c r="B29" s="26">
        <f>IFERROR(+VLOOKUP("LEINNF"&amp;A29,'Main File'!A:O,6,0),0)</f>
        <v>0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0</v>
      </c>
      <c r="F29" s="26">
        <f>IFERROR(+VLOOKUP("LEINNF"&amp;A29,'Main File'!A:O,10,0),0)</f>
        <v>0</v>
      </c>
      <c r="G29" s="26">
        <f>IFERROR(+VLOOKUP("LEINNF"&amp;A29,'Main File'!A:O,11,0),0)</f>
        <v>0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0</v>
      </c>
      <c r="K29" s="26">
        <f>IFERROR(+VLOOKUP("LEINNF"&amp;A29,'Main File'!A:O,15,0),0)</f>
        <v>0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0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</v>
      </c>
      <c r="F26" s="26">
        <f>IFERROR(+VLOOKUP("LEINSX"&amp;A26,'Main File'!A:O,10,0),0)</f>
        <v>0</v>
      </c>
      <c r="G26" s="26">
        <f>IFERROR(+VLOOKUP("LEINSX"&amp;A26,'Main File'!A:O,11,0),0)</f>
        <v>0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</v>
      </c>
      <c r="K26" s="26">
        <f>IFERROR(+VLOOKUP("LEINSX"&amp;A26,'Main File'!A:O,15,0),0)</f>
        <v>0</v>
      </c>
    </row>
    <row r="27" spans="1:11" x14ac:dyDescent="0.25">
      <c r="A27" s="9">
        <f t="shared" si="0"/>
        <v>43214</v>
      </c>
      <c r="B27" s="26">
        <f>IFERROR(+VLOOKUP("LEINSX"&amp;A27,'Main File'!A:O,6,0),0)</f>
        <v>0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</v>
      </c>
      <c r="F27" s="26">
        <f>IFERROR(+VLOOKUP("LEINSX"&amp;A27,'Main File'!A:O,10,0),0)</f>
        <v>0</v>
      </c>
      <c r="G27" s="26">
        <f>IFERROR(+VLOOKUP("LEINSX"&amp;A27,'Main File'!A:O,11,0),0)</f>
        <v>0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</v>
      </c>
      <c r="K27" s="26">
        <f>IFERROR(+VLOOKUP("LEINSX"&amp;A27,'Main File'!A:O,15,0),0)</f>
        <v>0</v>
      </c>
    </row>
    <row r="28" spans="1:11" x14ac:dyDescent="0.25">
      <c r="A28" s="9">
        <f t="shared" si="0"/>
        <v>43215</v>
      </c>
      <c r="B28" s="26">
        <f>IFERROR(+VLOOKUP("LEINSX"&amp;A28,'Main File'!A:O,6,0),0)</f>
        <v>0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</v>
      </c>
      <c r="F28" s="26">
        <f>IFERROR(+VLOOKUP("LEINSX"&amp;A28,'Main File'!A:O,10,0),0)</f>
        <v>0</v>
      </c>
      <c r="G28" s="26">
        <f>IFERROR(+VLOOKUP("LEINSX"&amp;A28,'Main File'!A:O,11,0),0)</f>
        <v>0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</v>
      </c>
      <c r="K28" s="26">
        <f>IFERROR(+VLOOKUP("LEINSX"&amp;A28,'Main File'!A:O,15,0),0)</f>
        <v>0</v>
      </c>
    </row>
    <row r="29" spans="1:11" x14ac:dyDescent="0.25">
      <c r="A29" s="9">
        <f t="shared" si="0"/>
        <v>43216</v>
      </c>
      <c r="B29" s="26">
        <f>IFERROR(+VLOOKUP("LEINSX"&amp;A29,'Main File'!A:O,6,0),0)</f>
        <v>0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</v>
      </c>
      <c r="F29" s="26">
        <f>IFERROR(+VLOOKUP("LEINSX"&amp;A29,'Main File'!A:O,10,0),0)</f>
        <v>0</v>
      </c>
      <c r="G29" s="26">
        <f>IFERROR(+VLOOKUP("LEINSX"&amp;A29,'Main File'!A:O,11,0),0)</f>
        <v>0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</v>
      </c>
      <c r="K29" s="26">
        <f>IFERROR(+VLOOKUP("LEINSX"&amp;A29,'Main File'!A:O,15,0),0)</f>
        <v>0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0</v>
      </c>
      <c r="C26" s="26">
        <f>IFERROR(+VLOOKUP("LEMIDF"&amp;A26,'Main File'!A:O,7,0),0)</f>
        <v>0</v>
      </c>
      <c r="D26" s="26">
        <f>IFERROR(+VLOOKUP("LEMIDF"&amp;A26,'Main File'!A:O,8,0),0)</f>
        <v>0</v>
      </c>
      <c r="E26" s="26">
        <f>IFERROR(+VLOOKUP("LEMIDF"&amp;A26,'Main File'!A:O,9,0),0)</f>
        <v>0</v>
      </c>
      <c r="F26" s="26">
        <f>IFERROR(+VLOOKUP("LEMIDF"&amp;A26,'Main File'!A:O,10,0),0)</f>
        <v>0</v>
      </c>
      <c r="G26" s="26">
        <f>IFERROR(+VLOOKUP("LEMIDF"&amp;A26,'Main File'!A:O,11,0),0)</f>
        <v>0</v>
      </c>
      <c r="H26" s="26">
        <f>IFERROR(+VLOOKUP("LEMIDF"&amp;A26,'Main File'!A:O,12,0),0)</f>
        <v>0</v>
      </c>
      <c r="I26" s="26">
        <f>IFERROR(+VLOOKUP("LEMIDF"&amp;A26,'Main File'!A:O,13,0),0)</f>
        <v>0</v>
      </c>
      <c r="J26" s="26">
        <f>IFERROR(+VLOOKUP("LEMIDF"&amp;A26,'Main File'!A:O,14,0),0)</f>
        <v>0</v>
      </c>
      <c r="K26" s="26">
        <f>IFERROR(+VLOOKUP("LEMIDF"&amp;A26,'Main File'!A:O,15,0),0)</f>
        <v>0</v>
      </c>
    </row>
    <row r="27" spans="1:11" x14ac:dyDescent="0.25">
      <c r="A27" s="9">
        <f t="shared" si="0"/>
        <v>43214</v>
      </c>
      <c r="B27" s="26">
        <f>IFERROR(+VLOOKUP("LEMIDF"&amp;A27,'Main File'!A:O,6,0),0)</f>
        <v>0</v>
      </c>
      <c r="C27" s="26">
        <f>IFERROR(+VLOOKUP("LEMIDF"&amp;A27,'Main File'!A:O,7,0),0)</f>
        <v>0</v>
      </c>
      <c r="D27" s="26">
        <f>IFERROR(+VLOOKUP("LEMIDF"&amp;A27,'Main File'!A:O,8,0),0)</f>
        <v>0</v>
      </c>
      <c r="E27" s="26">
        <f>IFERROR(+VLOOKUP("LEMIDF"&amp;A27,'Main File'!A:O,9,0),0)</f>
        <v>0</v>
      </c>
      <c r="F27" s="26">
        <f>IFERROR(+VLOOKUP("LEMIDF"&amp;A27,'Main File'!A:O,10,0),0)</f>
        <v>0</v>
      </c>
      <c r="G27" s="26">
        <f>IFERROR(+VLOOKUP("LEMIDF"&amp;A27,'Main File'!A:O,11,0),0)</f>
        <v>0</v>
      </c>
      <c r="H27" s="26">
        <f>IFERROR(+VLOOKUP("LEMIDF"&amp;A27,'Main File'!A:O,12,0),0)</f>
        <v>0</v>
      </c>
      <c r="I27" s="26">
        <f>IFERROR(+VLOOKUP("LEMIDF"&amp;A27,'Main File'!A:O,13,0),0)</f>
        <v>0</v>
      </c>
      <c r="J27" s="26">
        <f>IFERROR(+VLOOKUP("LEMIDF"&amp;A27,'Main File'!A:O,14,0),0)</f>
        <v>0</v>
      </c>
      <c r="K27" s="26">
        <f>IFERROR(+VLOOKUP("LEMIDF"&amp;A27,'Main File'!A:O,15,0),0)</f>
        <v>0</v>
      </c>
    </row>
    <row r="28" spans="1:11" x14ac:dyDescent="0.25">
      <c r="A28" s="9">
        <f t="shared" si="0"/>
        <v>43215</v>
      </c>
      <c r="B28" s="26">
        <f>IFERROR(+VLOOKUP("LEMIDF"&amp;A28,'Main File'!A:O,6,0),0)</f>
        <v>0</v>
      </c>
      <c r="C28" s="26">
        <f>IFERROR(+VLOOKUP("LEMIDF"&amp;A28,'Main File'!A:O,7,0),0)</f>
        <v>0</v>
      </c>
      <c r="D28" s="26">
        <f>IFERROR(+VLOOKUP("LEMIDF"&amp;A28,'Main File'!A:O,8,0),0)</f>
        <v>0</v>
      </c>
      <c r="E28" s="26">
        <f>IFERROR(+VLOOKUP("LEMIDF"&amp;A28,'Main File'!A:O,9,0),0)</f>
        <v>0</v>
      </c>
      <c r="F28" s="26">
        <f>IFERROR(+VLOOKUP("LEMIDF"&amp;A28,'Main File'!A:O,10,0),0)</f>
        <v>0</v>
      </c>
      <c r="G28" s="26">
        <f>IFERROR(+VLOOKUP("LEMIDF"&amp;A28,'Main File'!A:O,11,0),0)</f>
        <v>0</v>
      </c>
      <c r="H28" s="26">
        <f>IFERROR(+VLOOKUP("LEMIDF"&amp;A28,'Main File'!A:O,12,0),0)</f>
        <v>0</v>
      </c>
      <c r="I28" s="26">
        <f>IFERROR(+VLOOKUP("LEMIDF"&amp;A28,'Main File'!A:O,13,0),0)</f>
        <v>0</v>
      </c>
      <c r="J28" s="26">
        <f>IFERROR(+VLOOKUP("LEMIDF"&amp;A28,'Main File'!A:O,14,0),0)</f>
        <v>0</v>
      </c>
      <c r="K28" s="26">
        <f>IFERROR(+VLOOKUP("LEMIDF"&amp;A28,'Main File'!A:O,15,0),0)</f>
        <v>0</v>
      </c>
    </row>
    <row r="29" spans="1:11" x14ac:dyDescent="0.25">
      <c r="A29" s="9">
        <f t="shared" si="0"/>
        <v>43216</v>
      </c>
      <c r="B29" s="26">
        <f>IFERROR(+VLOOKUP("LEMIDF"&amp;A29,'Main File'!A:O,6,0),0)</f>
        <v>0</v>
      </c>
      <c r="C29" s="26">
        <f>IFERROR(+VLOOKUP("LEMIDF"&amp;A29,'Main File'!A:O,7,0),0)</f>
        <v>0</v>
      </c>
      <c r="D29" s="26">
        <f>IFERROR(+VLOOKUP("LEMIDF"&amp;A29,'Main File'!A:O,8,0),0)</f>
        <v>0</v>
      </c>
      <c r="E29" s="26">
        <f>IFERROR(+VLOOKUP("LEMIDF"&amp;A29,'Main File'!A:O,9,0),0)</f>
        <v>0</v>
      </c>
      <c r="F29" s="26">
        <f>IFERROR(+VLOOKUP("LEMIDF"&amp;A29,'Main File'!A:O,10,0),0)</f>
        <v>0</v>
      </c>
      <c r="G29" s="26">
        <f>IFERROR(+VLOOKUP("LEMIDF"&amp;A29,'Main File'!A:O,11,0),0)</f>
        <v>0</v>
      </c>
      <c r="H29" s="26">
        <f>IFERROR(+VLOOKUP("LEMIDF"&amp;A29,'Main File'!A:O,12,0),0)</f>
        <v>0</v>
      </c>
      <c r="I29" s="26">
        <f>IFERROR(+VLOOKUP("LEMIDF"&amp;A29,'Main File'!A:O,13,0),0)</f>
        <v>0</v>
      </c>
      <c r="J29" s="26">
        <f>IFERROR(+VLOOKUP("LEMIDF"&amp;A29,'Main File'!A:O,14,0),0)</f>
        <v>0</v>
      </c>
      <c r="K29" s="26">
        <f>IFERROR(+VLOOKUP("LEMIDF"&amp;A29,'Main File'!A:O,15,0),0)</f>
        <v>0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0</v>
      </c>
      <c r="F26" s="26">
        <f>IFERROR(+VLOOKUP("LET100"&amp;A26,'Main File'!A:O,10,0),0)</f>
        <v>0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0</v>
      </c>
      <c r="F27" s="26">
        <f>IFERROR(+VLOOKUP("LET100"&amp;A27,'Main File'!A:O,10,0),0)</f>
        <v>0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0</v>
      </c>
      <c r="F28" s="26">
        <f>IFERROR(+VLOOKUP("LET100"&amp;A28,'Main File'!A:O,10,0),0)</f>
        <v>0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0</v>
      </c>
      <c r="F29" s="26">
        <f>IFERROR(+VLOOKUP("LET100"&amp;A29,'Main File'!A:O,10,0),0)</f>
        <v>0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0</v>
      </c>
      <c r="C26" s="26">
        <f>IFERROR(+VLOOKUP("LETAXP"&amp;A26,'Main File'!A:O,7,0),0)</f>
        <v>0</v>
      </c>
      <c r="D26" s="26">
        <f>IFERROR(+VLOOKUP("LETAXP"&amp;A26,'Main File'!A:O,8,0),0)</f>
        <v>0</v>
      </c>
      <c r="E26" s="26">
        <f>IFERROR(+VLOOKUP("LETAXP"&amp;A26,'Main File'!A:O,9,0),0)</f>
        <v>0</v>
      </c>
      <c r="F26" s="26">
        <f>IFERROR(+VLOOKUP("LETAXP"&amp;A26,'Main File'!A:O,10,0),0)</f>
        <v>0</v>
      </c>
      <c r="G26" s="26">
        <f>IFERROR(+VLOOKUP("LETAXP"&amp;A26,'Main File'!A:O,11,0),0)</f>
        <v>0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</v>
      </c>
      <c r="K26" s="26">
        <f>IFERROR(+VLOOKUP("LETAXP"&amp;A26,'Main File'!A:O,15,0),0)</f>
        <v>0</v>
      </c>
    </row>
    <row r="27" spans="1:11" x14ac:dyDescent="0.25">
      <c r="A27" s="9">
        <f t="shared" si="0"/>
        <v>43214</v>
      </c>
      <c r="B27" s="26">
        <f>IFERROR(+VLOOKUP("LETAXP"&amp;A27,'Main File'!A:O,6,0),0)</f>
        <v>0</v>
      </c>
      <c r="C27" s="26">
        <f>IFERROR(+VLOOKUP("LETAXP"&amp;A27,'Main File'!A:O,7,0),0)</f>
        <v>0</v>
      </c>
      <c r="D27" s="26">
        <f>IFERROR(+VLOOKUP("LETAXP"&amp;A27,'Main File'!A:O,8,0),0)</f>
        <v>0</v>
      </c>
      <c r="E27" s="26">
        <f>IFERROR(+VLOOKUP("LETAXP"&amp;A27,'Main File'!A:O,9,0),0)</f>
        <v>0</v>
      </c>
      <c r="F27" s="26">
        <f>IFERROR(+VLOOKUP("LETAXP"&amp;A27,'Main File'!A:O,10,0),0)</f>
        <v>0</v>
      </c>
      <c r="G27" s="26">
        <f>IFERROR(+VLOOKUP("LETAXP"&amp;A27,'Main File'!A:O,11,0),0)</f>
        <v>0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</v>
      </c>
      <c r="K27" s="26">
        <f>IFERROR(+VLOOKUP("LETAXP"&amp;A27,'Main File'!A:O,15,0),0)</f>
        <v>0</v>
      </c>
    </row>
    <row r="28" spans="1:11" x14ac:dyDescent="0.25">
      <c r="A28" s="9">
        <f t="shared" si="0"/>
        <v>43215</v>
      </c>
      <c r="B28" s="26">
        <f>IFERROR(+VLOOKUP("LETAXP"&amp;A28,'Main File'!A:O,6,0),0)</f>
        <v>0</v>
      </c>
      <c r="C28" s="26">
        <f>IFERROR(+VLOOKUP("LETAXP"&amp;A28,'Main File'!A:O,7,0),0)</f>
        <v>0</v>
      </c>
      <c r="D28" s="26">
        <f>IFERROR(+VLOOKUP("LETAXP"&amp;A28,'Main File'!A:O,8,0),0)</f>
        <v>0</v>
      </c>
      <c r="E28" s="26">
        <f>IFERROR(+VLOOKUP("LETAXP"&amp;A28,'Main File'!A:O,9,0),0)</f>
        <v>0</v>
      </c>
      <c r="F28" s="26">
        <f>IFERROR(+VLOOKUP("LETAXP"&amp;A28,'Main File'!A:O,10,0),0)</f>
        <v>0</v>
      </c>
      <c r="G28" s="26">
        <f>IFERROR(+VLOOKUP("LETAXP"&amp;A28,'Main File'!A:O,11,0),0)</f>
        <v>0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</v>
      </c>
      <c r="K28" s="26">
        <f>IFERROR(+VLOOKUP("LETAXP"&amp;A28,'Main File'!A:O,15,0),0)</f>
        <v>0</v>
      </c>
    </row>
    <row r="29" spans="1:11" x14ac:dyDescent="0.25">
      <c r="A29" s="9">
        <f t="shared" si="0"/>
        <v>43216</v>
      </c>
      <c r="B29" s="26">
        <f>IFERROR(+VLOOKUP("LETAXP"&amp;A29,'Main File'!A:O,6,0),0)</f>
        <v>0</v>
      </c>
      <c r="C29" s="26">
        <f>IFERROR(+VLOOKUP("LETAXP"&amp;A29,'Main File'!A:O,7,0),0)</f>
        <v>0</v>
      </c>
      <c r="D29" s="26">
        <f>IFERROR(+VLOOKUP("LETAXP"&amp;A29,'Main File'!A:O,8,0),0)</f>
        <v>0</v>
      </c>
      <c r="E29" s="26">
        <f>IFERROR(+VLOOKUP("LETAXP"&amp;A29,'Main File'!A:O,9,0),0)</f>
        <v>0</v>
      </c>
      <c r="F29" s="26">
        <f>IFERROR(+VLOOKUP("LETAXP"&amp;A29,'Main File'!A:O,10,0),0)</f>
        <v>0</v>
      </c>
      <c r="G29" s="26">
        <f>IFERROR(+VLOOKUP("LETAXP"&amp;A29,'Main File'!A:O,11,0),0)</f>
        <v>0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</v>
      </c>
      <c r="K29" s="26">
        <f>IFERROR(+VLOOKUP("LETAXP"&amp;A29,'Main File'!A:O,15,0),0)</f>
        <v>0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0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0</v>
      </c>
      <c r="F26" s="26">
        <f>IFERROR(+VLOOKUP("LETF50"&amp;A26,'Main File'!A:O,10,0),0)</f>
        <v>0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0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0</v>
      </c>
      <c r="F27" s="26">
        <f>IFERROR(+VLOOKUP("LETF50"&amp;A27,'Main File'!A:O,10,0),0)</f>
        <v>0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0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0</v>
      </c>
      <c r="F28" s="26">
        <f>IFERROR(+VLOOKUP("LETF50"&amp;A28,'Main File'!A:O,10,0),0)</f>
        <v>0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0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0</v>
      </c>
      <c r="F29" s="26">
        <f>IFERROR(+VLOOKUP("LETF50"&amp;A29,'Main File'!A:O,10,0),0)</f>
        <v>0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0</v>
      </c>
      <c r="C26" s="26">
        <f>IFERROR(+VLOOKUP("LEULIS"&amp;A26,'Main File'!A:O,7,0),0)</f>
        <v>0</v>
      </c>
      <c r="D26" s="26">
        <f>IFERROR(+VLOOKUP("LEULIS"&amp;A26,'Main File'!A:O,8,0),0)</f>
        <v>0</v>
      </c>
      <c r="E26" s="26">
        <f>IFERROR(+VLOOKUP("LEULIS"&amp;A26,'Main File'!A:O,9,0),0)</f>
        <v>0</v>
      </c>
      <c r="F26" s="26">
        <f>IFERROR(+VLOOKUP("LEULIS"&amp;A26,'Main File'!A:O,10,0),0)</f>
        <v>0</v>
      </c>
      <c r="G26" s="26">
        <f>IFERROR(+VLOOKUP("LEULIS"&amp;A26,'Main File'!A:O,11,0),0)</f>
        <v>0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</v>
      </c>
      <c r="K26" s="26">
        <f>IFERROR(+VLOOKUP("LEULIS"&amp;A26,'Main File'!A:O,15,0),0)</f>
        <v>0</v>
      </c>
    </row>
    <row r="27" spans="1:11" x14ac:dyDescent="0.25">
      <c r="A27" s="9">
        <f t="shared" si="0"/>
        <v>43214</v>
      </c>
      <c r="B27" s="26">
        <f>IFERROR(+VLOOKUP("LEULIS"&amp;A27,'Main File'!A:O,6,0),0)</f>
        <v>0</v>
      </c>
      <c r="C27" s="26">
        <f>IFERROR(+VLOOKUP("LEULIS"&amp;A27,'Main File'!A:O,7,0),0)</f>
        <v>0</v>
      </c>
      <c r="D27" s="26">
        <f>IFERROR(+VLOOKUP("LEULIS"&amp;A27,'Main File'!A:O,8,0),0)</f>
        <v>0</v>
      </c>
      <c r="E27" s="26">
        <f>IFERROR(+VLOOKUP("LEULIS"&amp;A27,'Main File'!A:O,9,0),0)</f>
        <v>0</v>
      </c>
      <c r="F27" s="26">
        <f>IFERROR(+VLOOKUP("LEULIS"&amp;A27,'Main File'!A:O,10,0),0)</f>
        <v>0</v>
      </c>
      <c r="G27" s="26">
        <f>IFERROR(+VLOOKUP("LEULIS"&amp;A27,'Main File'!A:O,11,0),0)</f>
        <v>0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</v>
      </c>
      <c r="K27" s="26">
        <f>IFERROR(+VLOOKUP("LEULIS"&amp;A27,'Main File'!A:O,15,0),0)</f>
        <v>0</v>
      </c>
    </row>
    <row r="28" spans="1:11" x14ac:dyDescent="0.25">
      <c r="A28" s="9">
        <f t="shared" si="0"/>
        <v>43215</v>
      </c>
      <c r="B28" s="26">
        <f>IFERROR(+VLOOKUP("LEULIS"&amp;A28,'Main File'!A:O,6,0),0)</f>
        <v>0</v>
      </c>
      <c r="C28" s="26">
        <f>IFERROR(+VLOOKUP("LEULIS"&amp;A28,'Main File'!A:O,7,0),0)</f>
        <v>0</v>
      </c>
      <c r="D28" s="26">
        <f>IFERROR(+VLOOKUP("LEULIS"&amp;A28,'Main File'!A:O,8,0),0)</f>
        <v>0</v>
      </c>
      <c r="E28" s="26">
        <f>IFERROR(+VLOOKUP("LEULIS"&amp;A28,'Main File'!A:O,9,0),0)</f>
        <v>0</v>
      </c>
      <c r="F28" s="26">
        <f>IFERROR(+VLOOKUP("LEULIS"&amp;A28,'Main File'!A:O,10,0),0)</f>
        <v>0</v>
      </c>
      <c r="G28" s="26">
        <f>IFERROR(+VLOOKUP("LEULIS"&amp;A28,'Main File'!A:O,11,0),0)</f>
        <v>0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</v>
      </c>
      <c r="K28" s="26">
        <f>IFERROR(+VLOOKUP("LEULIS"&amp;A28,'Main File'!A:O,15,0),0)</f>
        <v>0</v>
      </c>
    </row>
    <row r="29" spans="1:11" x14ac:dyDescent="0.25">
      <c r="A29" s="9">
        <f t="shared" si="0"/>
        <v>43216</v>
      </c>
      <c r="B29" s="26">
        <f>IFERROR(+VLOOKUP("LEULIS"&amp;A29,'Main File'!A:O,6,0),0)</f>
        <v>0</v>
      </c>
      <c r="C29" s="26">
        <f>IFERROR(+VLOOKUP("LEULIS"&amp;A29,'Main File'!A:O,7,0),0)</f>
        <v>0</v>
      </c>
      <c r="D29" s="26">
        <f>IFERROR(+VLOOKUP("LEULIS"&amp;A29,'Main File'!A:O,8,0),0)</f>
        <v>0</v>
      </c>
      <c r="E29" s="26">
        <f>IFERROR(+VLOOKUP("LEULIS"&amp;A29,'Main File'!A:O,9,0),0)</f>
        <v>0</v>
      </c>
      <c r="F29" s="26">
        <f>IFERROR(+VLOOKUP("LEULIS"&amp;A29,'Main File'!A:O,10,0),0)</f>
        <v>0</v>
      </c>
      <c r="G29" s="26">
        <f>IFERROR(+VLOOKUP("LEULIS"&amp;A29,'Main File'!A:O,11,0),0)</f>
        <v>0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</v>
      </c>
      <c r="K29" s="26">
        <f>IFERROR(+VLOOKUP("LEULIS"&amp;A29,'Main File'!A:O,15,0),0)</f>
        <v>0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0</v>
      </c>
      <c r="F26" s="26">
        <f>IFERROR(+VLOOKUP("LLIQDF"&amp;A26,'Main File'!A:O,10,0),0)</f>
        <v>0</v>
      </c>
      <c r="G26" s="26">
        <f>IFERROR(+VLOOKUP("LLIQDF"&amp;A26,'Main File'!A:O,11,0),0)</f>
        <v>0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0</v>
      </c>
      <c r="K26" s="26">
        <f>IFERROR(+VLOOKUP("LLIQDF"&amp;A26,'Main File'!A:O,15,0),0)</f>
        <v>0</v>
      </c>
    </row>
    <row r="27" spans="1:11" x14ac:dyDescent="0.25">
      <c r="A27" s="9">
        <f t="shared" si="0"/>
        <v>43214</v>
      </c>
      <c r="B27" s="26">
        <f>IFERROR(+VLOOKUP("LLIQDF"&amp;A27,'Main File'!A:O,6,0),0)</f>
        <v>0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0</v>
      </c>
      <c r="F27" s="26">
        <f>IFERROR(+VLOOKUP("LLIQDF"&amp;A27,'Main File'!A:O,10,0),0)</f>
        <v>0</v>
      </c>
      <c r="G27" s="26">
        <f>IFERROR(+VLOOKUP("LLIQDF"&amp;A27,'Main File'!A:O,11,0),0)</f>
        <v>0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0</v>
      </c>
      <c r="K27" s="26">
        <f>IFERROR(+VLOOKUP("LLIQDF"&amp;A27,'Main File'!A:O,15,0),0)</f>
        <v>0</v>
      </c>
    </row>
    <row r="28" spans="1:11" x14ac:dyDescent="0.25">
      <c r="A28" s="9">
        <f t="shared" si="0"/>
        <v>43215</v>
      </c>
      <c r="B28" s="26">
        <f>IFERROR(+VLOOKUP("LLIQDF"&amp;A28,'Main File'!A:O,6,0),0)</f>
        <v>0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0</v>
      </c>
      <c r="F28" s="26">
        <f>IFERROR(+VLOOKUP("LLIQDF"&amp;A28,'Main File'!A:O,10,0),0)</f>
        <v>0</v>
      </c>
      <c r="G28" s="26">
        <f>IFERROR(+VLOOKUP("LLIQDF"&amp;A28,'Main File'!A:O,11,0),0)</f>
        <v>0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0</v>
      </c>
      <c r="K28" s="26">
        <f>IFERROR(+VLOOKUP("LLIQDF"&amp;A28,'Main File'!A:O,15,0),0)</f>
        <v>0</v>
      </c>
    </row>
    <row r="29" spans="1:11" x14ac:dyDescent="0.25">
      <c r="A29" s="9">
        <f t="shared" si="0"/>
        <v>43216</v>
      </c>
      <c r="B29" s="26">
        <f>IFERROR(+VLOOKUP("LLIQDF"&amp;A29,'Main File'!A:O,6,0),0)</f>
        <v>0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0</v>
      </c>
      <c r="F29" s="26">
        <f>IFERROR(+VLOOKUP("LLIQDF"&amp;A29,'Main File'!A:O,10,0),0)</f>
        <v>0</v>
      </c>
      <c r="G29" s="26">
        <f>IFERROR(+VLOOKUP("LLIQDF"&amp;A29,'Main File'!A:O,11,0),0)</f>
        <v>0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0</v>
      </c>
      <c r="K29" s="26">
        <f>IFERROR(+VLOOKUP("LLIQDF"&amp;A29,'Main File'!A:O,15,0),0)</f>
        <v>0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2018-04-21T19:02:04Z</dcterms:modified>
</cp:coreProperties>
</file>