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C166238A-B940-4949-8813-C285D91E1E56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<sst xmlns="http://schemas.openxmlformats.org/spreadsheetml/2006/main" count="1796" uniqueCount="101">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</sst>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383" workbookViewId="0">
      <selection activeCell="B402" sqref="B402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/>
      </c>
      <c r="B403" s="3"/>
      <c r="C403" s="3"/>
      <c r="D403" s="4"/>
      <c r="E403" s="3"/>
      <c r="F403" s="27"/>
      <c r="G403" s="27"/>
      <c r="H403" s="27"/>
      <c r="I403" s="27"/>
      <c r="J403" s="27"/>
      <c r="K403" s="27"/>
      <c r="L403" s="27"/>
      <c r="M403" s="27"/>
      <c r="N403" s="27"/>
      <c r="O403" s="27"/>
    </row>
    <row r="404" spans="1:15" x14ac:dyDescent="0.25">
      <c r="A404" t="str">
        <f t="shared" si="6"/>
        <v/>
      </c>
      <c r="B404" s="3"/>
      <c r="C404" s="3"/>
      <c r="D404" s="4"/>
      <c r="E404" s="3"/>
      <c r="F404" s="27"/>
      <c r="G404" s="27"/>
      <c r="H404" s="27"/>
      <c r="I404" s="27"/>
      <c r="J404" s="27"/>
      <c r="K404" s="27"/>
      <c r="L404" s="27"/>
      <c r="M404" s="27"/>
      <c r="N404" s="27"/>
      <c r="O404" s="27"/>
    </row>
    <row r="405" spans="1:15" x14ac:dyDescent="0.25">
      <c r="A405" t="str">
        <f t="shared" si="6"/>
        <v/>
      </c>
      <c r="B405" s="3"/>
      <c r="C405" s="3"/>
      <c r="D405" s="4"/>
      <c r="E405" s="5"/>
      <c r="F405" s="27"/>
      <c r="G405" s="27"/>
      <c r="H405" s="27"/>
      <c r="I405" s="27"/>
      <c r="J405" s="27"/>
      <c r="K405" s="27"/>
      <c r="L405" s="27"/>
      <c r="M405" s="27"/>
      <c r="N405" s="27"/>
      <c r="O405" s="27"/>
    </row>
    <row r="406" spans="1:15" x14ac:dyDescent="0.25">
      <c r="A406" t="str">
        <f t="shared" si="6"/>
        <v/>
      </c>
      <c r="B406" s="3"/>
      <c r="C406" s="3"/>
      <c r="D406" s="4"/>
      <c r="E406" s="3"/>
      <c r="F406" s="27"/>
      <c r="G406" s="27"/>
      <c r="H406" s="27"/>
      <c r="I406" s="27"/>
      <c r="J406" s="27"/>
      <c r="K406" s="27"/>
      <c r="L406" s="27"/>
      <c r="M406" s="27"/>
      <c r="N406" s="27"/>
      <c r="O406" s="27"/>
    </row>
    <row r="407" spans="1:15" x14ac:dyDescent="0.25">
      <c r="A407" t="str">
        <f t="shared" si="6"/>
        <v/>
      </c>
      <c r="B407" s="3"/>
      <c r="C407" s="3"/>
      <c r="D407" s="4"/>
      <c r="E407" s="3"/>
      <c r="F407" s="27"/>
      <c r="G407" s="27"/>
      <c r="H407" s="27"/>
      <c r="I407" s="27"/>
      <c r="J407" s="27"/>
      <c r="K407" s="27"/>
      <c r="L407" s="27"/>
      <c r="M407" s="27"/>
      <c r="N407" s="27"/>
      <c r="O407" s="27"/>
    </row>
    <row r="408" spans="1:15" x14ac:dyDescent="0.25">
      <c r="A408" t="str">
        <f t="shared" si="6"/>
        <v/>
      </c>
      <c r="B408" s="3"/>
      <c r="C408" s="3"/>
      <c r="D408" s="4"/>
      <c r="E408" s="3"/>
      <c r="F408" s="27"/>
      <c r="G408" s="27"/>
      <c r="H408" s="27"/>
      <c r="I408" s="27"/>
      <c r="J408" s="27"/>
      <c r="K408" s="27"/>
      <c r="L408" s="27"/>
      <c r="M408" s="27"/>
      <c r="N408" s="27"/>
      <c r="O408" s="27"/>
    </row>
    <row r="409" spans="1:15" x14ac:dyDescent="0.25">
      <c r="A409" t="str">
        <f t="shared" si="6"/>
        <v/>
      </c>
      <c r="B409" s="3"/>
      <c r="C409" s="3"/>
      <c r="D409" s="4"/>
      <c r="E409" s="3"/>
      <c r="F409" s="27"/>
      <c r="G409" s="27"/>
      <c r="H409" s="27"/>
      <c r="I409" s="27"/>
      <c r="J409" s="27"/>
      <c r="K409" s="27"/>
      <c r="L409" s="27"/>
      <c r="M409" s="27"/>
      <c r="N409" s="27"/>
      <c r="O409" s="27"/>
    </row>
    <row r="410" spans="1:15" x14ac:dyDescent="0.25">
      <c r="A410" t="str">
        <f t="shared" si="6"/>
        <v/>
      </c>
      <c r="B410" s="3"/>
      <c r="C410" s="3"/>
      <c r="D410" s="4"/>
      <c r="E410" s="3"/>
      <c r="F410" s="27"/>
      <c r="G410" s="27"/>
      <c r="H410" s="27"/>
      <c r="I410" s="27"/>
      <c r="J410" s="27"/>
      <c r="K410" s="27"/>
      <c r="L410" s="27"/>
      <c r="M410" s="27"/>
      <c r="N410" s="27"/>
      <c r="O410" s="27"/>
    </row>
    <row r="411" spans="1:15" x14ac:dyDescent="0.25">
      <c r="A411" t="str">
        <f t="shared" si="6"/>
        <v/>
      </c>
      <c r="B411" s="3"/>
      <c r="C411" s="3"/>
      <c r="D411" s="4"/>
      <c r="E411" s="3"/>
      <c r="F411" s="27"/>
      <c r="G411" s="27"/>
      <c r="H411" s="27"/>
      <c r="I411" s="27"/>
      <c r="J411" s="27"/>
      <c r="K411" s="27"/>
      <c r="L411" s="27"/>
      <c r="M411" s="27"/>
      <c r="N411" s="27"/>
      <c r="O411" s="27"/>
    </row>
    <row r="412" spans="1:15" x14ac:dyDescent="0.25">
      <c r="A412" t="str">
        <f t="shared" si="6"/>
        <v/>
      </c>
      <c r="B412" s="3"/>
      <c r="C412" s="3"/>
      <c r="D412" s="4"/>
      <c r="E412" s="3"/>
      <c r="F412" s="27"/>
      <c r="G412" s="27"/>
      <c r="H412" s="27"/>
      <c r="I412" s="27"/>
      <c r="J412" s="27"/>
      <c r="K412" s="27"/>
      <c r="L412" s="27"/>
      <c r="M412" s="27"/>
      <c r="N412" s="27"/>
      <c r="O412" s="27"/>
    </row>
    <row r="413" spans="1:15" x14ac:dyDescent="0.25">
      <c r="A413" t="str">
        <f t="shared" si="6"/>
        <v/>
      </c>
      <c r="B413" s="3"/>
      <c r="C413" s="3"/>
      <c r="D413" s="4"/>
      <c r="E413" s="3"/>
      <c r="F413" s="27"/>
      <c r="G413" s="27"/>
      <c r="H413" s="27"/>
      <c r="I413" s="27"/>
      <c r="J413" s="27"/>
      <c r="K413" s="27"/>
      <c r="L413" s="27"/>
      <c r="M413" s="27"/>
      <c r="N413" s="27"/>
      <c r="O413" s="27"/>
    </row>
    <row r="414" spans="1:15" x14ac:dyDescent="0.25">
      <c r="A414" t="str">
        <f t="shared" si="6"/>
        <v/>
      </c>
      <c r="B414" s="3"/>
      <c r="C414" s="3"/>
      <c r="D414" s="4"/>
      <c r="E414" s="3"/>
      <c r="F414" s="27"/>
      <c r="G414" s="27"/>
      <c r="H414" s="27"/>
      <c r="I414" s="27"/>
      <c r="J414" s="27"/>
      <c r="K414" s="27"/>
      <c r="L414" s="27"/>
      <c r="M414" s="27"/>
      <c r="N414" s="27"/>
      <c r="O414" s="27"/>
    </row>
    <row r="415" spans="1:15" x14ac:dyDescent="0.25">
      <c r="A415" t="str">
        <f t="shared" si="6"/>
        <v/>
      </c>
      <c r="B415" s="3"/>
      <c r="C415" s="3"/>
      <c r="D415" s="4"/>
      <c r="E415" s="3"/>
      <c r="F415" s="27"/>
      <c r="G415" s="27"/>
      <c r="H415" s="27"/>
      <c r="I415" s="27"/>
      <c r="J415" s="27"/>
      <c r="K415" s="27"/>
      <c r="L415" s="27"/>
      <c r="M415" s="27"/>
      <c r="N415" s="27"/>
      <c r="O415" s="27"/>
    </row>
    <row r="416" spans="1:15" x14ac:dyDescent="0.25">
      <c r="A416" t="str">
        <f t="shared" si="6"/>
        <v/>
      </c>
      <c r="B416" s="3"/>
      <c r="C416" s="3"/>
      <c r="D416" s="4"/>
      <c r="E416" s="3"/>
      <c r="F416" s="27"/>
      <c r="G416" s="27"/>
      <c r="H416" s="27"/>
      <c r="I416" s="27"/>
      <c r="J416" s="27"/>
      <c r="K416" s="27"/>
      <c r="L416" s="27"/>
      <c r="M416" s="27"/>
      <c r="N416" s="27"/>
      <c r="O416" s="27"/>
    </row>
    <row r="417" spans="1:15" x14ac:dyDescent="0.25">
      <c r="A417" t="str">
        <f t="shared" si="6"/>
        <v/>
      </c>
      <c r="B417" s="3"/>
      <c r="C417" s="3"/>
      <c r="D417" s="4"/>
      <c r="E417" s="3"/>
      <c r="F417" s="27"/>
      <c r="G417" s="27"/>
      <c r="H417" s="27"/>
      <c r="I417" s="27"/>
      <c r="J417" s="27"/>
      <c r="K417" s="27"/>
      <c r="L417" s="27"/>
      <c r="M417" s="27"/>
      <c r="N417" s="27"/>
      <c r="O417" s="27"/>
    </row>
    <row r="418" spans="1:15" x14ac:dyDescent="0.25">
      <c r="A418" t="str">
        <f t="shared" si="6"/>
        <v/>
      </c>
      <c r="B418" s="3"/>
      <c r="C418" s="3"/>
      <c r="D418" s="4"/>
      <c r="E418" s="3"/>
      <c r="F418" s="27"/>
      <c r="G418" s="27"/>
      <c r="H418" s="27"/>
      <c r="I418" s="27"/>
      <c r="J418" s="27"/>
      <c r="K418" s="27"/>
      <c r="L418" s="27"/>
      <c r="M418" s="27"/>
      <c r="N418" s="27"/>
      <c r="O418" s="27"/>
    </row>
    <row r="419" spans="1:15" x14ac:dyDescent="0.25">
      <c r="A419" t="str">
        <f t="shared" si="6"/>
        <v/>
      </c>
      <c r="B419" s="3"/>
      <c r="C419" s="3"/>
      <c r="D419" s="4"/>
      <c r="E419" s="3"/>
      <c r="F419" s="27"/>
      <c r="G419" s="27"/>
      <c r="H419" s="27"/>
      <c r="I419" s="27"/>
      <c r="J419" s="27"/>
      <c r="K419" s="27"/>
      <c r="L419" s="27"/>
      <c r="M419" s="27"/>
      <c r="N419" s="27"/>
      <c r="O419" s="27"/>
    </row>
    <row r="420" spans="1:15" x14ac:dyDescent="0.25">
      <c r="A420" t="str">
        <f t="shared" si="6"/>
        <v/>
      </c>
      <c r="B420" s="3"/>
      <c r="C420" s="3"/>
      <c r="D420" s="4"/>
      <c r="E420" s="3"/>
      <c r="F420" s="27"/>
      <c r="G420" s="27"/>
      <c r="H420" s="27"/>
      <c r="I420" s="27"/>
      <c r="J420" s="27"/>
      <c r="K420" s="27"/>
      <c r="L420" s="27"/>
      <c r="M420" s="27"/>
      <c r="N420" s="27"/>
      <c r="O420" s="27"/>
    </row>
    <row r="421" spans="1:15" x14ac:dyDescent="0.25">
      <c r="A421" t="str">
        <f t="shared" si="6"/>
        <v/>
      </c>
      <c r="B421" s="3"/>
      <c r="C421" s="3"/>
      <c r="D421" s="4"/>
      <c r="E421" s="3"/>
      <c r="F421" s="27"/>
      <c r="G421" s="27"/>
      <c r="H421" s="27"/>
      <c r="I421" s="27"/>
      <c r="J421" s="27"/>
      <c r="K421" s="27"/>
      <c r="L421" s="27"/>
      <c r="M421" s="27"/>
      <c r="N421" s="27"/>
      <c r="O421" s="27"/>
    </row>
    <row r="422" spans="1:15" x14ac:dyDescent="0.25">
      <c r="A422" t="str">
        <f t="shared" si="6"/>
        <v/>
      </c>
      <c r="B422" s="3"/>
      <c r="C422" s="3"/>
      <c r="D422" s="4"/>
      <c r="E422" s="3"/>
      <c r="F422" s="27"/>
      <c r="G422" s="27"/>
      <c r="H422" s="27"/>
      <c r="I422" s="27"/>
      <c r="J422" s="27"/>
      <c r="K422" s="27"/>
      <c r="L422" s="27"/>
      <c r="M422" s="27"/>
      <c r="N422" s="27"/>
      <c r="O422" s="27"/>
    </row>
    <row r="423" spans="1:15" x14ac:dyDescent="0.25">
      <c r="A423" t="str">
        <f t="shared" si="6"/>
        <v/>
      </c>
      <c r="B423" s="3"/>
      <c r="C423" s="3"/>
      <c r="D423" s="4"/>
      <c r="E423" s="3"/>
      <c r="F423" s="27"/>
      <c r="G423" s="27"/>
      <c r="H423" s="27"/>
      <c r="I423" s="27"/>
      <c r="J423" s="27"/>
      <c r="K423" s="27"/>
      <c r="L423" s="27"/>
      <c r="M423" s="27"/>
      <c r="N423" s="27"/>
      <c r="O423" s="27"/>
    </row>
    <row r="424" spans="1:15" x14ac:dyDescent="0.25">
      <c r="A424" t="str">
        <f t="shared" si="6"/>
        <v/>
      </c>
      <c r="B424" s="3"/>
      <c r="C424" s="3"/>
      <c r="D424" s="4"/>
      <c r="E424" s="3"/>
      <c r="F424" s="27"/>
      <c r="G424" s="27"/>
      <c r="H424" s="27"/>
      <c r="I424" s="27"/>
      <c r="J424" s="27"/>
      <c r="K424" s="27"/>
      <c r="L424" s="27"/>
      <c r="M424" s="27"/>
      <c r="N424" s="27"/>
      <c r="O424" s="27"/>
    </row>
    <row r="425" spans="1:15" x14ac:dyDescent="0.25">
      <c r="A425" t="str">
        <f t="shared" si="6"/>
        <v/>
      </c>
      <c r="B425" s="3"/>
      <c r="C425" s="3"/>
      <c r="D425" s="4"/>
      <c r="E425" s="3"/>
      <c r="F425" s="27"/>
      <c r="G425" s="27"/>
      <c r="H425" s="27"/>
      <c r="I425" s="27"/>
      <c r="J425" s="27"/>
      <c r="K425" s="27"/>
      <c r="L425" s="27"/>
      <c r="M425" s="27"/>
      <c r="N425" s="27"/>
      <c r="O425" s="27"/>
    </row>
    <row r="426" spans="1:15" x14ac:dyDescent="0.25">
      <c r="A426" t="str">
        <f t="shared" si="6"/>
        <v/>
      </c>
      <c r="B426" s="3"/>
      <c r="C426" s="3"/>
      <c r="D426" s="4"/>
      <c r="E426" s="3"/>
      <c r="F426" s="27"/>
      <c r="G426" s="27"/>
      <c r="H426" s="27"/>
      <c r="I426" s="27"/>
      <c r="J426" s="27"/>
      <c r="K426" s="27"/>
      <c r="L426" s="27"/>
      <c r="M426" s="27"/>
      <c r="N426" s="27"/>
      <c r="O426" s="27"/>
    </row>
    <row r="427" spans="1:15" x14ac:dyDescent="0.25">
      <c r="A427" t="str">
        <f t="shared" si="6"/>
        <v/>
      </c>
      <c r="B427" s="3"/>
      <c r="C427" s="3"/>
      <c r="D427" s="4"/>
      <c r="E427" s="3"/>
      <c r="F427" s="27"/>
      <c r="G427" s="27"/>
      <c r="H427" s="27"/>
      <c r="I427" s="27"/>
      <c r="J427" s="27"/>
      <c r="K427" s="27"/>
      <c r="L427" s="27"/>
      <c r="M427" s="27"/>
      <c r="N427" s="27"/>
      <c r="O427" s="27"/>
    </row>
    <row r="428" spans="1:15" x14ac:dyDescent="0.25">
      <c r="A428" t="str">
        <f t="shared" si="6"/>
        <v/>
      </c>
      <c r="B428" s="3"/>
      <c r="C428" s="3"/>
      <c r="D428" s="4"/>
      <c r="E428" s="3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spans="1:15" x14ac:dyDescent="0.25">
      <c r="A429" t="str">
        <f t="shared" si="6"/>
        <v/>
      </c>
      <c r="B429" s="3"/>
      <c r="C429" s="3"/>
      <c r="D429" s="4"/>
      <c r="E429" s="3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spans="1:15" x14ac:dyDescent="0.25">
      <c r="A430" t="str">
        <f t="shared" si="6"/>
        <v/>
      </c>
      <c r="B430" s="3"/>
      <c r="C430" s="3"/>
      <c r="D430" s="4"/>
      <c r="E430" s="5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spans="1:15" x14ac:dyDescent="0.25">
      <c r="A431" t="str">
        <f t="shared" si="6"/>
        <v/>
      </c>
      <c r="B431" s="3"/>
      <c r="C431" s="3"/>
      <c r="D431" s="4"/>
      <c r="E431" s="3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spans="1:15" x14ac:dyDescent="0.25">
      <c r="A432" t="str">
        <f t="shared" si="6"/>
        <v/>
      </c>
      <c r="B432" s="3"/>
      <c r="C432" s="3"/>
      <c r="D432" s="4"/>
      <c r="E432" s="3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spans="1:15" x14ac:dyDescent="0.25">
      <c r="A433" t="str">
        <f t="shared" si="6"/>
        <v/>
      </c>
      <c r="B433" s="3"/>
      <c r="C433" s="3"/>
      <c r="D433" s="4"/>
      <c r="E433" s="3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spans="1:15" x14ac:dyDescent="0.25">
      <c r="A434" t="str">
        <f t="shared" si="6"/>
        <v/>
      </c>
      <c r="B434" s="3"/>
      <c r="C434" s="3"/>
      <c r="D434" s="4"/>
      <c r="E434" s="3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spans="1:15" x14ac:dyDescent="0.25">
      <c r="A435" t="str">
        <f t="shared" si="6"/>
        <v/>
      </c>
      <c r="B435" s="3"/>
      <c r="C435" s="3"/>
      <c r="D435" s="4"/>
      <c r="E435" s="3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spans="1:15" x14ac:dyDescent="0.25">
      <c r="A436" t="str">
        <f t="shared" si="6"/>
        <v/>
      </c>
      <c r="B436" s="3"/>
      <c r="C436" s="3"/>
      <c r="D436" s="4"/>
      <c r="E436" s="3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spans="1:15" x14ac:dyDescent="0.25">
      <c r="A437" t="str">
        <f t="shared" si="6"/>
        <v/>
      </c>
      <c r="B437" s="3"/>
      <c r="C437" s="3"/>
      <c r="D437" s="4"/>
      <c r="E437" s="3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spans="1:15" x14ac:dyDescent="0.25">
      <c r="A438" t="str">
        <f t="shared" si="6"/>
        <v/>
      </c>
      <c r="B438" s="3"/>
      <c r="C438" s="3"/>
      <c r="D438" s="4"/>
      <c r="E438" s="3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spans="1:15" x14ac:dyDescent="0.25">
      <c r="A439" t="str">
        <f t="shared" si="6"/>
        <v/>
      </c>
      <c r="B439" s="3"/>
      <c r="C439" s="3"/>
      <c r="D439" s="4"/>
      <c r="E439" s="3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spans="1:15" x14ac:dyDescent="0.25">
      <c r="A440" t="str">
        <f t="shared" si="6"/>
        <v/>
      </c>
      <c r="B440" s="3"/>
      <c r="C440" s="3"/>
      <c r="D440" s="4"/>
      <c r="E440" s="3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spans="1:15" x14ac:dyDescent="0.25">
      <c r="A441" t="str">
        <f t="shared" si="6"/>
        <v/>
      </c>
      <c r="B441" s="3"/>
      <c r="C441" s="3"/>
      <c r="D441" s="4"/>
      <c r="E441" s="3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spans="1:15" x14ac:dyDescent="0.25">
      <c r="A442" t="str">
        <f t="shared" si="6"/>
        <v/>
      </c>
      <c r="B442" s="3"/>
      <c r="C442" s="3"/>
      <c r="D442" s="4"/>
      <c r="E442" s="3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spans="1:15" x14ac:dyDescent="0.25">
      <c r="A443" t="str">
        <f t="shared" si="6"/>
        <v/>
      </c>
      <c r="B443" s="3"/>
      <c r="C443" s="3"/>
      <c r="D443" s="4"/>
      <c r="E443" s="3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spans="1:15" x14ac:dyDescent="0.25">
      <c r="A444" t="str">
        <f t="shared" si="6"/>
        <v/>
      </c>
      <c r="B444" s="3"/>
      <c r="C444" s="3"/>
      <c r="D444" s="4"/>
      <c r="E444" s="3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spans="1:15" x14ac:dyDescent="0.25">
      <c r="A445" t="str">
        <f t="shared" si="6"/>
        <v/>
      </c>
      <c r="B445" s="3"/>
      <c r="C445" s="3"/>
      <c r="D445" s="4"/>
      <c r="E445" s="3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spans="1:15" x14ac:dyDescent="0.25">
      <c r="A446" t="str">
        <f t="shared" si="6"/>
        <v/>
      </c>
      <c r="B446" s="3"/>
      <c r="C446" s="3"/>
      <c r="D446" s="4"/>
      <c r="E446" s="3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spans="1:15" x14ac:dyDescent="0.25">
      <c r="A447" t="str">
        <f t="shared" si="6"/>
        <v/>
      </c>
      <c r="B447" s="3"/>
      <c r="C447" s="3"/>
      <c r="D447" s="4"/>
      <c r="E447" s="3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spans="1:15" x14ac:dyDescent="0.25">
      <c r="A448" t="str">
        <f t="shared" si="6"/>
        <v/>
      </c>
      <c r="B448" s="3"/>
      <c r="C448" s="3"/>
      <c r="D448" s="4"/>
      <c r="E448" s="3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spans="1:15" x14ac:dyDescent="0.25">
      <c r="A449" t="str">
        <f t="shared" si="6"/>
        <v/>
      </c>
      <c r="B449" s="3"/>
      <c r="C449" s="3"/>
      <c r="D449" s="4"/>
      <c r="E449" s="3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spans="1:15" x14ac:dyDescent="0.25">
      <c r="A450" t="str">
        <f t="shared" si="6"/>
        <v/>
      </c>
      <c r="B450" s="3"/>
      <c r="C450" s="3"/>
      <c r="D450" s="4"/>
      <c r="E450" s="3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spans="1:15" x14ac:dyDescent="0.25">
      <c r="A451" t="str">
        <f t="shared" si="6"/>
        <v/>
      </c>
      <c r="B451" s="3"/>
      <c r="C451" s="3"/>
      <c r="D451" s="4"/>
      <c r="E451" s="3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spans="1:15" x14ac:dyDescent="0.25">
      <c r="A453" t="str">
        <f t="shared" si="7"/>
        <v/>
      </c>
      <c r="B453" s="3"/>
      <c r="C453" s="3"/>
      <c r="D453" s="4"/>
      <c r="E453" s="3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x14ac:dyDescent="0.25">
      <c r="A454" t="str">
        <f t="shared" si="7"/>
        <v/>
      </c>
      <c r="B454" s="3"/>
      <c r="C454" s="3"/>
      <c r="D454" s="4"/>
      <c r="E454" s="3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x14ac:dyDescent="0.25">
      <c r="A455" t="str">
        <f t="shared" si="7"/>
        <v/>
      </c>
      <c r="B455" s="3"/>
      <c r="C455" s="3"/>
      <c r="D455" s="4"/>
      <c r="E455" s="5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x14ac:dyDescent="0.25">
      <c r="A456" t="str">
        <f t="shared" si="7"/>
        <v/>
      </c>
      <c r="B456" s="3"/>
      <c r="C456" s="3"/>
      <c r="D456" s="4"/>
      <c r="E456" s="3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x14ac:dyDescent="0.25">
      <c r="A457" t="str">
        <f t="shared" si="7"/>
        <v/>
      </c>
      <c r="B457" s="3"/>
      <c r="C457" s="3"/>
      <c r="D457" s="4"/>
      <c r="E457" s="3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x14ac:dyDescent="0.25">
      <c r="A458" t="str">
        <f t="shared" si="7"/>
        <v/>
      </c>
      <c r="B458" s="3"/>
      <c r="C458" s="3"/>
      <c r="D458" s="4"/>
      <c r="E458" s="3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x14ac:dyDescent="0.25">
      <c r="A459" t="str">
        <f t="shared" si="7"/>
        <v/>
      </c>
      <c r="B459" s="3"/>
      <c r="C459" s="3"/>
      <c r="D459" s="4"/>
      <c r="E459" s="3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x14ac:dyDescent="0.25">
      <c r="A460" t="str">
        <f t="shared" si="7"/>
        <v/>
      </c>
      <c r="B460" s="3"/>
      <c r="C460" s="3"/>
      <c r="D460" s="4"/>
      <c r="E460" s="3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x14ac:dyDescent="0.25">
      <c r="A461" t="str">
        <f t="shared" si="7"/>
        <v/>
      </c>
      <c r="B461" s="3"/>
      <c r="C461" s="3"/>
      <c r="D461" s="4"/>
      <c r="E461" s="3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x14ac:dyDescent="0.25">
      <c r="A462" t="str">
        <f t="shared" si="7"/>
        <v/>
      </c>
      <c r="B462" s="3"/>
      <c r="C462" s="3"/>
      <c r="D462" s="4"/>
      <c r="E462" s="3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x14ac:dyDescent="0.25">
      <c r="A463" t="str">
        <f t="shared" si="7"/>
        <v/>
      </c>
      <c r="B463" s="3"/>
      <c r="C463" s="3"/>
      <c r="D463" s="4"/>
      <c r="E463" s="3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x14ac:dyDescent="0.25">
      <c r="A464" t="str">
        <f t="shared" si="7"/>
        <v/>
      </c>
      <c r="B464" s="3"/>
      <c r="C464" s="3"/>
      <c r="D464" s="4"/>
      <c r="E464" s="3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x14ac:dyDescent="0.25">
      <c r="A465" t="str">
        <f t="shared" si="7"/>
        <v/>
      </c>
      <c r="B465" s="3"/>
      <c r="C465" s="3"/>
      <c r="D465" s="4"/>
      <c r="E465" s="3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x14ac:dyDescent="0.25">
      <c r="A466" t="str">
        <f t="shared" si="7"/>
        <v/>
      </c>
      <c r="B466" s="3"/>
      <c r="C466" s="3"/>
      <c r="D466" s="4"/>
      <c r="E466" s="3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x14ac:dyDescent="0.25">
      <c r="A467" t="str">
        <f t="shared" si="7"/>
        <v/>
      </c>
      <c r="B467" s="3"/>
      <c r="C467" s="3"/>
      <c r="D467" s="4"/>
      <c r="E467" s="3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x14ac:dyDescent="0.25">
      <c r="A468" t="str">
        <f t="shared" si="7"/>
        <v/>
      </c>
      <c r="B468" s="3"/>
      <c r="C468" s="3"/>
      <c r="D468" s="4"/>
      <c r="E468" s="3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x14ac:dyDescent="0.25">
      <c r="A469" t="str">
        <f t="shared" si="7"/>
        <v/>
      </c>
      <c r="B469" s="3"/>
      <c r="C469" s="3"/>
      <c r="D469" s="4"/>
      <c r="E469" s="3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x14ac:dyDescent="0.25">
      <c r="A470" t="str">
        <f t="shared" si="7"/>
        <v/>
      </c>
      <c r="B470" s="3"/>
      <c r="C470" s="3"/>
      <c r="D470" s="4"/>
      <c r="E470" s="3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x14ac:dyDescent="0.25">
      <c r="A471" t="str">
        <f t="shared" si="7"/>
        <v/>
      </c>
      <c r="B471" s="3"/>
      <c r="C471" s="3"/>
      <c r="D471" s="4"/>
      <c r="E471" s="3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x14ac:dyDescent="0.25">
      <c r="A472" t="str">
        <f t="shared" si="7"/>
        <v/>
      </c>
      <c r="B472" s="3"/>
      <c r="C472" s="3"/>
      <c r="D472" s="4"/>
      <c r="E472" s="3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x14ac:dyDescent="0.25">
      <c r="A473" t="str">
        <f t="shared" si="7"/>
        <v/>
      </c>
      <c r="B473" s="3"/>
      <c r="C473" s="3"/>
      <c r="D473" s="4"/>
      <c r="E473" s="3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x14ac:dyDescent="0.25">
      <c r="A474" t="str">
        <f t="shared" si="7"/>
        <v/>
      </c>
      <c r="B474" s="3"/>
      <c r="C474" s="3"/>
      <c r="D474" s="4"/>
      <c r="E474" s="3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x14ac:dyDescent="0.25">
      <c r="A475" t="str">
        <f t="shared" si="7"/>
        <v/>
      </c>
      <c r="B475" s="3"/>
      <c r="C475" s="3"/>
      <c r="D475" s="4"/>
      <c r="E475" s="3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x14ac:dyDescent="0.25">
      <c r="A476" t="str">
        <f t="shared" si="7"/>
        <v/>
      </c>
      <c r="B476" s="3"/>
      <c r="C476" s="3"/>
      <c r="D476" s="4"/>
      <c r="E476" s="3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x14ac:dyDescent="0.25">
      <c r="A477" t="str">
        <f t="shared" si="7"/>
        <v/>
      </c>
      <c r="B477" s="3"/>
      <c r="C477" s="3"/>
      <c r="D477" s="4"/>
      <c r="E477" s="3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19" sqref="B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0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0</v>
      </c>
      <c r="F20" s="26">
        <f>IFERROR(+VLOOKUP("LDBOND"&amp;A20,'Main File'!A:O,10,0),0)</f>
        <v>0</v>
      </c>
      <c r="G20" s="26">
        <f>IFERROR(+VLOOKUP("LDBOND"&amp;A20,'Main File'!A:O,11,0),0)</f>
        <v>0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0</v>
      </c>
      <c r="K20" s="26">
        <f>IFERROR(+VLOOKUP("LDBOND"&amp;A20,'Main File'!A:O,15,0),0)</f>
        <v>0</v>
      </c>
    </row>
    <row r="21" spans="1:11" x14ac:dyDescent="0.25">
      <c r="A21" s="9">
        <f t="shared" si="0"/>
        <v>43208</v>
      </c>
      <c r="B21" s="26">
        <f>IFERROR(+VLOOKUP("LDBOND"&amp;A21,'Main File'!A:O,6,0),0)</f>
        <v>0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0</v>
      </c>
      <c r="F21" s="26">
        <f>IFERROR(+VLOOKUP("LDBOND"&amp;A21,'Main File'!A:O,10,0),0)</f>
        <v>0</v>
      </c>
      <c r="G21" s="26">
        <f>IFERROR(+VLOOKUP("LDBOND"&amp;A21,'Main File'!A:O,11,0),0)</f>
        <v>0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0</v>
      </c>
      <c r="K21" s="26">
        <f>IFERROR(+VLOOKUP("LDBOND"&amp;A21,'Main File'!A:O,15,0),0)</f>
        <v>0</v>
      </c>
    </row>
    <row r="22" spans="1:11" x14ac:dyDescent="0.25">
      <c r="A22" s="9">
        <f t="shared" si="0"/>
        <v>43209</v>
      </c>
      <c r="B22" s="26">
        <f>IFERROR(+VLOOKUP("LDBOND"&amp;A22,'Main File'!A:O,6,0),0)</f>
        <v>0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0</v>
      </c>
      <c r="F22" s="26">
        <f>IFERROR(+VLOOKUP("LDBOND"&amp;A22,'Main File'!A:O,10,0),0)</f>
        <v>0</v>
      </c>
      <c r="G22" s="26">
        <f>IFERROR(+VLOOKUP("LDBOND"&amp;A22,'Main File'!A:O,11,0),0)</f>
        <v>0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0</v>
      </c>
      <c r="K22" s="26">
        <f>IFERROR(+VLOOKUP("LDBOND"&amp;A22,'Main File'!A:O,15,0),0)</f>
        <v>0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0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</v>
      </c>
      <c r="F20" s="26">
        <f>IFERROR(+VLOOKUP("LDDAF1"&amp;A20,'Main File'!A:O,10,0),0)</f>
        <v>0</v>
      </c>
      <c r="G20" s="26">
        <f>IFERROR(+VLOOKUP("LDDAF1"&amp;A20,'Main File'!A:O,11,0),0)</f>
        <v>0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</v>
      </c>
      <c r="K20" s="26">
        <f>IFERROR(+VLOOKUP("LDDAF1"&amp;A20,'Main File'!A:O,15,0),0)</f>
        <v>0</v>
      </c>
    </row>
    <row r="21" spans="1:11" x14ac:dyDescent="0.25">
      <c r="A21" s="9">
        <f t="shared" si="0"/>
        <v>43208</v>
      </c>
      <c r="B21" s="26">
        <f>IFERROR(+VLOOKUP("LDDAF1"&amp;A21,'Main File'!A:O,6,0),0)</f>
        <v>0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</v>
      </c>
      <c r="F21" s="26">
        <f>IFERROR(+VLOOKUP("LDDAF1"&amp;A21,'Main File'!A:O,10,0),0)</f>
        <v>0</v>
      </c>
      <c r="G21" s="26">
        <f>IFERROR(+VLOOKUP("LDDAF1"&amp;A21,'Main File'!A:O,11,0),0)</f>
        <v>0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</v>
      </c>
      <c r="K21" s="26">
        <f>IFERROR(+VLOOKUP("LDDAF1"&amp;A21,'Main File'!A:O,15,0),0)</f>
        <v>0</v>
      </c>
    </row>
    <row r="22" spans="1:11" x14ac:dyDescent="0.25">
      <c r="A22" s="9">
        <f t="shared" si="0"/>
        <v>43209</v>
      </c>
      <c r="B22" s="26">
        <f>IFERROR(+VLOOKUP("LDDAF1"&amp;A22,'Main File'!A:O,6,0),0)</f>
        <v>0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</v>
      </c>
      <c r="F22" s="26">
        <f>IFERROR(+VLOOKUP("LDDAF1"&amp;A22,'Main File'!A:O,10,0),0)</f>
        <v>0</v>
      </c>
      <c r="G22" s="26">
        <f>IFERROR(+VLOOKUP("LDDAF1"&amp;A22,'Main File'!A:O,11,0),0)</f>
        <v>0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</v>
      </c>
      <c r="K22" s="26">
        <f>IFERROR(+VLOOKUP("LDDAF1"&amp;A22,'Main File'!A:O,15,0),0)</f>
        <v>0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0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</v>
      </c>
      <c r="F20" s="26">
        <f>IFERROR(+VLOOKUP("LDDAF2"&amp;A20,'Main File'!A:O,10,0),0)</f>
        <v>0</v>
      </c>
      <c r="G20" s="26">
        <f>IFERROR(+VLOOKUP("LDDAF2"&amp;A20,'Main File'!A:O,11,0),0)</f>
        <v>0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</v>
      </c>
      <c r="K20" s="26">
        <f>IFERROR(+VLOOKUP("LDDAF2"&amp;A20,'Main File'!A:O,15,0),0)</f>
        <v>0</v>
      </c>
    </row>
    <row r="21" spans="1:11" x14ac:dyDescent="0.25">
      <c r="A21" s="9">
        <f t="shared" si="0"/>
        <v>43208</v>
      </c>
      <c r="B21" s="26">
        <f>IFERROR(+VLOOKUP("LDDAF2"&amp;A21,'Main File'!A:O,6,0),0)</f>
        <v>0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</v>
      </c>
      <c r="F21" s="26">
        <f>IFERROR(+VLOOKUP("LDDAF2"&amp;A21,'Main File'!A:O,10,0),0)</f>
        <v>0</v>
      </c>
      <c r="G21" s="26">
        <f>IFERROR(+VLOOKUP("LDDAF2"&amp;A21,'Main File'!A:O,11,0),0)</f>
        <v>0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</v>
      </c>
      <c r="K21" s="26">
        <f>IFERROR(+VLOOKUP("LDDAF2"&amp;A21,'Main File'!A:O,15,0),0)</f>
        <v>0</v>
      </c>
    </row>
    <row r="22" spans="1:11" x14ac:dyDescent="0.25">
      <c r="A22" s="9">
        <f t="shared" si="0"/>
        <v>43209</v>
      </c>
      <c r="B22" s="26">
        <f>IFERROR(+VLOOKUP("LDDAF2"&amp;A22,'Main File'!A:O,6,0),0)</f>
        <v>0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</v>
      </c>
      <c r="F22" s="26">
        <f>IFERROR(+VLOOKUP("LDDAF2"&amp;A22,'Main File'!A:O,10,0),0)</f>
        <v>0</v>
      </c>
      <c r="G22" s="26">
        <f>IFERROR(+VLOOKUP("LDDAF2"&amp;A22,'Main File'!A:O,11,0),0)</f>
        <v>0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</v>
      </c>
      <c r="K22" s="26">
        <f>IFERROR(+VLOOKUP("LDDAF2"&amp;A22,'Main File'!A:O,15,0),0)</f>
        <v>0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0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</v>
      </c>
      <c r="F20" s="26">
        <f>IFERROR(+VLOOKUP("LDDAF3"&amp;A20,'Main File'!A:O,10,0),0)</f>
        <v>0</v>
      </c>
      <c r="G20" s="26">
        <f>IFERROR(+VLOOKUP("LDDAF3"&amp;A20,'Main File'!A:O,11,0),0)</f>
        <v>0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</v>
      </c>
      <c r="K20" s="26">
        <f>IFERROR(+VLOOKUP("LDDAF3"&amp;A20,'Main File'!A:O,15,0),0)</f>
        <v>0</v>
      </c>
    </row>
    <row r="21" spans="1:11" x14ac:dyDescent="0.25">
      <c r="A21" s="9">
        <f t="shared" si="0"/>
        <v>43208</v>
      </c>
      <c r="B21" s="26">
        <f>IFERROR(+VLOOKUP("LDDAF3"&amp;A21,'Main File'!A:O,6,0),0)</f>
        <v>0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</v>
      </c>
      <c r="F21" s="26">
        <f>IFERROR(+VLOOKUP("LDDAF3"&amp;A21,'Main File'!A:O,10,0),0)</f>
        <v>0</v>
      </c>
      <c r="G21" s="26">
        <f>IFERROR(+VLOOKUP("LDDAF3"&amp;A21,'Main File'!A:O,11,0),0)</f>
        <v>0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</v>
      </c>
      <c r="K21" s="26">
        <f>IFERROR(+VLOOKUP("LDDAF3"&amp;A21,'Main File'!A:O,15,0),0)</f>
        <v>0</v>
      </c>
    </row>
    <row r="22" spans="1:11" x14ac:dyDescent="0.25">
      <c r="A22" s="9">
        <f t="shared" si="0"/>
        <v>43209</v>
      </c>
      <c r="B22" s="26">
        <f>IFERROR(+VLOOKUP("LDDAF3"&amp;A22,'Main File'!A:O,6,0),0)</f>
        <v>0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</v>
      </c>
      <c r="F22" s="26">
        <f>IFERROR(+VLOOKUP("LDDAF3"&amp;A22,'Main File'!A:O,10,0),0)</f>
        <v>0</v>
      </c>
      <c r="G22" s="26">
        <f>IFERROR(+VLOOKUP("LDDAF3"&amp;A22,'Main File'!A:O,11,0),0)</f>
        <v>0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</v>
      </c>
      <c r="K22" s="26">
        <f>IFERROR(+VLOOKUP("LDDAF3"&amp;A22,'Main File'!A:O,15,0),0)</f>
        <v>0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0</v>
      </c>
      <c r="F20" s="26">
        <f>IFERROR(+VLOOKUP("LDGETF"&amp;A20,'Main File'!A:O,10,0),0)</f>
        <v>0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0</v>
      </c>
      <c r="F21" s="26">
        <f>IFERROR(+VLOOKUP("LDGETF"&amp;A21,'Main File'!A:O,10,0),0)</f>
        <v>0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0</v>
      </c>
      <c r="F22" s="26">
        <f>IFERROR(+VLOOKUP("LDGETF"&amp;A22,'Main File'!A:O,10,0),0)</f>
        <v>0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0</v>
      </c>
      <c r="C20" s="26">
        <f>IFERROR(+VLOOKUP("LDGSEC"&amp;A20,'Main File'!A:O,7,0),0)</f>
        <v>0</v>
      </c>
      <c r="D20" s="26">
        <f>IFERROR(+VLOOKUP("LDGSEC"&amp;A20,'Main File'!A:O,8,0),0)</f>
        <v>0</v>
      </c>
      <c r="E20" s="26">
        <f>IFERROR(+VLOOKUP("LDGSEC"&amp;A20,'Main File'!A:O,9,0),0)</f>
        <v>0</v>
      </c>
      <c r="F20" s="26">
        <f>IFERROR(+VLOOKUP("LDGSEC"&amp;A20,'Main File'!A:O,10,0),0)</f>
        <v>0</v>
      </c>
      <c r="G20" s="26">
        <f>IFERROR(+VLOOKUP("LDGSEC"&amp;A20,'Main File'!A:O,11,0),0)</f>
        <v>0</v>
      </c>
      <c r="H20" s="26">
        <f>IFERROR(+VLOOKUP("LDGSEC"&amp;A20,'Main File'!A:O,12,0),0)</f>
        <v>0</v>
      </c>
      <c r="I20" s="26">
        <f>IFERROR(+VLOOKUP("LDGSEC"&amp;A20,'Main File'!A:O,13,0),0)</f>
        <v>0</v>
      </c>
      <c r="J20" s="26">
        <f>IFERROR(+VLOOKUP("LDGSEC"&amp;A20,'Main File'!A:O,14,0),0)</f>
        <v>0</v>
      </c>
      <c r="K20" s="26">
        <f>IFERROR(+VLOOKUP("LDGSEC"&amp;A20,'Main File'!A:O,15,0),0)</f>
        <v>0</v>
      </c>
    </row>
    <row r="21" spans="1:11" x14ac:dyDescent="0.25">
      <c r="A21" s="9">
        <f t="shared" si="0"/>
        <v>43208</v>
      </c>
      <c r="B21" s="26">
        <f>IFERROR(+VLOOKUP("LDGSEC"&amp;A21,'Main File'!A:O,6,0),0)</f>
        <v>0</v>
      </c>
      <c r="C21" s="26">
        <f>IFERROR(+VLOOKUP("LDGSEC"&amp;A21,'Main File'!A:O,7,0),0)</f>
        <v>0</v>
      </c>
      <c r="D21" s="26">
        <f>IFERROR(+VLOOKUP("LDGSEC"&amp;A21,'Main File'!A:O,8,0),0)</f>
        <v>0</v>
      </c>
      <c r="E21" s="26">
        <f>IFERROR(+VLOOKUP("LDGSEC"&amp;A21,'Main File'!A:O,9,0),0)</f>
        <v>0</v>
      </c>
      <c r="F21" s="26">
        <f>IFERROR(+VLOOKUP("LDGSEC"&amp;A21,'Main File'!A:O,10,0),0)</f>
        <v>0</v>
      </c>
      <c r="G21" s="26">
        <f>IFERROR(+VLOOKUP("LDGSEC"&amp;A21,'Main File'!A:O,11,0),0)</f>
        <v>0</v>
      </c>
      <c r="H21" s="26">
        <f>IFERROR(+VLOOKUP("LDGSEC"&amp;A21,'Main File'!A:O,12,0),0)</f>
        <v>0</v>
      </c>
      <c r="I21" s="26">
        <f>IFERROR(+VLOOKUP("LDGSEC"&amp;A21,'Main File'!A:O,13,0),0)</f>
        <v>0</v>
      </c>
      <c r="J21" s="26">
        <f>IFERROR(+VLOOKUP("LDGSEC"&amp;A21,'Main File'!A:O,14,0),0)</f>
        <v>0</v>
      </c>
      <c r="K21" s="26">
        <f>IFERROR(+VLOOKUP("LDGSEC"&amp;A21,'Main File'!A:O,15,0),0)</f>
        <v>0</v>
      </c>
    </row>
    <row r="22" spans="1:11" x14ac:dyDescent="0.25">
      <c r="A22" s="9">
        <f t="shared" si="0"/>
        <v>43209</v>
      </c>
      <c r="B22" s="26">
        <f>IFERROR(+VLOOKUP("LDGSEC"&amp;A22,'Main File'!A:O,6,0),0)</f>
        <v>0</v>
      </c>
      <c r="C22" s="26">
        <f>IFERROR(+VLOOKUP("LDGSEC"&amp;A22,'Main File'!A:O,7,0),0)</f>
        <v>0</v>
      </c>
      <c r="D22" s="26">
        <f>IFERROR(+VLOOKUP("LDGSEC"&amp;A22,'Main File'!A:O,8,0),0)</f>
        <v>0</v>
      </c>
      <c r="E22" s="26">
        <f>IFERROR(+VLOOKUP("LDGSEC"&amp;A22,'Main File'!A:O,9,0),0)</f>
        <v>0</v>
      </c>
      <c r="F22" s="26">
        <f>IFERROR(+VLOOKUP("LDGSEC"&amp;A22,'Main File'!A:O,10,0),0)</f>
        <v>0</v>
      </c>
      <c r="G22" s="26">
        <f>IFERROR(+VLOOKUP("LDGSEC"&amp;A22,'Main File'!A:O,11,0),0)</f>
        <v>0</v>
      </c>
      <c r="H22" s="26">
        <f>IFERROR(+VLOOKUP("LDGSEC"&amp;A22,'Main File'!A:O,12,0),0)</f>
        <v>0</v>
      </c>
      <c r="I22" s="26">
        <f>IFERROR(+VLOOKUP("LDGSEC"&amp;A22,'Main File'!A:O,13,0),0)</f>
        <v>0</v>
      </c>
      <c r="J22" s="26">
        <f>IFERROR(+VLOOKUP("LDGSEC"&amp;A22,'Main File'!A:O,14,0),0)</f>
        <v>0</v>
      </c>
      <c r="K22" s="26">
        <f>IFERROR(+VLOOKUP("LDGSEC"&amp;A22,'Main File'!A:O,15,0),0)</f>
        <v>0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0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0</v>
      </c>
      <c r="F20" s="26">
        <f>IFERROR(+VLOOKUP("LDINPF"&amp;A20,'Main File'!A:O,10,0),0)</f>
        <v>0</v>
      </c>
      <c r="G20" s="26">
        <f>IFERROR(+VLOOKUP("LDINPF"&amp;A20,'Main File'!A:O,11,0),0)</f>
        <v>0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0</v>
      </c>
      <c r="K20" s="26">
        <f>IFERROR(+VLOOKUP("LDINPF"&amp;A20,'Main File'!A:O,15,0),0)</f>
        <v>0</v>
      </c>
    </row>
    <row r="21" spans="1:11" x14ac:dyDescent="0.25">
      <c r="A21" s="9">
        <f t="shared" si="0"/>
        <v>43208</v>
      </c>
      <c r="B21" s="26">
        <f>IFERROR(+VLOOKUP("LDINPF"&amp;A21,'Main File'!A:O,6,0),0)</f>
        <v>0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0</v>
      </c>
      <c r="F21" s="26">
        <f>IFERROR(+VLOOKUP("LDINPF"&amp;A21,'Main File'!A:O,10,0),0)</f>
        <v>0</v>
      </c>
      <c r="G21" s="26">
        <f>IFERROR(+VLOOKUP("LDINPF"&amp;A21,'Main File'!A:O,11,0),0)</f>
        <v>0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0</v>
      </c>
      <c r="K21" s="26">
        <f>IFERROR(+VLOOKUP("LDINPF"&amp;A21,'Main File'!A:O,15,0),0)</f>
        <v>0</v>
      </c>
    </row>
    <row r="22" spans="1:11" x14ac:dyDescent="0.25">
      <c r="A22" s="9">
        <f t="shared" si="0"/>
        <v>43209</v>
      </c>
      <c r="B22" s="26">
        <f>IFERROR(+VLOOKUP("LDINPF"&amp;A22,'Main File'!A:O,6,0),0)</f>
        <v>0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0</v>
      </c>
      <c r="F22" s="26">
        <f>IFERROR(+VLOOKUP("LDINPF"&amp;A22,'Main File'!A:O,10,0),0)</f>
        <v>0</v>
      </c>
      <c r="G22" s="26">
        <f>IFERROR(+VLOOKUP("LDINPF"&amp;A22,'Main File'!A:O,11,0),0)</f>
        <v>0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0</v>
      </c>
      <c r="K22" s="26">
        <f>IFERROR(+VLOOKUP("LDINPF"&amp;A22,'Main File'!A:O,15,0),0)</f>
        <v>0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0</v>
      </c>
      <c r="C20" s="26">
        <f>IFERROR(+VLOOKUP("LDMIPF"&amp;A20,'Main File'!A:O,7,0),0)</f>
        <v>0</v>
      </c>
      <c r="D20" s="26">
        <f>IFERROR(+VLOOKUP("LDMIPF"&amp;A20,'Main File'!A:O,8,0),0)</f>
        <v>0</v>
      </c>
      <c r="E20" s="26">
        <f>IFERROR(+VLOOKUP("LDMIPF"&amp;A20,'Main File'!A:O,9,0),0)</f>
        <v>0</v>
      </c>
      <c r="F20" s="26">
        <f>IFERROR(+VLOOKUP("LDMIPF"&amp;A20,'Main File'!A:O,10,0),0)</f>
        <v>0</v>
      </c>
      <c r="G20" s="26">
        <f>IFERROR(+VLOOKUP("LDMIPF"&amp;A20,'Main File'!A:O,11,0),0)</f>
        <v>0</v>
      </c>
      <c r="H20" s="26">
        <f>IFERROR(+VLOOKUP("LDMIPF"&amp;A20,'Main File'!A:O,12,0),0)</f>
        <v>0</v>
      </c>
      <c r="I20" s="26">
        <f>IFERROR(+VLOOKUP("LDMIPF"&amp;A20,'Main File'!A:O,13,0),0)</f>
        <v>0</v>
      </c>
      <c r="J20" s="26">
        <f>IFERROR(+VLOOKUP("LDMIPF"&amp;A20,'Main File'!A:O,14,0),0)</f>
        <v>0</v>
      </c>
      <c r="K20" s="26">
        <f>IFERROR(+VLOOKUP("LDMIPF"&amp;A20,'Main File'!A:O,15,0),0)</f>
        <v>0</v>
      </c>
    </row>
    <row r="21" spans="1:11" x14ac:dyDescent="0.25">
      <c r="A21" s="9">
        <f t="shared" si="0"/>
        <v>43208</v>
      </c>
      <c r="B21" s="26">
        <f>IFERROR(+VLOOKUP("LDMIPF"&amp;A21,'Main File'!A:O,6,0),0)</f>
        <v>0</v>
      </c>
      <c r="C21" s="26">
        <f>IFERROR(+VLOOKUP("LDMIPF"&amp;A21,'Main File'!A:O,7,0),0)</f>
        <v>0</v>
      </c>
      <c r="D21" s="26">
        <f>IFERROR(+VLOOKUP("LDMIPF"&amp;A21,'Main File'!A:O,8,0),0)</f>
        <v>0</v>
      </c>
      <c r="E21" s="26">
        <f>IFERROR(+VLOOKUP("LDMIPF"&amp;A21,'Main File'!A:O,9,0),0)</f>
        <v>0</v>
      </c>
      <c r="F21" s="26">
        <f>IFERROR(+VLOOKUP("LDMIPF"&amp;A21,'Main File'!A:O,10,0),0)</f>
        <v>0</v>
      </c>
      <c r="G21" s="26">
        <f>IFERROR(+VLOOKUP("LDMIPF"&amp;A21,'Main File'!A:O,11,0),0)</f>
        <v>0</v>
      </c>
      <c r="H21" s="26">
        <f>IFERROR(+VLOOKUP("LDMIPF"&amp;A21,'Main File'!A:O,12,0),0)</f>
        <v>0</v>
      </c>
      <c r="I21" s="26">
        <f>IFERROR(+VLOOKUP("LDMIPF"&amp;A21,'Main File'!A:O,13,0),0)</f>
        <v>0</v>
      </c>
      <c r="J21" s="26">
        <f>IFERROR(+VLOOKUP("LDMIPF"&amp;A21,'Main File'!A:O,14,0),0)</f>
        <v>0</v>
      </c>
      <c r="K21" s="26">
        <f>IFERROR(+VLOOKUP("LDMIPF"&amp;A21,'Main File'!A:O,15,0),0)</f>
        <v>0</v>
      </c>
    </row>
    <row r="22" spans="1:11" x14ac:dyDescent="0.25">
      <c r="A22" s="9">
        <f t="shared" si="0"/>
        <v>43209</v>
      </c>
      <c r="B22" s="26">
        <f>IFERROR(+VLOOKUP("LDMIPF"&amp;A22,'Main File'!A:O,6,0),0)</f>
        <v>0</v>
      </c>
      <c r="C22" s="26">
        <f>IFERROR(+VLOOKUP("LDMIPF"&amp;A22,'Main File'!A:O,7,0),0)</f>
        <v>0</v>
      </c>
      <c r="D22" s="26">
        <f>IFERROR(+VLOOKUP("LDMIPF"&amp;A22,'Main File'!A:O,8,0),0)</f>
        <v>0</v>
      </c>
      <c r="E22" s="26">
        <f>IFERROR(+VLOOKUP("LDMIPF"&amp;A22,'Main File'!A:O,9,0),0)</f>
        <v>0</v>
      </c>
      <c r="F22" s="26">
        <f>IFERROR(+VLOOKUP("LDMIPF"&amp;A22,'Main File'!A:O,10,0),0)</f>
        <v>0</v>
      </c>
      <c r="G22" s="26">
        <f>IFERROR(+VLOOKUP("LDMIPF"&amp;A22,'Main File'!A:O,11,0),0)</f>
        <v>0</v>
      </c>
      <c r="H22" s="26">
        <f>IFERROR(+VLOOKUP("LDMIPF"&amp;A22,'Main File'!A:O,12,0),0)</f>
        <v>0</v>
      </c>
      <c r="I22" s="26">
        <f>IFERROR(+VLOOKUP("LDMIPF"&amp;A22,'Main File'!A:O,13,0),0)</f>
        <v>0</v>
      </c>
      <c r="J22" s="26">
        <f>IFERROR(+VLOOKUP("LDMIPF"&amp;A22,'Main File'!A:O,14,0),0)</f>
        <v>0</v>
      </c>
      <c r="K22" s="26">
        <f>IFERROR(+VLOOKUP("LDMIPF"&amp;A22,'Main File'!A:O,15,0),0)</f>
        <v>0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0</v>
      </c>
      <c r="F20" s="26">
        <f>IFERROR(+VLOOKUP("LDSAPF"&amp;A20,'Main File'!A:O,10,0),0)</f>
        <v>0</v>
      </c>
      <c r="G20" s="26">
        <f>IFERROR(+VLOOKUP("LDSAPF"&amp;A20,'Main File'!A:O,11,0),0)</f>
        <v>0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0</v>
      </c>
      <c r="K20" s="26">
        <f>IFERROR(+VLOOKUP("LDSAPF"&amp;A20,'Main File'!A:O,15,0),0)</f>
        <v>0</v>
      </c>
    </row>
    <row r="21" spans="1:11" x14ac:dyDescent="0.25">
      <c r="A21" s="9">
        <f t="shared" si="0"/>
        <v>43208</v>
      </c>
      <c r="B21" s="26">
        <f>IFERROR(+VLOOKUP("LDSAPF"&amp;A21,'Main File'!A:O,6,0),0)</f>
        <v>0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0</v>
      </c>
      <c r="F21" s="26">
        <f>IFERROR(+VLOOKUP("LDSAPF"&amp;A21,'Main File'!A:O,10,0),0)</f>
        <v>0</v>
      </c>
      <c r="G21" s="26">
        <f>IFERROR(+VLOOKUP("LDSAPF"&amp;A21,'Main File'!A:O,11,0),0)</f>
        <v>0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0</v>
      </c>
      <c r="K21" s="26">
        <f>IFERROR(+VLOOKUP("LDSAPF"&amp;A21,'Main File'!A:O,15,0),0)</f>
        <v>0</v>
      </c>
    </row>
    <row r="22" spans="1:11" x14ac:dyDescent="0.25">
      <c r="A22" s="9">
        <f t="shared" si="0"/>
        <v>43209</v>
      </c>
      <c r="B22" s="26">
        <f>IFERROR(+VLOOKUP("LDSAPF"&amp;A22,'Main File'!A:O,6,0),0)</f>
        <v>0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0</v>
      </c>
      <c r="F22" s="26">
        <f>IFERROR(+VLOOKUP("LDSAPF"&amp;A22,'Main File'!A:O,10,0),0)</f>
        <v>0</v>
      </c>
      <c r="G22" s="26">
        <f>IFERROR(+VLOOKUP("LDSAPF"&amp;A22,'Main File'!A:O,11,0),0)</f>
        <v>0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0</v>
      </c>
      <c r="K22" s="26">
        <f>IFERROR(+VLOOKUP("LDSAPF"&amp;A22,'Main File'!A:O,15,0),0)</f>
        <v>0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0</v>
      </c>
      <c r="C20" s="26">
        <f>IFERROR(+VLOOKUP("LEBALF"&amp;A20,'Main File'!A:O,7,0),0)</f>
        <v>0</v>
      </c>
      <c r="D20" s="26">
        <f>IFERROR(+VLOOKUP("LEBALF"&amp;A20,'Main File'!A:O,8,0),0)</f>
        <v>0</v>
      </c>
      <c r="E20" s="26">
        <f>IFERROR(+VLOOKUP("LEBALF"&amp;A20,'Main File'!A:O,9,0),0)</f>
        <v>0</v>
      </c>
      <c r="F20" s="26">
        <f>IFERROR(+VLOOKUP("LEBALF"&amp;A20,'Main File'!A:O,10,0),0)</f>
        <v>0</v>
      </c>
      <c r="G20" s="26">
        <f>IFERROR(+VLOOKUP("LEBALF"&amp;A20,'Main File'!A:O,11,0),0)</f>
        <v>0</v>
      </c>
      <c r="H20" s="26">
        <f>IFERROR(+VLOOKUP("LEBALF"&amp;A20,'Main File'!A:O,12,0),0)</f>
        <v>0</v>
      </c>
      <c r="I20" s="26">
        <f>IFERROR(+VLOOKUP("LEBALF"&amp;A20,'Main File'!A:O,13,0),0)</f>
        <v>0</v>
      </c>
      <c r="J20" s="26">
        <f>IFERROR(+VLOOKUP("LEBALF"&amp;A20,'Main File'!A:O,14,0),0)</f>
        <v>0</v>
      </c>
      <c r="K20" s="26">
        <f>IFERROR(+VLOOKUP("LEBALF"&amp;A20,'Main File'!A:O,15,0),0)</f>
        <v>0</v>
      </c>
    </row>
    <row r="21" spans="1:11" x14ac:dyDescent="0.25">
      <c r="A21" s="9">
        <f t="shared" si="0"/>
        <v>43208</v>
      </c>
      <c r="B21" s="26">
        <f>IFERROR(+VLOOKUP("LEBALF"&amp;A21,'Main File'!A:O,6,0),0)</f>
        <v>0</v>
      </c>
      <c r="C21" s="26">
        <f>IFERROR(+VLOOKUP("LEBALF"&amp;A21,'Main File'!A:O,7,0),0)</f>
        <v>0</v>
      </c>
      <c r="D21" s="26">
        <f>IFERROR(+VLOOKUP("LEBALF"&amp;A21,'Main File'!A:O,8,0),0)</f>
        <v>0</v>
      </c>
      <c r="E21" s="26">
        <f>IFERROR(+VLOOKUP("LEBALF"&amp;A21,'Main File'!A:O,9,0),0)</f>
        <v>0</v>
      </c>
      <c r="F21" s="26">
        <f>IFERROR(+VLOOKUP("LEBALF"&amp;A21,'Main File'!A:O,10,0),0)</f>
        <v>0</v>
      </c>
      <c r="G21" s="26">
        <f>IFERROR(+VLOOKUP("LEBALF"&amp;A21,'Main File'!A:O,11,0),0)</f>
        <v>0</v>
      </c>
      <c r="H21" s="26">
        <f>IFERROR(+VLOOKUP("LEBALF"&amp;A21,'Main File'!A:O,12,0),0)</f>
        <v>0</v>
      </c>
      <c r="I21" s="26">
        <f>IFERROR(+VLOOKUP("LEBALF"&amp;A21,'Main File'!A:O,13,0),0)</f>
        <v>0</v>
      </c>
      <c r="J21" s="26">
        <f>IFERROR(+VLOOKUP("LEBALF"&amp;A21,'Main File'!A:O,14,0),0)</f>
        <v>0</v>
      </c>
      <c r="K21" s="26">
        <f>IFERROR(+VLOOKUP("LEBALF"&amp;A21,'Main File'!A:O,15,0),0)</f>
        <v>0</v>
      </c>
    </row>
    <row r="22" spans="1:11" x14ac:dyDescent="0.25">
      <c r="A22" s="9">
        <f t="shared" si="0"/>
        <v>43209</v>
      </c>
      <c r="B22" s="26">
        <f>IFERROR(+VLOOKUP("LEBALF"&amp;A22,'Main File'!A:O,6,0),0)</f>
        <v>0</v>
      </c>
      <c r="C22" s="26">
        <f>IFERROR(+VLOOKUP("LEBALF"&amp;A22,'Main File'!A:O,7,0),0)</f>
        <v>0</v>
      </c>
      <c r="D22" s="26">
        <f>IFERROR(+VLOOKUP("LEBALF"&amp;A22,'Main File'!A:O,8,0),0)</f>
        <v>0</v>
      </c>
      <c r="E22" s="26">
        <f>IFERROR(+VLOOKUP("LEBALF"&amp;A22,'Main File'!A:O,9,0),0)</f>
        <v>0</v>
      </c>
      <c r="F22" s="26">
        <f>IFERROR(+VLOOKUP("LEBALF"&amp;A22,'Main File'!A:O,10,0),0)</f>
        <v>0</v>
      </c>
      <c r="G22" s="26">
        <f>IFERROR(+VLOOKUP("LEBALF"&amp;A22,'Main File'!A:O,11,0),0)</f>
        <v>0</v>
      </c>
      <c r="H22" s="26">
        <f>IFERROR(+VLOOKUP("LEBALF"&amp;A22,'Main File'!A:O,12,0),0)</f>
        <v>0</v>
      </c>
      <c r="I22" s="26">
        <f>IFERROR(+VLOOKUP("LEBALF"&amp;A22,'Main File'!A:O,13,0),0)</f>
        <v>0</v>
      </c>
      <c r="J22" s="26">
        <f>IFERROR(+VLOOKUP("LEBALF"&amp;A22,'Main File'!A:O,14,0),0)</f>
        <v>0</v>
      </c>
      <c r="K22" s="26">
        <f>IFERROR(+VLOOKUP("LEBALF"&amp;A22,'Main File'!A:O,15,0),0)</f>
        <v>0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0</v>
      </c>
      <c r="C20" s="26">
        <f>IFERROR(+VLOOKUP("LEBFSF"&amp;A20,'Main File'!A:O,7,0),0)</f>
        <v>0</v>
      </c>
      <c r="D20" s="26">
        <f>IFERROR(+VLOOKUP("LEBFSF"&amp;A20,'Main File'!A:O,8,0),0)</f>
        <v>0</v>
      </c>
      <c r="E20" s="26">
        <f>IFERROR(+VLOOKUP("LEBFSF"&amp;A20,'Main File'!A:O,9,0),0)</f>
        <v>0</v>
      </c>
      <c r="F20" s="26">
        <f>IFERROR(+VLOOKUP("LEBFSF"&amp;A20,'Main File'!A:O,10,0),0)</f>
        <v>0</v>
      </c>
      <c r="G20" s="26">
        <f>IFERROR(+VLOOKUP("LEBFSF"&amp;A20,'Main File'!A:O,11,0),0)</f>
        <v>0</v>
      </c>
      <c r="H20" s="26">
        <f>IFERROR(+VLOOKUP("LEBFSF"&amp;A20,'Main File'!A:O,12,0),0)</f>
        <v>0</v>
      </c>
      <c r="I20" s="26">
        <f>IFERROR(+VLOOKUP("LEBFSF"&amp;A20,'Main File'!A:O,13,0),0)</f>
        <v>0</v>
      </c>
      <c r="J20" s="26">
        <f>IFERROR(+VLOOKUP("LEBFSF"&amp;A20,'Main File'!A:O,14,0),0)</f>
        <v>0</v>
      </c>
      <c r="K20" s="26">
        <f>IFERROR(+VLOOKUP("LEBFSF"&amp;A20,'Main File'!A:O,15,0),0)</f>
        <v>0</v>
      </c>
    </row>
    <row r="21" spans="1:11" x14ac:dyDescent="0.25">
      <c r="A21" s="9">
        <f t="shared" si="0"/>
        <v>43208</v>
      </c>
      <c r="B21" s="26">
        <f>IFERROR(+VLOOKUP("LEBFSF"&amp;A21,'Main File'!A:O,6,0),0)</f>
        <v>0</v>
      </c>
      <c r="C21" s="26">
        <f>IFERROR(+VLOOKUP("LEBFSF"&amp;A21,'Main File'!A:O,7,0),0)</f>
        <v>0</v>
      </c>
      <c r="D21" s="26">
        <f>IFERROR(+VLOOKUP("LEBFSF"&amp;A21,'Main File'!A:O,8,0),0)</f>
        <v>0</v>
      </c>
      <c r="E21" s="26">
        <f>IFERROR(+VLOOKUP("LEBFSF"&amp;A21,'Main File'!A:O,9,0),0)</f>
        <v>0</v>
      </c>
      <c r="F21" s="26">
        <f>IFERROR(+VLOOKUP("LEBFSF"&amp;A21,'Main File'!A:O,10,0),0)</f>
        <v>0</v>
      </c>
      <c r="G21" s="26">
        <f>IFERROR(+VLOOKUP("LEBFSF"&amp;A21,'Main File'!A:O,11,0),0)</f>
        <v>0</v>
      </c>
      <c r="H21" s="26">
        <f>IFERROR(+VLOOKUP("LEBFSF"&amp;A21,'Main File'!A:O,12,0),0)</f>
        <v>0</v>
      </c>
      <c r="I21" s="26">
        <f>IFERROR(+VLOOKUP("LEBFSF"&amp;A21,'Main File'!A:O,13,0),0)</f>
        <v>0</v>
      </c>
      <c r="J21" s="26">
        <f>IFERROR(+VLOOKUP("LEBFSF"&amp;A21,'Main File'!A:O,14,0),0)</f>
        <v>0</v>
      </c>
      <c r="K21" s="26">
        <f>IFERROR(+VLOOKUP("LEBFSF"&amp;A21,'Main File'!A:O,15,0),0)</f>
        <v>0</v>
      </c>
    </row>
    <row r="22" spans="1:11" x14ac:dyDescent="0.25">
      <c r="A22" s="9">
        <f t="shared" si="0"/>
        <v>43209</v>
      </c>
      <c r="B22" s="26">
        <f>IFERROR(+VLOOKUP("LEBFSF"&amp;A22,'Main File'!A:O,6,0),0)</f>
        <v>0</v>
      </c>
      <c r="C22" s="26">
        <f>IFERROR(+VLOOKUP("LEBFSF"&amp;A22,'Main File'!A:O,7,0),0)</f>
        <v>0</v>
      </c>
      <c r="D22" s="26">
        <f>IFERROR(+VLOOKUP("LEBFSF"&amp;A22,'Main File'!A:O,8,0),0)</f>
        <v>0</v>
      </c>
      <c r="E22" s="26">
        <f>IFERROR(+VLOOKUP("LEBFSF"&amp;A22,'Main File'!A:O,9,0),0)</f>
        <v>0</v>
      </c>
      <c r="F22" s="26">
        <f>IFERROR(+VLOOKUP("LEBFSF"&amp;A22,'Main File'!A:O,10,0),0)</f>
        <v>0</v>
      </c>
      <c r="G22" s="26">
        <f>IFERROR(+VLOOKUP("LEBFSF"&amp;A22,'Main File'!A:O,11,0),0)</f>
        <v>0</v>
      </c>
      <c r="H22" s="26">
        <f>IFERROR(+VLOOKUP("LEBFSF"&amp;A22,'Main File'!A:O,12,0),0)</f>
        <v>0</v>
      </c>
      <c r="I22" s="26">
        <f>IFERROR(+VLOOKUP("LEBFSF"&amp;A22,'Main File'!A:O,13,0),0)</f>
        <v>0</v>
      </c>
      <c r="J22" s="26">
        <f>IFERROR(+VLOOKUP("LEBFSF"&amp;A22,'Main File'!A:O,14,0),0)</f>
        <v>0</v>
      </c>
      <c r="K22" s="26">
        <f>IFERROR(+VLOOKUP("LEBFSF"&amp;A22,'Main File'!A:O,15,0),0)</f>
        <v>0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0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</v>
      </c>
      <c r="F20" s="26">
        <f>IFERROR(+VLOOKUP("LECHID"&amp;A20,'Main File'!A:O,10,0),0)</f>
        <v>0</v>
      </c>
      <c r="G20" s="26">
        <f>IFERROR(+VLOOKUP("LECHID"&amp;A20,'Main File'!A:O,11,0),0)</f>
        <v>0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</v>
      </c>
      <c r="K20" s="26">
        <f>IFERROR(+VLOOKUP("LECHID"&amp;A20,'Main File'!A:O,15,0),0)</f>
        <v>0</v>
      </c>
    </row>
    <row r="21" spans="1:11" x14ac:dyDescent="0.25">
      <c r="A21" s="9">
        <f t="shared" si="0"/>
        <v>43208</v>
      </c>
      <c r="B21" s="26">
        <f>IFERROR(+VLOOKUP("LECHID"&amp;A21,'Main File'!A:O,6,0),0)</f>
        <v>0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</v>
      </c>
      <c r="F21" s="26">
        <f>IFERROR(+VLOOKUP("LECHID"&amp;A21,'Main File'!A:O,10,0),0)</f>
        <v>0</v>
      </c>
      <c r="G21" s="26">
        <f>IFERROR(+VLOOKUP("LECHID"&amp;A21,'Main File'!A:O,11,0),0)</f>
        <v>0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</v>
      </c>
      <c r="K21" s="26">
        <f>IFERROR(+VLOOKUP("LECHID"&amp;A21,'Main File'!A:O,15,0),0)</f>
        <v>0</v>
      </c>
    </row>
    <row r="22" spans="1:11" x14ac:dyDescent="0.25">
      <c r="A22" s="9">
        <f t="shared" si="0"/>
        <v>43209</v>
      </c>
      <c r="B22" s="26">
        <f>IFERROR(+VLOOKUP("LECHID"&amp;A22,'Main File'!A:O,6,0),0)</f>
        <v>0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</v>
      </c>
      <c r="F22" s="26">
        <f>IFERROR(+VLOOKUP("LECHID"&amp;A22,'Main File'!A:O,10,0),0)</f>
        <v>0</v>
      </c>
      <c r="G22" s="26">
        <f>IFERROR(+VLOOKUP("LECHID"&amp;A22,'Main File'!A:O,11,0),0)</f>
        <v>0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</v>
      </c>
      <c r="K22" s="26">
        <f>IFERROR(+VLOOKUP("LECHID"&amp;A22,'Main File'!A:O,15,0),0)</f>
        <v>0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0</v>
      </c>
      <c r="C20" s="26">
        <f>IFERROR(+VLOOKUP("LEEQTF"&amp;A20,'Main File'!A:O,7,0),0)</f>
        <v>0</v>
      </c>
      <c r="D20" s="26">
        <f>IFERROR(+VLOOKUP("LEEQTF"&amp;A20,'Main File'!A:O,8,0),0)</f>
        <v>0</v>
      </c>
      <c r="E20" s="26">
        <f>IFERROR(+VLOOKUP("LEEQTF"&amp;A20,'Main File'!A:O,9,0),0)</f>
        <v>0</v>
      </c>
      <c r="F20" s="26">
        <f>IFERROR(+VLOOKUP("LEEQTF"&amp;A20,'Main File'!A:O,10,0),0)</f>
        <v>0</v>
      </c>
      <c r="G20" s="26">
        <f>IFERROR(+VLOOKUP("LEEQTF"&amp;A20,'Main File'!A:O,11,0),0)</f>
        <v>0</v>
      </c>
      <c r="H20" s="26">
        <f>IFERROR(+VLOOKUP("LEEQTF"&amp;A20,'Main File'!A:O,12,0),0)</f>
        <v>0</v>
      </c>
      <c r="I20" s="26">
        <f>IFERROR(+VLOOKUP("LEEQTF"&amp;A20,'Main File'!A:O,13,0),0)</f>
        <v>0</v>
      </c>
      <c r="J20" s="26">
        <f>IFERROR(+VLOOKUP("LEEQTF"&amp;A20,'Main File'!A:O,14,0),0)</f>
        <v>0</v>
      </c>
      <c r="K20" s="26">
        <f>IFERROR(+VLOOKUP("LEEQTF"&amp;A20,'Main File'!A:O,15,0),0)</f>
        <v>0</v>
      </c>
    </row>
    <row r="21" spans="1:11" x14ac:dyDescent="0.25">
      <c r="A21" s="9">
        <f t="shared" si="0"/>
        <v>43208</v>
      </c>
      <c r="B21" s="26">
        <f>IFERROR(+VLOOKUP("LEEQTF"&amp;A21,'Main File'!A:O,6,0),0)</f>
        <v>0</v>
      </c>
      <c r="C21" s="26">
        <f>IFERROR(+VLOOKUP("LEEQTF"&amp;A21,'Main File'!A:O,7,0),0)</f>
        <v>0</v>
      </c>
      <c r="D21" s="26">
        <f>IFERROR(+VLOOKUP("LEEQTF"&amp;A21,'Main File'!A:O,8,0),0)</f>
        <v>0</v>
      </c>
      <c r="E21" s="26">
        <f>IFERROR(+VLOOKUP("LEEQTF"&amp;A21,'Main File'!A:O,9,0),0)</f>
        <v>0</v>
      </c>
      <c r="F21" s="26">
        <f>IFERROR(+VLOOKUP("LEEQTF"&amp;A21,'Main File'!A:O,10,0),0)</f>
        <v>0</v>
      </c>
      <c r="G21" s="26">
        <f>IFERROR(+VLOOKUP("LEEQTF"&amp;A21,'Main File'!A:O,11,0),0)</f>
        <v>0</v>
      </c>
      <c r="H21" s="26">
        <f>IFERROR(+VLOOKUP("LEEQTF"&amp;A21,'Main File'!A:O,12,0),0)</f>
        <v>0</v>
      </c>
      <c r="I21" s="26">
        <f>IFERROR(+VLOOKUP("LEEQTF"&amp;A21,'Main File'!A:O,13,0),0)</f>
        <v>0</v>
      </c>
      <c r="J21" s="26">
        <f>IFERROR(+VLOOKUP("LEEQTF"&amp;A21,'Main File'!A:O,14,0),0)</f>
        <v>0</v>
      </c>
      <c r="K21" s="26">
        <f>IFERROR(+VLOOKUP("LEEQTF"&amp;A21,'Main File'!A:O,15,0),0)</f>
        <v>0</v>
      </c>
    </row>
    <row r="22" spans="1:11" x14ac:dyDescent="0.25">
      <c r="A22" s="9">
        <f t="shared" si="0"/>
        <v>43209</v>
      </c>
      <c r="B22" s="26">
        <f>IFERROR(+VLOOKUP("LEEQTF"&amp;A22,'Main File'!A:O,6,0),0)</f>
        <v>0</v>
      </c>
      <c r="C22" s="26">
        <f>IFERROR(+VLOOKUP("LEEQTF"&amp;A22,'Main File'!A:O,7,0),0)</f>
        <v>0</v>
      </c>
      <c r="D22" s="26">
        <f>IFERROR(+VLOOKUP("LEEQTF"&amp;A22,'Main File'!A:O,8,0),0)</f>
        <v>0</v>
      </c>
      <c r="E22" s="26">
        <f>IFERROR(+VLOOKUP("LEEQTF"&amp;A22,'Main File'!A:O,9,0),0)</f>
        <v>0</v>
      </c>
      <c r="F22" s="26">
        <f>IFERROR(+VLOOKUP("LEEQTF"&amp;A22,'Main File'!A:O,10,0),0)</f>
        <v>0</v>
      </c>
      <c r="G22" s="26">
        <f>IFERROR(+VLOOKUP("LEEQTF"&amp;A22,'Main File'!A:O,11,0),0)</f>
        <v>0</v>
      </c>
      <c r="H22" s="26">
        <f>IFERROR(+VLOOKUP("LEEQTF"&amp;A22,'Main File'!A:O,12,0),0)</f>
        <v>0</v>
      </c>
      <c r="I22" s="26">
        <f>IFERROR(+VLOOKUP("LEEQTF"&amp;A22,'Main File'!A:O,13,0),0)</f>
        <v>0</v>
      </c>
      <c r="J22" s="26">
        <f>IFERROR(+VLOOKUP("LEEQTF"&amp;A22,'Main File'!A:O,14,0),0)</f>
        <v>0</v>
      </c>
      <c r="K22" s="26">
        <f>IFERROR(+VLOOKUP("LEEQTF"&amp;A22,'Main File'!A:O,15,0),0)</f>
        <v>0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0</v>
      </c>
      <c r="C20" s="26">
        <f>IFERROR(+VLOOKUP("LEGROW"&amp;A20,'Main File'!A:O,7,0),0)</f>
        <v>0</v>
      </c>
      <c r="D20" s="26">
        <f>IFERROR(+VLOOKUP("LEGROW"&amp;A20,'Main File'!A:O,8,0),0)</f>
        <v>0</v>
      </c>
      <c r="E20" s="26">
        <f>IFERROR(+VLOOKUP("LEGROW"&amp;A20,'Main File'!A:O,9,0),0)</f>
        <v>0</v>
      </c>
      <c r="F20" s="26">
        <f>IFERROR(+VLOOKUP("LEGROW"&amp;A20,'Main File'!A:O,10,0),0)</f>
        <v>0</v>
      </c>
      <c r="G20" s="26">
        <f>IFERROR(+VLOOKUP("LEGROW"&amp;A20,'Main File'!A:O,11,0),0)</f>
        <v>0</v>
      </c>
      <c r="H20" s="26">
        <f>IFERROR(+VLOOKUP("LEGROW"&amp;A20,'Main File'!A:O,12,0),0)</f>
        <v>0</v>
      </c>
      <c r="I20" s="26">
        <f>IFERROR(+VLOOKUP("LEGROW"&amp;A20,'Main File'!A:O,13,0),0)</f>
        <v>0</v>
      </c>
      <c r="J20" s="26">
        <f>IFERROR(+VLOOKUP("LEGROW"&amp;A20,'Main File'!A:O,14,0),0)</f>
        <v>0</v>
      </c>
      <c r="K20" s="26">
        <f>IFERROR(+VLOOKUP("LEGROW"&amp;A20,'Main File'!A:O,15,0),0)</f>
        <v>0</v>
      </c>
    </row>
    <row r="21" spans="1:11" x14ac:dyDescent="0.25">
      <c r="A21" s="9">
        <f t="shared" si="0"/>
        <v>43208</v>
      </c>
      <c r="B21" s="26">
        <f>IFERROR(+VLOOKUP("LEGROW"&amp;A21,'Main File'!A:O,6,0),0)</f>
        <v>0</v>
      </c>
      <c r="C21" s="26">
        <f>IFERROR(+VLOOKUP("LEGROW"&amp;A21,'Main File'!A:O,7,0),0)</f>
        <v>0</v>
      </c>
      <c r="D21" s="26">
        <f>IFERROR(+VLOOKUP("LEGROW"&amp;A21,'Main File'!A:O,8,0),0)</f>
        <v>0</v>
      </c>
      <c r="E21" s="26">
        <f>IFERROR(+VLOOKUP("LEGROW"&amp;A21,'Main File'!A:O,9,0),0)</f>
        <v>0</v>
      </c>
      <c r="F21" s="26">
        <f>IFERROR(+VLOOKUP("LEGROW"&amp;A21,'Main File'!A:O,10,0),0)</f>
        <v>0</v>
      </c>
      <c r="G21" s="26">
        <f>IFERROR(+VLOOKUP("LEGROW"&amp;A21,'Main File'!A:O,11,0),0)</f>
        <v>0</v>
      </c>
      <c r="H21" s="26">
        <f>IFERROR(+VLOOKUP("LEGROW"&amp;A21,'Main File'!A:O,12,0),0)</f>
        <v>0</v>
      </c>
      <c r="I21" s="26">
        <f>IFERROR(+VLOOKUP("LEGROW"&amp;A21,'Main File'!A:O,13,0),0)</f>
        <v>0</v>
      </c>
      <c r="J21" s="26">
        <f>IFERROR(+VLOOKUP("LEGROW"&amp;A21,'Main File'!A:O,14,0),0)</f>
        <v>0</v>
      </c>
      <c r="K21" s="26">
        <f>IFERROR(+VLOOKUP("LEGROW"&amp;A21,'Main File'!A:O,15,0),0)</f>
        <v>0</v>
      </c>
    </row>
    <row r="22" spans="1:11" x14ac:dyDescent="0.25">
      <c r="A22" s="9">
        <f t="shared" si="0"/>
        <v>43209</v>
      </c>
      <c r="B22" s="26">
        <f>IFERROR(+VLOOKUP("LEGROW"&amp;A22,'Main File'!A:O,6,0),0)</f>
        <v>0</v>
      </c>
      <c r="C22" s="26">
        <f>IFERROR(+VLOOKUP("LEGROW"&amp;A22,'Main File'!A:O,7,0),0)</f>
        <v>0</v>
      </c>
      <c r="D22" s="26">
        <f>IFERROR(+VLOOKUP("LEGROW"&amp;A22,'Main File'!A:O,8,0),0)</f>
        <v>0</v>
      </c>
      <c r="E22" s="26">
        <f>IFERROR(+VLOOKUP("LEGROW"&amp;A22,'Main File'!A:O,9,0),0)</f>
        <v>0</v>
      </c>
      <c r="F22" s="26">
        <f>IFERROR(+VLOOKUP("LEGROW"&amp;A22,'Main File'!A:O,10,0),0)</f>
        <v>0</v>
      </c>
      <c r="G22" s="26">
        <f>IFERROR(+VLOOKUP("LEGROW"&amp;A22,'Main File'!A:O,11,0),0)</f>
        <v>0</v>
      </c>
      <c r="H22" s="26">
        <f>IFERROR(+VLOOKUP("LEGROW"&amp;A22,'Main File'!A:O,12,0),0)</f>
        <v>0</v>
      </c>
      <c r="I22" s="26">
        <f>IFERROR(+VLOOKUP("LEGROW"&amp;A22,'Main File'!A:O,13,0),0)</f>
        <v>0</v>
      </c>
      <c r="J22" s="26">
        <f>IFERROR(+VLOOKUP("LEGROW"&amp;A22,'Main File'!A:O,14,0),0)</f>
        <v>0</v>
      </c>
      <c r="K22" s="26">
        <f>IFERROR(+VLOOKUP("LEGROW"&amp;A22,'Main File'!A:O,15,0),0)</f>
        <v>0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0</v>
      </c>
      <c r="C20" s="26">
        <f>IFERROR(+VLOOKUP("LEINFA"&amp;A20,'Main File'!A:O,7,0),0)</f>
        <v>0</v>
      </c>
      <c r="D20" s="26">
        <f>IFERROR(+VLOOKUP("LEINFA"&amp;A20,'Main File'!A:O,8,0),0)</f>
        <v>0</v>
      </c>
      <c r="E20" s="26">
        <f>IFERROR(+VLOOKUP("LEINFA"&amp;A20,'Main File'!A:O,9,0),0)</f>
        <v>0</v>
      </c>
      <c r="F20" s="26">
        <f>IFERROR(+VLOOKUP("LEINFA"&amp;A20,'Main File'!A:O,10,0),0)</f>
        <v>0</v>
      </c>
      <c r="G20" s="26">
        <f>IFERROR(+VLOOKUP("LEINFA"&amp;A20,'Main File'!A:O,11,0),0)</f>
        <v>0</v>
      </c>
      <c r="H20" s="26">
        <f>IFERROR(+VLOOKUP("LEINFA"&amp;A20,'Main File'!A:O,12,0),0)</f>
        <v>0</v>
      </c>
      <c r="I20" s="26">
        <f>IFERROR(+VLOOKUP("LEINFA"&amp;A20,'Main File'!A:O,13,0),0)</f>
        <v>0</v>
      </c>
      <c r="J20" s="26">
        <f>IFERROR(+VLOOKUP("LEINFA"&amp;A20,'Main File'!A:O,14,0),0)</f>
        <v>0</v>
      </c>
      <c r="K20" s="26">
        <f>IFERROR(+VLOOKUP("LEINFA"&amp;A20,'Main File'!A:O,15,0),0)</f>
        <v>0</v>
      </c>
    </row>
    <row r="21" spans="1:11" x14ac:dyDescent="0.25">
      <c r="A21" s="9">
        <f t="shared" si="0"/>
        <v>43208</v>
      </c>
      <c r="B21" s="26">
        <f>IFERROR(+VLOOKUP("LEINFA"&amp;A21,'Main File'!A:O,6,0),0)</f>
        <v>0</v>
      </c>
      <c r="C21" s="26">
        <f>IFERROR(+VLOOKUP("LEINFA"&amp;A21,'Main File'!A:O,7,0),0)</f>
        <v>0</v>
      </c>
      <c r="D21" s="26">
        <f>IFERROR(+VLOOKUP("LEINFA"&amp;A21,'Main File'!A:O,8,0),0)</f>
        <v>0</v>
      </c>
      <c r="E21" s="26">
        <f>IFERROR(+VLOOKUP("LEINFA"&amp;A21,'Main File'!A:O,9,0),0)</f>
        <v>0</v>
      </c>
      <c r="F21" s="26">
        <f>IFERROR(+VLOOKUP("LEINFA"&amp;A21,'Main File'!A:O,10,0),0)</f>
        <v>0</v>
      </c>
      <c r="G21" s="26">
        <f>IFERROR(+VLOOKUP("LEINFA"&amp;A21,'Main File'!A:O,11,0),0)</f>
        <v>0</v>
      </c>
      <c r="H21" s="26">
        <f>IFERROR(+VLOOKUP("LEINFA"&amp;A21,'Main File'!A:O,12,0),0)</f>
        <v>0</v>
      </c>
      <c r="I21" s="26">
        <f>IFERROR(+VLOOKUP("LEINFA"&amp;A21,'Main File'!A:O,13,0),0)</f>
        <v>0</v>
      </c>
      <c r="J21" s="26">
        <f>IFERROR(+VLOOKUP("LEINFA"&amp;A21,'Main File'!A:O,14,0),0)</f>
        <v>0</v>
      </c>
      <c r="K21" s="26">
        <f>IFERROR(+VLOOKUP("LEINFA"&amp;A21,'Main File'!A:O,15,0),0)</f>
        <v>0</v>
      </c>
    </row>
    <row r="22" spans="1:11" x14ac:dyDescent="0.25">
      <c r="A22" s="9">
        <f t="shared" si="0"/>
        <v>43209</v>
      </c>
      <c r="B22" s="26">
        <f>IFERROR(+VLOOKUP("LEINFA"&amp;A22,'Main File'!A:O,6,0),0)</f>
        <v>0</v>
      </c>
      <c r="C22" s="26">
        <f>IFERROR(+VLOOKUP("LEINFA"&amp;A22,'Main File'!A:O,7,0),0)</f>
        <v>0</v>
      </c>
      <c r="D22" s="26">
        <f>IFERROR(+VLOOKUP("LEINFA"&amp;A22,'Main File'!A:O,8,0),0)</f>
        <v>0</v>
      </c>
      <c r="E22" s="26">
        <f>IFERROR(+VLOOKUP("LEINFA"&amp;A22,'Main File'!A:O,9,0),0)</f>
        <v>0</v>
      </c>
      <c r="F22" s="26">
        <f>IFERROR(+VLOOKUP("LEINFA"&amp;A22,'Main File'!A:O,10,0),0)</f>
        <v>0</v>
      </c>
      <c r="G22" s="26">
        <f>IFERROR(+VLOOKUP("LEINFA"&amp;A22,'Main File'!A:O,11,0),0)</f>
        <v>0</v>
      </c>
      <c r="H22" s="26">
        <f>IFERROR(+VLOOKUP("LEINFA"&amp;A22,'Main File'!A:O,12,0),0)</f>
        <v>0</v>
      </c>
      <c r="I22" s="26">
        <f>IFERROR(+VLOOKUP("LEINFA"&amp;A22,'Main File'!A:O,13,0),0)</f>
        <v>0</v>
      </c>
      <c r="J22" s="26">
        <f>IFERROR(+VLOOKUP("LEINFA"&amp;A22,'Main File'!A:O,14,0),0)</f>
        <v>0</v>
      </c>
      <c r="K22" s="26">
        <f>IFERROR(+VLOOKUP("LEINFA"&amp;A22,'Main File'!A:O,15,0),0)</f>
        <v>0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0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0</v>
      </c>
      <c r="F20" s="26">
        <f>IFERROR(+VLOOKUP("LEINNF"&amp;A20,'Main File'!A:O,10,0),0)</f>
        <v>0</v>
      </c>
      <c r="G20" s="26">
        <f>IFERROR(+VLOOKUP("LEINNF"&amp;A20,'Main File'!A:O,11,0),0)</f>
        <v>0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0</v>
      </c>
      <c r="K20" s="26">
        <f>IFERROR(+VLOOKUP("LEINNF"&amp;A20,'Main File'!A:O,15,0),0)</f>
        <v>0</v>
      </c>
    </row>
    <row r="21" spans="1:11" x14ac:dyDescent="0.25">
      <c r="A21" s="9">
        <f t="shared" si="0"/>
        <v>43208</v>
      </c>
      <c r="B21" s="26">
        <f>IFERROR(+VLOOKUP("LEINNF"&amp;A21,'Main File'!A:O,6,0),0)</f>
        <v>0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0</v>
      </c>
      <c r="F21" s="26">
        <f>IFERROR(+VLOOKUP("LEINNF"&amp;A21,'Main File'!A:O,10,0),0)</f>
        <v>0</v>
      </c>
      <c r="G21" s="26">
        <f>IFERROR(+VLOOKUP("LEINNF"&amp;A21,'Main File'!A:O,11,0),0)</f>
        <v>0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0</v>
      </c>
      <c r="K21" s="26">
        <f>IFERROR(+VLOOKUP("LEINNF"&amp;A21,'Main File'!A:O,15,0),0)</f>
        <v>0</v>
      </c>
    </row>
    <row r="22" spans="1:11" x14ac:dyDescent="0.25">
      <c r="A22" s="9">
        <f t="shared" si="0"/>
        <v>43209</v>
      </c>
      <c r="B22" s="26">
        <f>IFERROR(+VLOOKUP("LEINNF"&amp;A22,'Main File'!A:O,6,0),0)</f>
        <v>0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0</v>
      </c>
      <c r="F22" s="26">
        <f>IFERROR(+VLOOKUP("LEINNF"&amp;A22,'Main File'!A:O,10,0),0)</f>
        <v>0</v>
      </c>
      <c r="G22" s="26">
        <f>IFERROR(+VLOOKUP("LEINNF"&amp;A22,'Main File'!A:O,11,0),0)</f>
        <v>0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0</v>
      </c>
      <c r="K22" s="26">
        <f>IFERROR(+VLOOKUP("LEINNF"&amp;A22,'Main File'!A:O,15,0),0)</f>
        <v>0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0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</v>
      </c>
      <c r="F20" s="26">
        <f>IFERROR(+VLOOKUP("LEINSX"&amp;A20,'Main File'!A:O,10,0),0)</f>
        <v>0</v>
      </c>
      <c r="G20" s="26">
        <f>IFERROR(+VLOOKUP("LEINSX"&amp;A20,'Main File'!A:O,11,0),0)</f>
        <v>0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</v>
      </c>
      <c r="K20" s="26">
        <f>IFERROR(+VLOOKUP("LEINSX"&amp;A20,'Main File'!A:O,15,0),0)</f>
        <v>0</v>
      </c>
    </row>
    <row r="21" spans="1:11" x14ac:dyDescent="0.25">
      <c r="A21" s="9">
        <f t="shared" si="0"/>
        <v>43208</v>
      </c>
      <c r="B21" s="26">
        <f>IFERROR(+VLOOKUP("LEINSX"&amp;A21,'Main File'!A:O,6,0),0)</f>
        <v>0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</v>
      </c>
      <c r="F21" s="26">
        <f>IFERROR(+VLOOKUP("LEINSX"&amp;A21,'Main File'!A:O,10,0),0)</f>
        <v>0</v>
      </c>
      <c r="G21" s="26">
        <f>IFERROR(+VLOOKUP("LEINSX"&amp;A21,'Main File'!A:O,11,0),0)</f>
        <v>0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</v>
      </c>
      <c r="K21" s="26">
        <f>IFERROR(+VLOOKUP("LEINSX"&amp;A21,'Main File'!A:O,15,0),0)</f>
        <v>0</v>
      </c>
    </row>
    <row r="22" spans="1:11" x14ac:dyDescent="0.25">
      <c r="A22" s="9">
        <f t="shared" si="0"/>
        <v>43209</v>
      </c>
      <c r="B22" s="26">
        <f>IFERROR(+VLOOKUP("LEINSX"&amp;A22,'Main File'!A:O,6,0),0)</f>
        <v>0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</v>
      </c>
      <c r="F22" s="26">
        <f>IFERROR(+VLOOKUP("LEINSX"&amp;A22,'Main File'!A:O,10,0),0)</f>
        <v>0</v>
      </c>
      <c r="G22" s="26">
        <f>IFERROR(+VLOOKUP("LEINSX"&amp;A22,'Main File'!A:O,11,0),0)</f>
        <v>0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</v>
      </c>
      <c r="K22" s="26">
        <f>IFERROR(+VLOOKUP("LEINSX"&amp;A22,'Main File'!A:O,15,0),0)</f>
        <v>0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0</v>
      </c>
      <c r="C20" s="26">
        <f>IFERROR(+VLOOKUP("LEMIDF"&amp;A20,'Main File'!A:O,7,0),0)</f>
        <v>0</v>
      </c>
      <c r="D20" s="26">
        <f>IFERROR(+VLOOKUP("LEMIDF"&amp;A20,'Main File'!A:O,8,0),0)</f>
        <v>0</v>
      </c>
      <c r="E20" s="26">
        <f>IFERROR(+VLOOKUP("LEMIDF"&amp;A20,'Main File'!A:O,9,0),0)</f>
        <v>0</v>
      </c>
      <c r="F20" s="26">
        <f>IFERROR(+VLOOKUP("LEMIDF"&amp;A20,'Main File'!A:O,10,0),0)</f>
        <v>0</v>
      </c>
      <c r="G20" s="26">
        <f>IFERROR(+VLOOKUP("LEMIDF"&amp;A20,'Main File'!A:O,11,0),0)</f>
        <v>0</v>
      </c>
      <c r="H20" s="26">
        <f>IFERROR(+VLOOKUP("LEMIDF"&amp;A20,'Main File'!A:O,12,0),0)</f>
        <v>0</v>
      </c>
      <c r="I20" s="26">
        <f>IFERROR(+VLOOKUP("LEMIDF"&amp;A20,'Main File'!A:O,13,0),0)</f>
        <v>0</v>
      </c>
      <c r="J20" s="26">
        <f>IFERROR(+VLOOKUP("LEMIDF"&amp;A20,'Main File'!A:O,14,0),0)</f>
        <v>0</v>
      </c>
      <c r="K20" s="26">
        <f>IFERROR(+VLOOKUP("LEMIDF"&amp;A20,'Main File'!A:O,15,0),0)</f>
        <v>0</v>
      </c>
    </row>
    <row r="21" spans="1:11" x14ac:dyDescent="0.25">
      <c r="A21" s="9">
        <f t="shared" si="0"/>
        <v>43208</v>
      </c>
      <c r="B21" s="26">
        <f>IFERROR(+VLOOKUP("LEMIDF"&amp;A21,'Main File'!A:O,6,0),0)</f>
        <v>0</v>
      </c>
      <c r="C21" s="26">
        <f>IFERROR(+VLOOKUP("LEMIDF"&amp;A21,'Main File'!A:O,7,0),0)</f>
        <v>0</v>
      </c>
      <c r="D21" s="26">
        <f>IFERROR(+VLOOKUP("LEMIDF"&amp;A21,'Main File'!A:O,8,0),0)</f>
        <v>0</v>
      </c>
      <c r="E21" s="26">
        <f>IFERROR(+VLOOKUP("LEMIDF"&amp;A21,'Main File'!A:O,9,0),0)</f>
        <v>0</v>
      </c>
      <c r="F21" s="26">
        <f>IFERROR(+VLOOKUP("LEMIDF"&amp;A21,'Main File'!A:O,10,0),0)</f>
        <v>0</v>
      </c>
      <c r="G21" s="26">
        <f>IFERROR(+VLOOKUP("LEMIDF"&amp;A21,'Main File'!A:O,11,0),0)</f>
        <v>0</v>
      </c>
      <c r="H21" s="26">
        <f>IFERROR(+VLOOKUP("LEMIDF"&amp;A21,'Main File'!A:O,12,0),0)</f>
        <v>0</v>
      </c>
      <c r="I21" s="26">
        <f>IFERROR(+VLOOKUP("LEMIDF"&amp;A21,'Main File'!A:O,13,0),0)</f>
        <v>0</v>
      </c>
      <c r="J21" s="26">
        <f>IFERROR(+VLOOKUP("LEMIDF"&amp;A21,'Main File'!A:O,14,0),0)</f>
        <v>0</v>
      </c>
      <c r="K21" s="26">
        <f>IFERROR(+VLOOKUP("LEMIDF"&amp;A21,'Main File'!A:O,15,0),0)</f>
        <v>0</v>
      </c>
    </row>
    <row r="22" spans="1:11" x14ac:dyDescent="0.25">
      <c r="A22" s="9">
        <f t="shared" si="0"/>
        <v>43209</v>
      </c>
      <c r="B22" s="26">
        <f>IFERROR(+VLOOKUP("LEMIDF"&amp;A22,'Main File'!A:O,6,0),0)</f>
        <v>0</v>
      </c>
      <c r="C22" s="26">
        <f>IFERROR(+VLOOKUP("LEMIDF"&amp;A22,'Main File'!A:O,7,0),0)</f>
        <v>0</v>
      </c>
      <c r="D22" s="26">
        <f>IFERROR(+VLOOKUP("LEMIDF"&amp;A22,'Main File'!A:O,8,0),0)</f>
        <v>0</v>
      </c>
      <c r="E22" s="26">
        <f>IFERROR(+VLOOKUP("LEMIDF"&amp;A22,'Main File'!A:O,9,0),0)</f>
        <v>0</v>
      </c>
      <c r="F22" s="26">
        <f>IFERROR(+VLOOKUP("LEMIDF"&amp;A22,'Main File'!A:O,10,0),0)</f>
        <v>0</v>
      </c>
      <c r="G22" s="26">
        <f>IFERROR(+VLOOKUP("LEMIDF"&amp;A22,'Main File'!A:O,11,0),0)</f>
        <v>0</v>
      </c>
      <c r="H22" s="26">
        <f>IFERROR(+VLOOKUP("LEMIDF"&amp;A22,'Main File'!A:O,12,0),0)</f>
        <v>0</v>
      </c>
      <c r="I22" s="26">
        <f>IFERROR(+VLOOKUP("LEMIDF"&amp;A22,'Main File'!A:O,13,0),0)</f>
        <v>0</v>
      </c>
      <c r="J22" s="26">
        <f>IFERROR(+VLOOKUP("LEMIDF"&amp;A22,'Main File'!A:O,14,0),0)</f>
        <v>0</v>
      </c>
      <c r="K22" s="26">
        <f>IFERROR(+VLOOKUP("LEMIDF"&amp;A22,'Main File'!A:O,15,0),0)</f>
        <v>0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0</v>
      </c>
      <c r="F20" s="26">
        <f>IFERROR(+VLOOKUP("LET100"&amp;A20,'Main File'!A:O,10,0),0)</f>
        <v>0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0</v>
      </c>
      <c r="F21" s="26">
        <f>IFERROR(+VLOOKUP("LET100"&amp;A21,'Main File'!A:O,10,0),0)</f>
        <v>0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0</v>
      </c>
      <c r="F22" s="26">
        <f>IFERROR(+VLOOKUP("LET100"&amp;A22,'Main File'!A:O,10,0),0)</f>
        <v>0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0</v>
      </c>
      <c r="C20" s="26">
        <f>IFERROR(+VLOOKUP("LETAXP"&amp;A20,'Main File'!A:O,7,0),0)</f>
        <v>0</v>
      </c>
      <c r="D20" s="26">
        <f>IFERROR(+VLOOKUP("LETAXP"&amp;A20,'Main File'!A:O,8,0),0)</f>
        <v>0</v>
      </c>
      <c r="E20" s="26">
        <f>IFERROR(+VLOOKUP("LETAXP"&amp;A20,'Main File'!A:O,9,0),0)</f>
        <v>0</v>
      </c>
      <c r="F20" s="26">
        <f>IFERROR(+VLOOKUP("LETAXP"&amp;A20,'Main File'!A:O,10,0),0)</f>
        <v>0</v>
      </c>
      <c r="G20" s="26">
        <f>IFERROR(+VLOOKUP("LETAXP"&amp;A20,'Main File'!A:O,11,0),0)</f>
        <v>0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</v>
      </c>
      <c r="K20" s="26">
        <f>IFERROR(+VLOOKUP("LETAXP"&amp;A20,'Main File'!A:O,15,0),0)</f>
        <v>0</v>
      </c>
    </row>
    <row r="21" spans="1:11" x14ac:dyDescent="0.25">
      <c r="A21" s="9">
        <f t="shared" si="0"/>
        <v>43208</v>
      </c>
      <c r="B21" s="26">
        <f>IFERROR(+VLOOKUP("LETAXP"&amp;A21,'Main File'!A:O,6,0),0)</f>
        <v>0</v>
      </c>
      <c r="C21" s="26">
        <f>IFERROR(+VLOOKUP("LETAXP"&amp;A21,'Main File'!A:O,7,0),0)</f>
        <v>0</v>
      </c>
      <c r="D21" s="26">
        <f>IFERROR(+VLOOKUP("LETAXP"&amp;A21,'Main File'!A:O,8,0),0)</f>
        <v>0</v>
      </c>
      <c r="E21" s="26">
        <f>IFERROR(+VLOOKUP("LETAXP"&amp;A21,'Main File'!A:O,9,0),0)</f>
        <v>0</v>
      </c>
      <c r="F21" s="26">
        <f>IFERROR(+VLOOKUP("LETAXP"&amp;A21,'Main File'!A:O,10,0),0)</f>
        <v>0</v>
      </c>
      <c r="G21" s="26">
        <f>IFERROR(+VLOOKUP("LETAXP"&amp;A21,'Main File'!A:O,11,0),0)</f>
        <v>0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</v>
      </c>
      <c r="K21" s="26">
        <f>IFERROR(+VLOOKUP("LETAXP"&amp;A21,'Main File'!A:O,15,0),0)</f>
        <v>0</v>
      </c>
    </row>
    <row r="22" spans="1:11" x14ac:dyDescent="0.25">
      <c r="A22" s="9">
        <f t="shared" si="0"/>
        <v>43209</v>
      </c>
      <c r="B22" s="26">
        <f>IFERROR(+VLOOKUP("LETAXP"&amp;A22,'Main File'!A:O,6,0),0)</f>
        <v>0</v>
      </c>
      <c r="C22" s="26">
        <f>IFERROR(+VLOOKUP("LETAXP"&amp;A22,'Main File'!A:O,7,0),0)</f>
        <v>0</v>
      </c>
      <c r="D22" s="26">
        <f>IFERROR(+VLOOKUP("LETAXP"&amp;A22,'Main File'!A:O,8,0),0)</f>
        <v>0</v>
      </c>
      <c r="E22" s="26">
        <f>IFERROR(+VLOOKUP("LETAXP"&amp;A22,'Main File'!A:O,9,0),0)</f>
        <v>0</v>
      </c>
      <c r="F22" s="26">
        <f>IFERROR(+VLOOKUP("LETAXP"&amp;A22,'Main File'!A:O,10,0),0)</f>
        <v>0</v>
      </c>
      <c r="G22" s="26">
        <f>IFERROR(+VLOOKUP("LETAXP"&amp;A22,'Main File'!A:O,11,0),0)</f>
        <v>0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</v>
      </c>
      <c r="K22" s="26">
        <f>IFERROR(+VLOOKUP("LETAXP"&amp;A22,'Main File'!A:O,15,0),0)</f>
        <v>0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0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0</v>
      </c>
      <c r="F20" s="26">
        <f>IFERROR(+VLOOKUP("LETF50"&amp;A20,'Main File'!A:O,10,0),0)</f>
        <v>0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0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0</v>
      </c>
      <c r="F21" s="26">
        <f>IFERROR(+VLOOKUP("LETF50"&amp;A21,'Main File'!A:O,10,0),0)</f>
        <v>0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0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0</v>
      </c>
      <c r="F22" s="26">
        <f>IFERROR(+VLOOKUP("LETF50"&amp;A22,'Main File'!A:O,10,0),0)</f>
        <v>0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0</v>
      </c>
      <c r="C20" s="26">
        <f>IFERROR(+VLOOKUP("LEULIS"&amp;A20,'Main File'!A:O,7,0),0)</f>
        <v>0</v>
      </c>
      <c r="D20" s="26">
        <f>IFERROR(+VLOOKUP("LEULIS"&amp;A20,'Main File'!A:O,8,0),0)</f>
        <v>0</v>
      </c>
      <c r="E20" s="26">
        <f>IFERROR(+VLOOKUP("LEULIS"&amp;A20,'Main File'!A:O,9,0),0)</f>
        <v>0</v>
      </c>
      <c r="F20" s="26">
        <f>IFERROR(+VLOOKUP("LEULIS"&amp;A20,'Main File'!A:O,10,0),0)</f>
        <v>0</v>
      </c>
      <c r="G20" s="26">
        <f>IFERROR(+VLOOKUP("LEULIS"&amp;A20,'Main File'!A:O,11,0),0)</f>
        <v>0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</v>
      </c>
      <c r="K20" s="26">
        <f>IFERROR(+VLOOKUP("LEULIS"&amp;A20,'Main File'!A:O,15,0),0)</f>
        <v>0</v>
      </c>
    </row>
    <row r="21" spans="1:11" x14ac:dyDescent="0.25">
      <c r="A21" s="9">
        <f t="shared" si="0"/>
        <v>43208</v>
      </c>
      <c r="B21" s="26">
        <f>IFERROR(+VLOOKUP("LEULIS"&amp;A21,'Main File'!A:O,6,0),0)</f>
        <v>0</v>
      </c>
      <c r="C21" s="26">
        <f>IFERROR(+VLOOKUP("LEULIS"&amp;A21,'Main File'!A:O,7,0),0)</f>
        <v>0</v>
      </c>
      <c r="D21" s="26">
        <f>IFERROR(+VLOOKUP("LEULIS"&amp;A21,'Main File'!A:O,8,0),0)</f>
        <v>0</v>
      </c>
      <c r="E21" s="26">
        <f>IFERROR(+VLOOKUP("LEULIS"&amp;A21,'Main File'!A:O,9,0),0)</f>
        <v>0</v>
      </c>
      <c r="F21" s="26">
        <f>IFERROR(+VLOOKUP("LEULIS"&amp;A21,'Main File'!A:O,10,0),0)</f>
        <v>0</v>
      </c>
      <c r="G21" s="26">
        <f>IFERROR(+VLOOKUP("LEULIS"&amp;A21,'Main File'!A:O,11,0),0)</f>
        <v>0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</v>
      </c>
      <c r="K21" s="26">
        <f>IFERROR(+VLOOKUP("LEULIS"&amp;A21,'Main File'!A:O,15,0),0)</f>
        <v>0</v>
      </c>
    </row>
    <row r="22" spans="1:11" x14ac:dyDescent="0.25">
      <c r="A22" s="9">
        <f t="shared" si="0"/>
        <v>43209</v>
      </c>
      <c r="B22" s="26">
        <f>IFERROR(+VLOOKUP("LEULIS"&amp;A22,'Main File'!A:O,6,0),0)</f>
        <v>0</v>
      </c>
      <c r="C22" s="26">
        <f>IFERROR(+VLOOKUP("LEULIS"&amp;A22,'Main File'!A:O,7,0),0)</f>
        <v>0</v>
      </c>
      <c r="D22" s="26">
        <f>IFERROR(+VLOOKUP("LEULIS"&amp;A22,'Main File'!A:O,8,0),0)</f>
        <v>0</v>
      </c>
      <c r="E22" s="26">
        <f>IFERROR(+VLOOKUP("LEULIS"&amp;A22,'Main File'!A:O,9,0),0)</f>
        <v>0</v>
      </c>
      <c r="F22" s="26">
        <f>IFERROR(+VLOOKUP("LEULIS"&amp;A22,'Main File'!A:O,10,0),0)</f>
        <v>0</v>
      </c>
      <c r="G22" s="26">
        <f>IFERROR(+VLOOKUP("LEULIS"&amp;A22,'Main File'!A:O,11,0),0)</f>
        <v>0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</v>
      </c>
      <c r="K22" s="26">
        <f>IFERROR(+VLOOKUP("LEULIS"&amp;A22,'Main File'!A:O,15,0),0)</f>
        <v>0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0</v>
      </c>
      <c r="F20" s="26">
        <f>IFERROR(+VLOOKUP("LLIQDF"&amp;A20,'Main File'!A:O,10,0),0)</f>
        <v>0</v>
      </c>
      <c r="G20" s="26">
        <f>IFERROR(+VLOOKUP("LLIQDF"&amp;A20,'Main File'!A:O,11,0),0)</f>
        <v>0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0</v>
      </c>
      <c r="K20" s="26">
        <f>IFERROR(+VLOOKUP("LLIQDF"&amp;A20,'Main File'!A:O,15,0),0)</f>
        <v>0</v>
      </c>
    </row>
    <row r="21" spans="1:11" x14ac:dyDescent="0.25">
      <c r="A21" s="9">
        <f t="shared" si="0"/>
        <v>43208</v>
      </c>
      <c r="B21" s="26">
        <f>IFERROR(+VLOOKUP("LLIQDF"&amp;A21,'Main File'!A:O,6,0),0)</f>
        <v>0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0</v>
      </c>
      <c r="F21" s="26">
        <f>IFERROR(+VLOOKUP("LLIQDF"&amp;A21,'Main File'!A:O,10,0),0)</f>
        <v>0</v>
      </c>
      <c r="G21" s="26">
        <f>IFERROR(+VLOOKUP("LLIQDF"&amp;A21,'Main File'!A:O,11,0),0)</f>
        <v>0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0</v>
      </c>
      <c r="K21" s="26">
        <f>IFERROR(+VLOOKUP("LLIQDF"&amp;A21,'Main File'!A:O,15,0),0)</f>
        <v>0</v>
      </c>
    </row>
    <row r="22" spans="1:11" x14ac:dyDescent="0.25">
      <c r="A22" s="9">
        <f t="shared" si="0"/>
        <v>43209</v>
      </c>
      <c r="B22" s="26">
        <f>IFERROR(+VLOOKUP("LLIQDF"&amp;A22,'Main File'!A:O,6,0),0)</f>
        <v>0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0</v>
      </c>
      <c r="F22" s="26">
        <f>IFERROR(+VLOOKUP("LLIQDF"&amp;A22,'Main File'!A:O,10,0),0)</f>
        <v>0</v>
      </c>
      <c r="G22" s="26">
        <f>IFERROR(+VLOOKUP("LLIQDF"&amp;A22,'Main File'!A:O,11,0),0)</f>
        <v>0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0</v>
      </c>
      <c r="K22" s="26">
        <f>IFERROR(+VLOOKUP("LLIQDF"&amp;A22,'Main File'!A:O,15,0),0)</f>
        <v>0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2018-04-16T16:34:59Z</dcterms:modified>
</cp:coreProperties>
</file>