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18D90D00-250A-41A0-99D9-5D40ED6F1774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 l="1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<sst xmlns="http://schemas.openxmlformats.org/spreadsheetml/2006/main" count="1421" uniqueCount="101">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</sst>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E1" sqref="E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259" workbookViewId="0">
      <selection activeCell="B279" sqref="B279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/>
      </c>
      <c r="B278" s="3"/>
      <c r="C278" s="3"/>
      <c r="D278" s="4"/>
      <c r="E278" s="3"/>
      <c r="F278" s="27"/>
      <c r="G278" s="27"/>
      <c r="H278" s="27"/>
      <c r="I278" s="27"/>
      <c r="J278" s="27"/>
      <c r="K278" s="27"/>
      <c r="L278" s="27"/>
      <c r="M278" s="27"/>
      <c r="N278" s="27"/>
      <c r="O278" s="27"/>
    </row>
    <row r="279" spans="1:15" x14ac:dyDescent="0.25">
      <c r="A279" t="str">
        <f t="shared" si="4"/>
        <v/>
      </c>
      <c r="B279" s="3"/>
      <c r="C279" s="3"/>
      <c r="D279" s="4"/>
      <c r="E279" s="3"/>
      <c r="F279" s="27"/>
      <c r="G279" s="27"/>
      <c r="H279" s="27"/>
      <c r="I279" s="27"/>
      <c r="J279" s="27"/>
      <c r="K279" s="27"/>
      <c r="L279" s="27"/>
      <c r="M279" s="27"/>
      <c r="N279" s="27"/>
      <c r="O279" s="27"/>
    </row>
    <row r="280" spans="1:15" x14ac:dyDescent="0.25">
      <c r="A280" t="str">
        <f t="shared" si="4"/>
        <v/>
      </c>
      <c r="B280" s="3"/>
      <c r="C280" s="3"/>
      <c r="D280" s="4"/>
      <c r="E280" s="5"/>
      <c r="F280" s="27"/>
      <c r="G280" s="27"/>
      <c r="H280" s="27"/>
      <c r="I280" s="27"/>
      <c r="J280" s="27"/>
      <c r="K280" s="27"/>
      <c r="L280" s="27"/>
      <c r="M280" s="27"/>
      <c r="N280" s="27"/>
      <c r="O280" s="27"/>
    </row>
    <row r="281" spans="1:15" x14ac:dyDescent="0.25">
      <c r="A281" t="str">
        <f t="shared" si="4"/>
        <v/>
      </c>
      <c r="B281" s="3"/>
      <c r="C281" s="3"/>
      <c r="D281" s="4"/>
      <c r="E281" s="3"/>
      <c r="F281" s="27"/>
      <c r="G281" s="27"/>
      <c r="H281" s="27"/>
      <c r="I281" s="27"/>
      <c r="J281" s="27"/>
      <c r="K281" s="27"/>
      <c r="L281" s="27"/>
      <c r="M281" s="27"/>
      <c r="N281" s="27"/>
      <c r="O281" s="27"/>
    </row>
    <row r="282" spans="1:15" x14ac:dyDescent="0.25">
      <c r="A282" t="str">
        <f t="shared" si="4"/>
        <v/>
      </c>
      <c r="B282" s="3"/>
      <c r="C282" s="3"/>
      <c r="D282" s="4"/>
      <c r="E282" s="3"/>
      <c r="F282" s="27"/>
      <c r="G282" s="27"/>
      <c r="H282" s="27"/>
      <c r="I282" s="27"/>
      <c r="J282" s="27"/>
      <c r="K282" s="27"/>
      <c r="L282" s="27"/>
      <c r="M282" s="27"/>
      <c r="N282" s="27"/>
      <c r="O282" s="27"/>
    </row>
    <row r="283" spans="1:15" x14ac:dyDescent="0.25">
      <c r="A283" t="str">
        <f t="shared" si="4"/>
        <v/>
      </c>
      <c r="B283" s="3"/>
      <c r="C283" s="3"/>
      <c r="D283" s="4"/>
      <c r="E283" s="3"/>
      <c r="F283" s="27"/>
      <c r="G283" s="27"/>
      <c r="H283" s="27"/>
      <c r="I283" s="27"/>
      <c r="J283" s="27"/>
      <c r="K283" s="27"/>
      <c r="L283" s="27"/>
      <c r="M283" s="27"/>
      <c r="N283" s="27"/>
      <c r="O283" s="27"/>
    </row>
    <row r="284" spans="1:15" x14ac:dyDescent="0.25">
      <c r="A284" t="str">
        <f t="shared" si="4"/>
        <v/>
      </c>
      <c r="B284" s="3"/>
      <c r="C284" s="3"/>
      <c r="D284" s="4"/>
      <c r="E284" s="3"/>
      <c r="F284" s="27"/>
      <c r="G284" s="27"/>
      <c r="H284" s="27"/>
      <c r="I284" s="27"/>
      <c r="J284" s="27"/>
      <c r="K284" s="27"/>
      <c r="L284" s="27"/>
      <c r="M284" s="27"/>
      <c r="N284" s="27"/>
      <c r="O284" s="27"/>
    </row>
    <row r="285" spans="1:15" x14ac:dyDescent="0.25">
      <c r="A285" t="str">
        <f t="shared" si="4"/>
        <v/>
      </c>
      <c r="B285" s="3"/>
      <c r="C285" s="3"/>
      <c r="D285" s="4"/>
      <c r="E285" s="3"/>
      <c r="F285" s="27"/>
      <c r="G285" s="27"/>
      <c r="H285" s="27"/>
      <c r="I285" s="27"/>
      <c r="J285" s="27"/>
      <c r="K285" s="27"/>
      <c r="L285" s="27"/>
      <c r="M285" s="27"/>
      <c r="N285" s="27"/>
      <c r="O285" s="27"/>
    </row>
    <row r="286" spans="1:15" x14ac:dyDescent="0.25">
      <c r="A286" t="str">
        <f t="shared" si="4"/>
        <v/>
      </c>
      <c r="B286" s="3"/>
      <c r="C286" s="3"/>
      <c r="D286" s="4"/>
      <c r="E286" s="3"/>
      <c r="F286" s="27"/>
      <c r="G286" s="27"/>
      <c r="H286" s="27"/>
      <c r="I286" s="27"/>
      <c r="J286" s="27"/>
      <c r="K286" s="27"/>
      <c r="L286" s="27"/>
      <c r="M286" s="27"/>
      <c r="N286" s="27"/>
      <c r="O286" s="27"/>
    </row>
    <row r="287" spans="1:15" x14ac:dyDescent="0.25">
      <c r="A287" t="str">
        <f t="shared" si="4"/>
        <v/>
      </c>
      <c r="B287" s="3"/>
      <c r="C287" s="3"/>
      <c r="D287" s="4"/>
      <c r="E287" s="3"/>
      <c r="F287" s="27"/>
      <c r="G287" s="27"/>
      <c r="H287" s="27"/>
      <c r="I287" s="27"/>
      <c r="J287" s="27"/>
      <c r="K287" s="27"/>
      <c r="L287" s="27"/>
      <c r="M287" s="27"/>
      <c r="N287" s="27"/>
      <c r="O287" s="27"/>
    </row>
    <row r="288" spans="1:15" x14ac:dyDescent="0.25">
      <c r="A288" t="str">
        <f t="shared" si="4"/>
        <v/>
      </c>
      <c r="B288" s="3"/>
      <c r="C288" s="3"/>
      <c r="D288" s="4"/>
      <c r="E288" s="3"/>
      <c r="F288" s="27"/>
      <c r="G288" s="27"/>
      <c r="H288" s="27"/>
      <c r="I288" s="27"/>
      <c r="J288" s="27"/>
      <c r="K288" s="27"/>
      <c r="L288" s="27"/>
      <c r="M288" s="27"/>
      <c r="N288" s="27"/>
      <c r="O288" s="27"/>
    </row>
    <row r="289" spans="1:15" x14ac:dyDescent="0.25">
      <c r="A289" t="str">
        <f t="shared" si="4"/>
        <v/>
      </c>
      <c r="B289" s="3"/>
      <c r="C289" s="3"/>
      <c r="D289" s="4"/>
      <c r="E289" s="3"/>
      <c r="F289" s="27"/>
      <c r="G289" s="27"/>
      <c r="H289" s="27"/>
      <c r="I289" s="27"/>
      <c r="J289" s="27"/>
      <c r="K289" s="27"/>
      <c r="L289" s="27"/>
      <c r="M289" s="27"/>
      <c r="N289" s="27"/>
      <c r="O289" s="27"/>
    </row>
    <row r="290" spans="1:15" x14ac:dyDescent="0.25">
      <c r="A290" t="str">
        <f t="shared" si="4"/>
        <v/>
      </c>
      <c r="B290" s="3"/>
      <c r="C290" s="3"/>
      <c r="D290" s="4"/>
      <c r="E290" s="3"/>
      <c r="F290" s="27"/>
      <c r="G290" s="27"/>
      <c r="H290" s="27"/>
      <c r="I290" s="27"/>
      <c r="J290" s="27"/>
      <c r="K290" s="27"/>
      <c r="L290" s="27"/>
      <c r="M290" s="27"/>
      <c r="N290" s="27"/>
      <c r="O290" s="27"/>
    </row>
    <row r="291" spans="1:15" x14ac:dyDescent="0.25">
      <c r="A291" t="str">
        <f t="shared" si="4"/>
        <v/>
      </c>
      <c r="B291" s="3"/>
      <c r="C291" s="3"/>
      <c r="D291" s="4"/>
      <c r="E291" s="3"/>
      <c r="F291" s="27"/>
      <c r="G291" s="27"/>
      <c r="H291" s="27"/>
      <c r="I291" s="27"/>
      <c r="J291" s="27"/>
      <c r="K291" s="27"/>
      <c r="L291" s="27"/>
      <c r="M291" s="27"/>
      <c r="N291" s="27"/>
      <c r="O291" s="27"/>
    </row>
    <row r="292" spans="1:15" x14ac:dyDescent="0.25">
      <c r="A292" t="str">
        <f t="shared" si="4"/>
        <v/>
      </c>
      <c r="B292" s="3"/>
      <c r="C292" s="3"/>
      <c r="D292" s="4"/>
      <c r="E292" s="3"/>
      <c r="F292" s="27"/>
      <c r="G292" s="27"/>
      <c r="H292" s="27"/>
      <c r="I292" s="27"/>
      <c r="J292" s="27"/>
      <c r="K292" s="27"/>
      <c r="L292" s="27"/>
      <c r="M292" s="27"/>
      <c r="N292" s="27"/>
      <c r="O292" s="27"/>
    </row>
    <row r="293" spans="1:15" x14ac:dyDescent="0.25">
      <c r="A293" t="str">
        <f t="shared" si="4"/>
        <v/>
      </c>
      <c r="B293" s="3"/>
      <c r="C293" s="3"/>
      <c r="D293" s="4"/>
      <c r="E293" s="3"/>
      <c r="F293" s="27"/>
      <c r="G293" s="27"/>
      <c r="H293" s="27"/>
      <c r="I293" s="27"/>
      <c r="J293" s="27"/>
      <c r="K293" s="27"/>
      <c r="L293" s="27"/>
      <c r="M293" s="27"/>
      <c r="N293" s="27"/>
      <c r="O293" s="27"/>
    </row>
    <row r="294" spans="1:15" x14ac:dyDescent="0.25">
      <c r="A294" t="str">
        <f t="shared" si="4"/>
        <v/>
      </c>
      <c r="B294" s="3"/>
      <c r="C294" s="3"/>
      <c r="D294" s="4"/>
      <c r="E294" s="3"/>
      <c r="F294" s="27"/>
      <c r="G294" s="27"/>
      <c r="H294" s="27"/>
      <c r="I294" s="27"/>
      <c r="J294" s="27"/>
      <c r="K294" s="27"/>
      <c r="L294" s="27"/>
      <c r="M294" s="27"/>
      <c r="N294" s="27"/>
      <c r="O294" s="27"/>
    </row>
    <row r="295" spans="1:15" x14ac:dyDescent="0.25">
      <c r="A295" t="str">
        <f t="shared" si="4"/>
        <v/>
      </c>
      <c r="B295" s="3"/>
      <c r="C295" s="3"/>
      <c r="D295" s="4"/>
      <c r="E295" s="3"/>
      <c r="F295" s="27"/>
      <c r="G295" s="27"/>
      <c r="H295" s="27"/>
      <c r="I295" s="27"/>
      <c r="J295" s="27"/>
      <c r="K295" s="27"/>
      <c r="L295" s="27"/>
      <c r="M295" s="27"/>
      <c r="N295" s="27"/>
      <c r="O295" s="27"/>
    </row>
    <row r="296" spans="1:15" x14ac:dyDescent="0.25">
      <c r="A296" t="str">
        <f t="shared" si="4"/>
        <v/>
      </c>
      <c r="B296" s="3"/>
      <c r="C296" s="3"/>
      <c r="D296" s="4"/>
      <c r="E296" s="3"/>
      <c r="F296" s="27"/>
      <c r="G296" s="27"/>
      <c r="H296" s="27"/>
      <c r="I296" s="27"/>
      <c r="J296" s="27"/>
      <c r="K296" s="27"/>
      <c r="L296" s="27"/>
      <c r="M296" s="27"/>
      <c r="N296" s="27"/>
      <c r="O296" s="27"/>
    </row>
    <row r="297" spans="1:15" x14ac:dyDescent="0.25">
      <c r="A297" t="str">
        <f t="shared" si="4"/>
        <v/>
      </c>
      <c r="B297" s="3"/>
      <c r="C297" s="3"/>
      <c r="D297" s="4"/>
      <c r="E297" s="3"/>
      <c r="F297" s="27"/>
      <c r="G297" s="27"/>
      <c r="H297" s="27"/>
      <c r="I297" s="27"/>
      <c r="J297" s="27"/>
      <c r="K297" s="27"/>
      <c r="L297" s="27"/>
      <c r="M297" s="27"/>
      <c r="N297" s="27"/>
      <c r="O297" s="27"/>
    </row>
    <row r="298" spans="1:15" x14ac:dyDescent="0.25">
      <c r="A298" t="str">
        <f t="shared" si="4"/>
        <v/>
      </c>
      <c r="B298" s="3"/>
      <c r="C298" s="3"/>
      <c r="D298" s="4"/>
      <c r="E298" s="3"/>
      <c r="F298" s="27"/>
      <c r="G298" s="27"/>
      <c r="H298" s="27"/>
      <c r="I298" s="27"/>
      <c r="J298" s="27"/>
      <c r="K298" s="27"/>
      <c r="L298" s="27"/>
      <c r="M298" s="27"/>
      <c r="N298" s="27"/>
      <c r="O298" s="27"/>
    </row>
    <row r="299" spans="1:15" x14ac:dyDescent="0.25">
      <c r="A299" t="str">
        <f t="shared" si="4"/>
        <v/>
      </c>
      <c r="B299" s="3"/>
      <c r="C299" s="3"/>
      <c r="D299" s="4"/>
      <c r="E299" s="3"/>
      <c r="F299" s="27"/>
      <c r="G299" s="27"/>
      <c r="H299" s="27"/>
      <c r="I299" s="27"/>
      <c r="J299" s="27"/>
      <c r="K299" s="27"/>
      <c r="L299" s="27"/>
      <c r="M299" s="27"/>
      <c r="N299" s="27"/>
      <c r="O299" s="27"/>
    </row>
    <row r="300" spans="1:15" x14ac:dyDescent="0.25">
      <c r="A300" t="str">
        <f t="shared" si="4"/>
        <v/>
      </c>
      <c r="B300" s="3"/>
      <c r="C300" s="3"/>
      <c r="D300" s="4"/>
      <c r="E300" s="3"/>
      <c r="F300" s="27"/>
      <c r="G300" s="27"/>
      <c r="H300" s="27"/>
      <c r="I300" s="27"/>
      <c r="J300" s="27"/>
      <c r="K300" s="27"/>
      <c r="L300" s="27"/>
      <c r="M300" s="27"/>
      <c r="N300" s="27"/>
      <c r="O300" s="27"/>
    </row>
    <row r="301" spans="1:15" x14ac:dyDescent="0.25">
      <c r="A301" t="str">
        <f t="shared" si="4"/>
        <v/>
      </c>
      <c r="B301" s="3"/>
      <c r="C301" s="3"/>
      <c r="D301" s="4"/>
      <c r="E301" s="3"/>
      <c r="F301" s="27"/>
      <c r="G301" s="27"/>
      <c r="H301" s="27"/>
      <c r="I301" s="27"/>
      <c r="J301" s="27"/>
      <c r="K301" s="27"/>
      <c r="L301" s="27"/>
      <c r="M301" s="27"/>
      <c r="N301" s="27"/>
      <c r="O301" s="27"/>
    </row>
    <row r="302" spans="1:15" x14ac:dyDescent="0.25">
      <c r="A302" t="str">
        <f t="shared" si="4"/>
        <v/>
      </c>
      <c r="B302" s="3"/>
      <c r="C302" s="3"/>
      <c r="D302" s="4"/>
      <c r="E302" s="3"/>
      <c r="F302" s="27"/>
      <c r="G302" s="27"/>
      <c r="H302" s="27"/>
      <c r="I302" s="27"/>
      <c r="J302" s="27"/>
      <c r="K302" s="27"/>
      <c r="L302" s="27"/>
      <c r="M302" s="27"/>
      <c r="N302" s="27"/>
      <c r="O302" s="27"/>
    </row>
    <row r="303" spans="1:15" x14ac:dyDescent="0.25">
      <c r="A303" t="str">
        <f t="shared" si="4"/>
        <v/>
      </c>
      <c r="B303" s="3"/>
      <c r="C303" s="3"/>
      <c r="D303" s="4"/>
      <c r="E303" s="3"/>
      <c r="F303" s="27"/>
      <c r="G303" s="27"/>
      <c r="H303" s="27"/>
      <c r="I303" s="27"/>
      <c r="J303" s="27"/>
      <c r="K303" s="27"/>
      <c r="L303" s="27"/>
      <c r="M303" s="27"/>
      <c r="N303" s="27"/>
      <c r="O303" s="27"/>
    </row>
    <row r="304" spans="1:15" x14ac:dyDescent="0.25">
      <c r="A304" t="str">
        <f t="shared" si="4"/>
        <v/>
      </c>
      <c r="B304" s="3"/>
      <c r="C304" s="3"/>
      <c r="D304" s="4"/>
      <c r="E304" s="3"/>
      <c r="F304" s="27"/>
      <c r="G304" s="27"/>
      <c r="H304" s="27"/>
      <c r="I304" s="27"/>
      <c r="J304" s="27"/>
      <c r="K304" s="27"/>
      <c r="L304" s="27"/>
      <c r="M304" s="27"/>
      <c r="N304" s="27"/>
      <c r="O304" s="27"/>
    </row>
    <row r="305" spans="1:15" x14ac:dyDescent="0.25">
      <c r="A305" t="str">
        <f t="shared" si="4"/>
        <v/>
      </c>
      <c r="B305" s="3"/>
      <c r="C305" s="3"/>
      <c r="D305" s="4"/>
      <c r="E305" s="5"/>
      <c r="F305" s="27"/>
      <c r="G305" s="27"/>
      <c r="H305" s="27"/>
      <c r="I305" s="27"/>
      <c r="J305" s="27"/>
      <c r="K305" s="27"/>
      <c r="L305" s="27"/>
      <c r="M305" s="27"/>
      <c r="N305" s="27"/>
      <c r="O305" s="27"/>
    </row>
    <row r="306" spans="1:15" x14ac:dyDescent="0.25">
      <c r="A306" t="str">
        <f t="shared" si="4"/>
        <v/>
      </c>
      <c r="B306" s="3"/>
      <c r="C306" s="3"/>
      <c r="D306" s="4"/>
      <c r="E306" s="3"/>
      <c r="F306" s="27"/>
      <c r="G306" s="27"/>
      <c r="H306" s="27"/>
      <c r="I306" s="27"/>
      <c r="J306" s="27"/>
      <c r="K306" s="27"/>
      <c r="L306" s="27"/>
      <c r="M306" s="27"/>
      <c r="N306" s="27"/>
      <c r="O306" s="27"/>
    </row>
    <row r="307" spans="1:15" x14ac:dyDescent="0.25">
      <c r="A307" t="str">
        <f t="shared" si="4"/>
        <v/>
      </c>
      <c r="B307" s="3"/>
      <c r="C307" s="3"/>
      <c r="D307" s="4"/>
      <c r="E307" s="3"/>
      <c r="F307" s="27"/>
      <c r="G307" s="27"/>
      <c r="H307" s="27"/>
      <c r="I307" s="27"/>
      <c r="J307" s="27"/>
      <c r="K307" s="27"/>
      <c r="L307" s="27"/>
      <c r="M307" s="27"/>
      <c r="N307" s="27"/>
      <c r="O307" s="27"/>
    </row>
    <row r="308" spans="1:15" x14ac:dyDescent="0.25">
      <c r="A308" t="str">
        <f t="shared" si="4"/>
        <v/>
      </c>
      <c r="B308" s="3"/>
      <c r="C308" s="3"/>
      <c r="D308" s="4"/>
      <c r="E308" s="3"/>
      <c r="F308" s="27"/>
      <c r="G308" s="27"/>
      <c r="H308" s="27"/>
      <c r="I308" s="27"/>
      <c r="J308" s="27"/>
      <c r="K308" s="27"/>
      <c r="L308" s="27"/>
      <c r="M308" s="27"/>
      <c r="N308" s="27"/>
      <c r="O308" s="27"/>
    </row>
    <row r="309" spans="1:15" x14ac:dyDescent="0.25">
      <c r="A309" t="str">
        <f t="shared" si="4"/>
        <v/>
      </c>
      <c r="B309" s="3"/>
      <c r="C309" s="3"/>
      <c r="D309" s="4"/>
      <c r="E309" s="3"/>
      <c r="F309" s="27"/>
      <c r="G309" s="27"/>
      <c r="H309" s="27"/>
      <c r="I309" s="27"/>
      <c r="J309" s="27"/>
      <c r="K309" s="27"/>
      <c r="L309" s="27"/>
      <c r="M309" s="27"/>
      <c r="N309" s="27"/>
      <c r="O309" s="27"/>
    </row>
    <row r="310" spans="1:15" x14ac:dyDescent="0.25">
      <c r="A310" t="str">
        <f t="shared" si="4"/>
        <v/>
      </c>
      <c r="B310" s="3"/>
      <c r="C310" s="3"/>
      <c r="D310" s="4"/>
      <c r="E310" s="3"/>
      <c r="F310" s="27"/>
      <c r="G310" s="27"/>
      <c r="H310" s="27"/>
      <c r="I310" s="27"/>
      <c r="J310" s="27"/>
      <c r="K310" s="27"/>
      <c r="L310" s="27"/>
      <c r="M310" s="27"/>
      <c r="N310" s="27"/>
      <c r="O310" s="27"/>
    </row>
    <row r="311" spans="1:15" x14ac:dyDescent="0.25">
      <c r="A311" t="str">
        <f t="shared" si="4"/>
        <v/>
      </c>
      <c r="B311" s="3"/>
      <c r="C311" s="3"/>
      <c r="D311" s="4"/>
      <c r="E311" s="3"/>
      <c r="F311" s="27"/>
      <c r="G311" s="27"/>
      <c r="H311" s="27"/>
      <c r="I311" s="27"/>
      <c r="J311" s="27"/>
      <c r="K311" s="27"/>
      <c r="L311" s="27"/>
      <c r="M311" s="27"/>
      <c r="N311" s="27"/>
      <c r="O311" s="27"/>
    </row>
    <row r="312" spans="1:15" x14ac:dyDescent="0.25">
      <c r="A312" t="str">
        <f t="shared" si="4"/>
        <v/>
      </c>
      <c r="B312" s="3"/>
      <c r="C312" s="3"/>
      <c r="D312" s="4"/>
      <c r="E312" s="3"/>
      <c r="F312" s="27"/>
      <c r="G312" s="27"/>
      <c r="H312" s="27"/>
      <c r="I312" s="27"/>
      <c r="J312" s="27"/>
      <c r="K312" s="27"/>
      <c r="L312" s="27"/>
      <c r="M312" s="27"/>
      <c r="N312" s="27"/>
      <c r="O312" s="27"/>
    </row>
    <row r="313" spans="1:15" x14ac:dyDescent="0.25">
      <c r="A313" t="str">
        <f t="shared" si="4"/>
        <v/>
      </c>
      <c r="B313" s="3"/>
      <c r="C313" s="3"/>
      <c r="D313" s="4"/>
      <c r="E313" s="3"/>
      <c r="F313" s="27"/>
      <c r="G313" s="27"/>
      <c r="H313" s="27"/>
      <c r="I313" s="27"/>
      <c r="J313" s="27"/>
      <c r="K313" s="27"/>
      <c r="L313" s="27"/>
      <c r="M313" s="27"/>
      <c r="N313" s="27"/>
      <c r="O313" s="27"/>
    </row>
    <row r="314" spans="1:15" x14ac:dyDescent="0.25">
      <c r="A314" t="str">
        <f t="shared" si="4"/>
        <v/>
      </c>
      <c r="B314" s="3"/>
      <c r="C314" s="3"/>
      <c r="D314" s="4"/>
      <c r="E314" s="3"/>
      <c r="F314" s="27"/>
      <c r="G314" s="27"/>
      <c r="H314" s="27"/>
      <c r="I314" s="27"/>
      <c r="J314" s="27"/>
      <c r="K314" s="27"/>
      <c r="L314" s="27"/>
      <c r="M314" s="27"/>
      <c r="N314" s="27"/>
      <c r="O314" s="27"/>
    </row>
    <row r="315" spans="1:15" x14ac:dyDescent="0.25">
      <c r="A315" t="str">
        <f t="shared" si="4"/>
        <v/>
      </c>
      <c r="B315" s="3"/>
      <c r="C315" s="3"/>
      <c r="D315" s="4"/>
      <c r="E315" s="3"/>
      <c r="F315" s="27"/>
      <c r="G315" s="27"/>
      <c r="H315" s="27"/>
      <c r="I315" s="27"/>
      <c r="J315" s="27"/>
      <c r="K315" s="27"/>
      <c r="L315" s="27"/>
      <c r="M315" s="27"/>
      <c r="N315" s="27"/>
      <c r="O315" s="27"/>
    </row>
    <row r="316" spans="1:15" x14ac:dyDescent="0.25">
      <c r="A316" t="str">
        <f t="shared" si="4"/>
        <v/>
      </c>
      <c r="B316" s="3"/>
      <c r="C316" s="3"/>
      <c r="D316" s="4"/>
      <c r="E316" s="3"/>
      <c r="F316" s="27"/>
      <c r="G316" s="27"/>
      <c r="H316" s="27"/>
      <c r="I316" s="27"/>
      <c r="J316" s="27"/>
      <c r="K316" s="27"/>
      <c r="L316" s="27"/>
      <c r="M316" s="27"/>
      <c r="N316" s="27"/>
      <c r="O316" s="27"/>
    </row>
    <row r="317" spans="1:15" x14ac:dyDescent="0.25">
      <c r="A317" t="str">
        <f t="shared" si="4"/>
        <v/>
      </c>
      <c r="B317" s="3"/>
      <c r="C317" s="3"/>
      <c r="D317" s="4"/>
      <c r="E317" s="3"/>
      <c r="F317" s="27"/>
      <c r="G317" s="27"/>
      <c r="H317" s="27"/>
      <c r="I317" s="27"/>
      <c r="J317" s="27"/>
      <c r="K317" s="27"/>
      <c r="L317" s="27"/>
      <c r="M317" s="27"/>
      <c r="N317" s="27"/>
      <c r="O317" s="27"/>
    </row>
    <row r="318" spans="1:15" x14ac:dyDescent="0.25">
      <c r="A318" t="str">
        <f t="shared" si="4"/>
        <v/>
      </c>
      <c r="B318" s="3"/>
      <c r="C318" s="3"/>
      <c r="D318" s="4"/>
      <c r="E318" s="3"/>
      <c r="F318" s="27"/>
      <c r="G318" s="27"/>
      <c r="H318" s="27"/>
      <c r="I318" s="27"/>
      <c r="J318" s="27"/>
      <c r="K318" s="27"/>
      <c r="L318" s="27"/>
      <c r="M318" s="27"/>
      <c r="N318" s="27"/>
      <c r="O318" s="27"/>
    </row>
    <row r="319" spans="1:15" x14ac:dyDescent="0.25">
      <c r="A319" t="str">
        <f t="shared" si="4"/>
        <v/>
      </c>
      <c r="B319" s="3"/>
      <c r="C319" s="3"/>
      <c r="D319" s="4"/>
      <c r="E319" s="3"/>
      <c r="F319" s="27"/>
      <c r="G319" s="27"/>
      <c r="H319" s="27"/>
      <c r="I319" s="27"/>
      <c r="J319" s="27"/>
      <c r="K319" s="27"/>
      <c r="L319" s="27"/>
      <c r="M319" s="27"/>
      <c r="N319" s="27"/>
      <c r="O319" s="27"/>
    </row>
    <row r="320" spans="1:15" x14ac:dyDescent="0.25">
      <c r="A320" t="str">
        <f t="shared" si="4"/>
        <v/>
      </c>
      <c r="B320" s="3"/>
      <c r="C320" s="3"/>
      <c r="D320" s="4"/>
      <c r="E320" s="3"/>
      <c r="F320" s="27"/>
      <c r="G320" s="27"/>
      <c r="H320" s="27"/>
      <c r="I320" s="27"/>
      <c r="J320" s="27"/>
      <c r="K320" s="27"/>
      <c r="L320" s="27"/>
      <c r="M320" s="27"/>
      <c r="N320" s="27"/>
      <c r="O320" s="27"/>
    </row>
    <row r="321" spans="1:15" x14ac:dyDescent="0.25">
      <c r="A321" t="str">
        <f t="shared" si="4"/>
        <v/>
      </c>
      <c r="B321" s="3"/>
      <c r="C321" s="3"/>
      <c r="D321" s="4"/>
      <c r="E321" s="3"/>
      <c r="F321" s="27"/>
      <c r="G321" s="27"/>
      <c r="H321" s="27"/>
      <c r="I321" s="27"/>
      <c r="J321" s="27"/>
      <c r="K321" s="27"/>
      <c r="L321" s="27"/>
      <c r="M321" s="27"/>
      <c r="N321" s="27"/>
      <c r="O321" s="27"/>
    </row>
    <row r="322" spans="1:15" x14ac:dyDescent="0.25">
      <c r="A322" t="str">
        <f t="shared" si="4"/>
        <v/>
      </c>
      <c r="B322" s="3"/>
      <c r="C322" s="3"/>
      <c r="D322" s="4"/>
      <c r="E322" s="3"/>
      <c r="F322" s="27"/>
      <c r="G322" s="27"/>
      <c r="H322" s="27"/>
      <c r="I322" s="27"/>
      <c r="J322" s="27"/>
      <c r="K322" s="27"/>
      <c r="L322" s="27"/>
      <c r="M322" s="27"/>
      <c r="N322" s="27"/>
      <c r="O322" s="27"/>
    </row>
    <row r="323" spans="1:15" x14ac:dyDescent="0.25">
      <c r="A323" t="str">
        <f t="shared" si="4"/>
        <v/>
      </c>
      <c r="B323" s="3"/>
      <c r="C323" s="3"/>
      <c r="D323" s="4"/>
      <c r="E323" s="3"/>
      <c r="F323" s="27"/>
      <c r="G323" s="27"/>
      <c r="H323" s="27"/>
      <c r="I323" s="27"/>
      <c r="J323" s="27"/>
      <c r="K323" s="27"/>
      <c r="L323" s="27"/>
      <c r="M323" s="27"/>
      <c r="N323" s="27"/>
      <c r="O323" s="27"/>
    </row>
    <row r="324" spans="1:15" x14ac:dyDescent="0.25">
      <c r="A324" t="str">
        <f t="shared" ref="A324:A387" si="5">C324&amp;D324</f>
        <v/>
      </c>
      <c r="B324" s="3"/>
      <c r="C324" s="3"/>
      <c r="D324" s="4"/>
      <c r="E324" s="3"/>
      <c r="F324" s="27"/>
      <c r="G324" s="27"/>
      <c r="H324" s="27"/>
      <c r="I324" s="27"/>
      <c r="J324" s="27"/>
      <c r="K324" s="27"/>
      <c r="L324" s="27"/>
      <c r="M324" s="27"/>
      <c r="N324" s="27"/>
      <c r="O324" s="27"/>
    </row>
    <row r="325" spans="1:15" x14ac:dyDescent="0.25">
      <c r="A325" t="str">
        <f t="shared" si="5"/>
        <v/>
      </c>
      <c r="B325" s="3"/>
      <c r="C325" s="3"/>
      <c r="D325" s="4"/>
      <c r="E325" s="3"/>
      <c r="F325" s="27"/>
      <c r="G325" s="27"/>
      <c r="H325" s="27"/>
      <c r="I325" s="27"/>
      <c r="J325" s="27"/>
      <c r="K325" s="27"/>
      <c r="L325" s="27"/>
      <c r="M325" s="27"/>
      <c r="N325" s="27"/>
      <c r="O325" s="27"/>
    </row>
    <row r="326" spans="1:15" x14ac:dyDescent="0.25">
      <c r="A326" t="str">
        <f t="shared" si="5"/>
        <v/>
      </c>
      <c r="B326" s="3"/>
      <c r="C326" s="3"/>
      <c r="D326" s="4"/>
      <c r="E326" s="3"/>
      <c r="F326" s="27"/>
      <c r="G326" s="27"/>
      <c r="H326" s="27"/>
      <c r="I326" s="27"/>
      <c r="J326" s="27"/>
      <c r="K326" s="27"/>
      <c r="L326" s="27"/>
      <c r="M326" s="27"/>
      <c r="N326" s="27"/>
      <c r="O326" s="27"/>
    </row>
    <row r="327" spans="1:15" x14ac:dyDescent="0.25">
      <c r="A327" t="str">
        <f t="shared" si="5"/>
        <v/>
      </c>
      <c r="B327" s="3"/>
      <c r="C327" s="3"/>
      <c r="D327" s="4"/>
      <c r="E327" s="3"/>
      <c r="F327" s="27"/>
      <c r="G327" s="27"/>
      <c r="H327" s="27"/>
      <c r="I327" s="27"/>
      <c r="J327" s="27"/>
      <c r="K327" s="27"/>
      <c r="L327" s="27"/>
      <c r="M327" s="27"/>
      <c r="N327" s="27"/>
      <c r="O327" s="27"/>
    </row>
    <row r="328" spans="1:15" x14ac:dyDescent="0.25">
      <c r="A328" t="str">
        <f t="shared" si="5"/>
        <v/>
      </c>
      <c r="B328" s="3"/>
      <c r="C328" s="3"/>
      <c r="D328" s="4"/>
      <c r="E328" s="3"/>
      <c r="F328" s="27"/>
      <c r="G328" s="27"/>
      <c r="H328" s="27"/>
      <c r="I328" s="27"/>
      <c r="J328" s="27"/>
      <c r="K328" s="27"/>
      <c r="L328" s="27"/>
      <c r="M328" s="27"/>
      <c r="N328" s="27"/>
      <c r="O328" s="27"/>
    </row>
    <row r="329" spans="1:15" x14ac:dyDescent="0.25">
      <c r="A329" t="str">
        <f t="shared" si="5"/>
        <v/>
      </c>
      <c r="B329" s="3"/>
      <c r="C329" s="3"/>
      <c r="D329" s="4"/>
      <c r="E329" s="3"/>
      <c r="F329" s="27"/>
      <c r="G329" s="27"/>
      <c r="H329" s="27"/>
      <c r="I329" s="27"/>
      <c r="J329" s="27"/>
      <c r="K329" s="27"/>
      <c r="L329" s="27"/>
      <c r="M329" s="27"/>
      <c r="N329" s="27"/>
      <c r="O329" s="27"/>
    </row>
    <row r="330" spans="1:15" x14ac:dyDescent="0.25">
      <c r="A330" t="str">
        <f t="shared" si="5"/>
        <v/>
      </c>
      <c r="B330" s="3"/>
      <c r="C330" s="3"/>
      <c r="D330" s="4"/>
      <c r="E330" s="5"/>
      <c r="F330" s="27"/>
      <c r="G330" s="27"/>
      <c r="H330" s="27"/>
      <c r="I330" s="27"/>
      <c r="J330" s="27"/>
      <c r="K330" s="27"/>
      <c r="L330" s="27"/>
      <c r="M330" s="27"/>
      <c r="N330" s="27"/>
      <c r="O330" s="27"/>
    </row>
    <row r="331" spans="1:15" x14ac:dyDescent="0.25">
      <c r="A331" t="str">
        <f t="shared" si="5"/>
        <v/>
      </c>
      <c r="B331" s="3"/>
      <c r="C331" s="3"/>
      <c r="D331" s="4"/>
      <c r="E331" s="3"/>
      <c r="F331" s="27"/>
      <c r="G331" s="27"/>
      <c r="H331" s="27"/>
      <c r="I331" s="27"/>
      <c r="J331" s="27"/>
      <c r="K331" s="27"/>
      <c r="L331" s="27"/>
      <c r="M331" s="27"/>
      <c r="N331" s="27"/>
      <c r="O331" s="27"/>
    </row>
    <row r="332" spans="1:15" x14ac:dyDescent="0.25">
      <c r="A332" t="str">
        <f t="shared" si="5"/>
        <v/>
      </c>
      <c r="B332" s="3"/>
      <c r="C332" s="3"/>
      <c r="D332" s="4"/>
      <c r="E332" s="3"/>
      <c r="F332" s="27"/>
      <c r="G332" s="27"/>
      <c r="H332" s="27"/>
      <c r="I332" s="27"/>
      <c r="J332" s="27"/>
      <c r="K332" s="27"/>
      <c r="L332" s="27"/>
      <c r="M332" s="27"/>
      <c r="N332" s="27"/>
      <c r="O332" s="27"/>
    </row>
    <row r="333" spans="1:15" x14ac:dyDescent="0.25">
      <c r="A333" t="str">
        <f t="shared" si="5"/>
        <v/>
      </c>
      <c r="B333" s="3"/>
      <c r="C333" s="3"/>
      <c r="D333" s="4"/>
      <c r="E333" s="3"/>
      <c r="F333" s="27"/>
      <c r="G333" s="27"/>
      <c r="H333" s="27"/>
      <c r="I333" s="27"/>
      <c r="J333" s="27"/>
      <c r="K333" s="27"/>
      <c r="L333" s="27"/>
      <c r="M333" s="27"/>
      <c r="N333" s="27"/>
      <c r="O333" s="27"/>
    </row>
    <row r="334" spans="1:15" x14ac:dyDescent="0.25">
      <c r="A334" t="str">
        <f t="shared" si="5"/>
        <v/>
      </c>
      <c r="B334" s="3"/>
      <c r="C334" s="3"/>
      <c r="D334" s="4"/>
      <c r="E334" s="3"/>
      <c r="F334" s="27"/>
      <c r="G334" s="27"/>
      <c r="H334" s="27"/>
      <c r="I334" s="27"/>
      <c r="J334" s="27"/>
      <c r="K334" s="27"/>
      <c r="L334" s="27"/>
      <c r="M334" s="27"/>
      <c r="N334" s="27"/>
      <c r="O334" s="27"/>
    </row>
    <row r="335" spans="1:15" x14ac:dyDescent="0.25">
      <c r="A335" t="str">
        <f t="shared" si="5"/>
        <v/>
      </c>
      <c r="B335" s="3"/>
      <c r="C335" s="3"/>
      <c r="D335" s="4"/>
      <c r="E335" s="3"/>
      <c r="F335" s="27"/>
      <c r="G335" s="27"/>
      <c r="H335" s="27"/>
      <c r="I335" s="27"/>
      <c r="J335" s="27"/>
      <c r="K335" s="27"/>
      <c r="L335" s="27"/>
      <c r="M335" s="27"/>
      <c r="N335" s="27"/>
      <c r="O335" s="27"/>
    </row>
    <row r="336" spans="1:15" x14ac:dyDescent="0.25">
      <c r="A336" t="str">
        <f t="shared" si="5"/>
        <v/>
      </c>
      <c r="B336" s="3"/>
      <c r="C336" s="3"/>
      <c r="D336" s="4"/>
      <c r="E336" s="3"/>
      <c r="F336" s="27"/>
      <c r="G336" s="27"/>
      <c r="H336" s="27"/>
      <c r="I336" s="27"/>
      <c r="J336" s="27"/>
      <c r="K336" s="27"/>
      <c r="L336" s="27"/>
      <c r="M336" s="27"/>
      <c r="N336" s="27"/>
      <c r="O336" s="27"/>
    </row>
    <row r="337" spans="1:15" x14ac:dyDescent="0.25">
      <c r="A337" t="str">
        <f t="shared" si="5"/>
        <v/>
      </c>
      <c r="B337" s="3"/>
      <c r="C337" s="3"/>
      <c r="D337" s="4"/>
      <c r="E337" s="3"/>
      <c r="F337" s="27"/>
      <c r="G337" s="27"/>
      <c r="H337" s="27"/>
      <c r="I337" s="27"/>
      <c r="J337" s="27"/>
      <c r="K337" s="27"/>
      <c r="L337" s="27"/>
      <c r="M337" s="27"/>
      <c r="N337" s="27"/>
      <c r="O337" s="27"/>
    </row>
    <row r="338" spans="1:15" x14ac:dyDescent="0.25">
      <c r="A338" t="str">
        <f t="shared" si="5"/>
        <v/>
      </c>
      <c r="B338" s="3"/>
      <c r="C338" s="3"/>
      <c r="D338" s="4"/>
      <c r="E338" s="3"/>
      <c r="F338" s="27"/>
      <c r="G338" s="27"/>
      <c r="H338" s="27"/>
      <c r="I338" s="27"/>
      <c r="J338" s="27"/>
      <c r="K338" s="27"/>
      <c r="L338" s="27"/>
      <c r="M338" s="27"/>
      <c r="N338" s="27"/>
      <c r="O338" s="27"/>
    </row>
    <row r="339" spans="1:15" x14ac:dyDescent="0.25">
      <c r="A339" t="str">
        <f t="shared" si="5"/>
        <v/>
      </c>
      <c r="B339" s="3"/>
      <c r="C339" s="3"/>
      <c r="D339" s="4"/>
      <c r="E339" s="3"/>
      <c r="F339" s="27"/>
      <c r="G339" s="27"/>
      <c r="H339" s="27"/>
      <c r="I339" s="27"/>
      <c r="J339" s="27"/>
      <c r="K339" s="27"/>
      <c r="L339" s="27"/>
      <c r="M339" s="27"/>
      <c r="N339" s="27"/>
      <c r="O339" s="27"/>
    </row>
    <row r="340" spans="1:15" x14ac:dyDescent="0.25">
      <c r="A340" t="str">
        <f t="shared" si="5"/>
        <v/>
      </c>
      <c r="B340" s="3"/>
      <c r="C340" s="3"/>
      <c r="D340" s="4"/>
      <c r="E340" s="3"/>
      <c r="F340" s="27"/>
      <c r="G340" s="27"/>
      <c r="H340" s="27"/>
      <c r="I340" s="27"/>
      <c r="J340" s="27"/>
      <c r="K340" s="27"/>
      <c r="L340" s="27"/>
      <c r="M340" s="27"/>
      <c r="N340" s="27"/>
      <c r="O340" s="27"/>
    </row>
    <row r="341" spans="1:15" x14ac:dyDescent="0.25">
      <c r="A341" t="str">
        <f t="shared" si="5"/>
        <v/>
      </c>
      <c r="B341" s="3"/>
      <c r="C341" s="3"/>
      <c r="D341" s="4"/>
      <c r="E341" s="3"/>
      <c r="F341" s="27"/>
      <c r="G341" s="27"/>
      <c r="H341" s="27"/>
      <c r="I341" s="27"/>
      <c r="J341" s="27"/>
      <c r="K341" s="27"/>
      <c r="L341" s="27"/>
      <c r="M341" s="27"/>
      <c r="N341" s="27"/>
      <c r="O341" s="27"/>
    </row>
    <row r="342" spans="1:15" x14ac:dyDescent="0.25">
      <c r="A342" t="str">
        <f t="shared" si="5"/>
        <v/>
      </c>
      <c r="B342" s="3"/>
      <c r="C342" s="3"/>
      <c r="D342" s="4"/>
      <c r="E342" s="3"/>
      <c r="F342" s="27"/>
      <c r="G342" s="27"/>
      <c r="H342" s="27"/>
      <c r="I342" s="27"/>
      <c r="J342" s="27"/>
      <c r="K342" s="27"/>
      <c r="L342" s="27"/>
      <c r="M342" s="27"/>
      <c r="N342" s="27"/>
      <c r="O342" s="27"/>
    </row>
    <row r="343" spans="1:15" x14ac:dyDescent="0.25">
      <c r="A343" t="str">
        <f t="shared" si="5"/>
        <v/>
      </c>
      <c r="B343" s="3"/>
      <c r="C343" s="3"/>
      <c r="D343" s="4"/>
      <c r="E343" s="3"/>
      <c r="F343" s="27"/>
      <c r="G343" s="27"/>
      <c r="H343" s="27"/>
      <c r="I343" s="27"/>
      <c r="J343" s="27"/>
      <c r="K343" s="27"/>
      <c r="L343" s="27"/>
      <c r="M343" s="27"/>
      <c r="N343" s="27"/>
      <c r="O343" s="27"/>
    </row>
    <row r="344" spans="1:15" x14ac:dyDescent="0.25">
      <c r="A344" t="str">
        <f t="shared" si="5"/>
        <v/>
      </c>
      <c r="B344" s="3"/>
      <c r="C344" s="3"/>
      <c r="D344" s="4"/>
      <c r="E344" s="3"/>
      <c r="F344" s="27"/>
      <c r="G344" s="27"/>
      <c r="H344" s="27"/>
      <c r="I344" s="27"/>
      <c r="J344" s="27"/>
      <c r="K344" s="27"/>
      <c r="L344" s="27"/>
      <c r="M344" s="27"/>
      <c r="N344" s="27"/>
      <c r="O344" s="27"/>
    </row>
    <row r="345" spans="1:15" x14ac:dyDescent="0.25">
      <c r="A345" t="str">
        <f t="shared" si="5"/>
        <v/>
      </c>
      <c r="B345" s="3"/>
      <c r="C345" s="3"/>
      <c r="D345" s="4"/>
      <c r="E345" s="3"/>
      <c r="F345" s="27"/>
      <c r="G345" s="27"/>
      <c r="H345" s="27"/>
      <c r="I345" s="27"/>
      <c r="J345" s="27"/>
      <c r="K345" s="27"/>
      <c r="L345" s="27"/>
      <c r="M345" s="27"/>
      <c r="N345" s="27"/>
      <c r="O345" s="27"/>
    </row>
    <row r="346" spans="1:15" x14ac:dyDescent="0.25">
      <c r="A346" t="str">
        <f t="shared" si="5"/>
        <v/>
      </c>
      <c r="B346" s="3"/>
      <c r="C346" s="3"/>
      <c r="D346" s="4"/>
      <c r="E346" s="3"/>
      <c r="F346" s="27"/>
      <c r="G346" s="27"/>
      <c r="H346" s="27"/>
      <c r="I346" s="27"/>
      <c r="J346" s="27"/>
      <c r="K346" s="27"/>
      <c r="L346" s="27"/>
      <c r="M346" s="27"/>
      <c r="N346" s="27"/>
      <c r="O346" s="27"/>
    </row>
    <row r="347" spans="1:15" x14ac:dyDescent="0.25">
      <c r="A347" t="str">
        <f t="shared" si="5"/>
        <v/>
      </c>
      <c r="B347" s="3"/>
      <c r="C347" s="3"/>
      <c r="D347" s="4"/>
      <c r="E347" s="3"/>
      <c r="F347" s="27"/>
      <c r="G347" s="27"/>
      <c r="H347" s="27"/>
      <c r="I347" s="27"/>
      <c r="J347" s="27"/>
      <c r="K347" s="27"/>
      <c r="L347" s="27"/>
      <c r="M347" s="27"/>
      <c r="N347" s="27"/>
      <c r="O347" s="27"/>
    </row>
    <row r="348" spans="1:15" x14ac:dyDescent="0.25">
      <c r="A348" t="str">
        <f t="shared" si="5"/>
        <v/>
      </c>
      <c r="B348" s="3"/>
      <c r="C348" s="3"/>
      <c r="D348" s="4"/>
      <c r="E348" s="3"/>
      <c r="F348" s="27"/>
      <c r="G348" s="27"/>
      <c r="H348" s="27"/>
      <c r="I348" s="27"/>
      <c r="J348" s="27"/>
      <c r="K348" s="27"/>
      <c r="L348" s="27"/>
      <c r="M348" s="27"/>
      <c r="N348" s="27"/>
      <c r="O348" s="27"/>
    </row>
    <row r="349" spans="1:15" x14ac:dyDescent="0.25">
      <c r="A349" t="str">
        <f t="shared" si="5"/>
        <v/>
      </c>
      <c r="B349" s="3"/>
      <c r="C349" s="3"/>
      <c r="D349" s="4"/>
      <c r="E349" s="3"/>
      <c r="F349" s="27"/>
      <c r="G349" s="27"/>
      <c r="H349" s="27"/>
      <c r="I349" s="27"/>
      <c r="J349" s="27"/>
      <c r="K349" s="27"/>
      <c r="L349" s="27"/>
      <c r="M349" s="27"/>
      <c r="N349" s="27"/>
      <c r="O349" s="27"/>
    </row>
    <row r="350" spans="1:15" x14ac:dyDescent="0.25">
      <c r="A350" t="str">
        <f t="shared" si="5"/>
        <v/>
      </c>
      <c r="B350" s="3"/>
      <c r="C350" s="3"/>
      <c r="D350" s="4"/>
      <c r="E350" s="3"/>
      <c r="F350" s="27"/>
      <c r="G350" s="27"/>
      <c r="H350" s="27"/>
      <c r="I350" s="27"/>
      <c r="J350" s="27"/>
      <c r="K350" s="27"/>
      <c r="L350" s="27"/>
      <c r="M350" s="27"/>
      <c r="N350" s="27"/>
      <c r="O350" s="27"/>
    </row>
    <row r="351" spans="1:15" x14ac:dyDescent="0.25">
      <c r="A351" t="str">
        <f t="shared" si="5"/>
        <v/>
      </c>
      <c r="B351" s="3"/>
      <c r="C351" s="3"/>
      <c r="D351" s="4"/>
      <c r="E351" s="3"/>
      <c r="F351" s="27"/>
      <c r="G351" s="27"/>
      <c r="H351" s="27"/>
      <c r="I351" s="27"/>
      <c r="J351" s="27"/>
      <c r="K351" s="27"/>
      <c r="L351" s="27"/>
      <c r="M351" s="27"/>
      <c r="N351" s="27"/>
      <c r="O351" s="27"/>
    </row>
    <row r="352" spans="1:15" x14ac:dyDescent="0.25">
      <c r="A352" t="str">
        <f t="shared" si="5"/>
        <v/>
      </c>
      <c r="B352" s="3"/>
      <c r="C352" s="3"/>
      <c r="D352" s="4"/>
      <c r="E352" s="3"/>
      <c r="F352" s="27"/>
      <c r="G352" s="27"/>
      <c r="H352" s="27"/>
      <c r="I352" s="27"/>
      <c r="J352" s="27"/>
      <c r="K352" s="27"/>
      <c r="L352" s="27"/>
      <c r="M352" s="27"/>
      <c r="N352" s="27"/>
      <c r="O352" s="27"/>
    </row>
    <row r="353" spans="1:15" x14ac:dyDescent="0.25">
      <c r="A353" t="str">
        <f t="shared" si="5"/>
        <v/>
      </c>
      <c r="B353" s="3"/>
      <c r="C353" s="3"/>
      <c r="D353" s="4"/>
      <c r="E353" s="3"/>
      <c r="F353" s="27"/>
      <c r="G353" s="27"/>
      <c r="H353" s="27"/>
      <c r="I353" s="27"/>
      <c r="J353" s="27"/>
      <c r="K353" s="27"/>
      <c r="L353" s="27"/>
      <c r="M353" s="27"/>
      <c r="N353" s="27"/>
      <c r="O353" s="27"/>
    </row>
    <row r="354" spans="1:15" x14ac:dyDescent="0.25">
      <c r="A354" t="str">
        <f t="shared" si="5"/>
        <v/>
      </c>
      <c r="B354" s="3"/>
      <c r="C354" s="3"/>
      <c r="D354" s="4"/>
      <c r="E354" s="3"/>
      <c r="F354" s="27"/>
      <c r="G354" s="27"/>
      <c r="H354" s="27"/>
      <c r="I354" s="27"/>
      <c r="J354" s="27"/>
      <c r="K354" s="27"/>
      <c r="L354" s="27"/>
      <c r="M354" s="27"/>
      <c r="N354" s="27"/>
      <c r="O354" s="27"/>
    </row>
    <row r="355" spans="1:15" x14ac:dyDescent="0.25">
      <c r="A355" t="str">
        <f t="shared" si="5"/>
        <v/>
      </c>
      <c r="B355" s="3"/>
      <c r="C355" s="3"/>
      <c r="D355" s="4"/>
      <c r="E355" s="5"/>
      <c r="F355" s="27"/>
      <c r="G355" s="27"/>
      <c r="H355" s="27"/>
      <c r="I355" s="27"/>
      <c r="J355" s="27"/>
      <c r="K355" s="27"/>
      <c r="L355" s="27"/>
      <c r="M355" s="27"/>
      <c r="N355" s="27"/>
      <c r="O355" s="27"/>
    </row>
    <row r="356" spans="1:15" x14ac:dyDescent="0.25">
      <c r="A356" t="str">
        <f t="shared" si="5"/>
        <v/>
      </c>
      <c r="B356" s="3"/>
      <c r="C356" s="3"/>
      <c r="D356" s="4"/>
      <c r="E356" s="3"/>
      <c r="F356" s="27"/>
      <c r="G356" s="27"/>
      <c r="H356" s="27"/>
      <c r="I356" s="27"/>
      <c r="J356" s="27"/>
      <c r="K356" s="27"/>
      <c r="L356" s="27"/>
      <c r="M356" s="27"/>
      <c r="N356" s="27"/>
      <c r="O356" s="27"/>
    </row>
    <row r="357" spans="1:15" x14ac:dyDescent="0.25">
      <c r="A357" t="str">
        <f t="shared" si="5"/>
        <v/>
      </c>
      <c r="B357" s="3"/>
      <c r="C357" s="3"/>
      <c r="D357" s="4"/>
      <c r="E357" s="3"/>
      <c r="F357" s="27"/>
      <c r="G357" s="27"/>
      <c r="H357" s="27"/>
      <c r="I357" s="27"/>
      <c r="J357" s="27"/>
      <c r="K357" s="27"/>
      <c r="L357" s="27"/>
      <c r="M357" s="27"/>
      <c r="N357" s="27"/>
      <c r="O357" s="27"/>
    </row>
    <row r="358" spans="1:15" x14ac:dyDescent="0.25">
      <c r="A358" t="str">
        <f t="shared" si="5"/>
        <v/>
      </c>
      <c r="B358" s="3"/>
      <c r="C358" s="3"/>
      <c r="D358" s="4"/>
      <c r="E358" s="3"/>
      <c r="F358" s="27"/>
      <c r="G358" s="27"/>
      <c r="H358" s="27"/>
      <c r="I358" s="27"/>
      <c r="J358" s="27"/>
      <c r="K358" s="27"/>
      <c r="L358" s="27"/>
      <c r="M358" s="27"/>
      <c r="N358" s="27"/>
      <c r="O358" s="27"/>
    </row>
    <row r="359" spans="1:15" x14ac:dyDescent="0.25">
      <c r="A359" t="str">
        <f t="shared" si="5"/>
        <v/>
      </c>
      <c r="B359" s="3"/>
      <c r="C359" s="3"/>
      <c r="D359" s="4"/>
      <c r="E359" s="3"/>
      <c r="F359" s="27"/>
      <c r="G359" s="27"/>
      <c r="H359" s="27"/>
      <c r="I359" s="27"/>
      <c r="J359" s="27"/>
      <c r="K359" s="27"/>
      <c r="L359" s="27"/>
      <c r="M359" s="27"/>
      <c r="N359" s="27"/>
      <c r="O359" s="27"/>
    </row>
    <row r="360" spans="1:15" x14ac:dyDescent="0.25">
      <c r="A360" t="str">
        <f t="shared" si="5"/>
        <v/>
      </c>
      <c r="B360" s="3"/>
      <c r="C360" s="3"/>
      <c r="D360" s="4"/>
      <c r="E360" s="3"/>
      <c r="F360" s="27"/>
      <c r="G360" s="27"/>
      <c r="H360" s="27"/>
      <c r="I360" s="27"/>
      <c r="J360" s="27"/>
      <c r="K360" s="27"/>
      <c r="L360" s="27"/>
      <c r="M360" s="27"/>
      <c r="N360" s="27"/>
      <c r="O360" s="27"/>
    </row>
    <row r="361" spans="1:15" x14ac:dyDescent="0.25">
      <c r="A361" t="str">
        <f t="shared" si="5"/>
        <v/>
      </c>
      <c r="B361" s="3"/>
      <c r="C361" s="3"/>
      <c r="D361" s="4"/>
      <c r="E361" s="3"/>
      <c r="F361" s="27"/>
      <c r="G361" s="27"/>
      <c r="H361" s="27"/>
      <c r="I361" s="27"/>
      <c r="J361" s="27"/>
      <c r="K361" s="27"/>
      <c r="L361" s="27"/>
      <c r="M361" s="27"/>
      <c r="N361" s="27"/>
      <c r="O361" s="27"/>
    </row>
    <row r="362" spans="1:15" x14ac:dyDescent="0.25">
      <c r="A362" t="str">
        <f t="shared" si="5"/>
        <v/>
      </c>
      <c r="B362" s="3"/>
      <c r="C362" s="3"/>
      <c r="D362" s="4"/>
      <c r="E362" s="3"/>
      <c r="F362" s="27"/>
      <c r="G362" s="27"/>
      <c r="H362" s="27"/>
      <c r="I362" s="27"/>
      <c r="J362" s="27"/>
      <c r="K362" s="27"/>
      <c r="L362" s="27"/>
      <c r="M362" s="27"/>
      <c r="N362" s="27"/>
      <c r="O362" s="27"/>
    </row>
    <row r="363" spans="1:15" x14ac:dyDescent="0.25">
      <c r="A363" t="str">
        <f t="shared" si="5"/>
        <v/>
      </c>
      <c r="B363" s="3"/>
      <c r="C363" s="3"/>
      <c r="D363" s="4"/>
      <c r="E363" s="3"/>
      <c r="F363" s="27"/>
      <c r="G363" s="27"/>
      <c r="H363" s="27"/>
      <c r="I363" s="27"/>
      <c r="J363" s="27"/>
      <c r="K363" s="27"/>
      <c r="L363" s="27"/>
      <c r="M363" s="27"/>
      <c r="N363" s="27"/>
      <c r="O363" s="27"/>
    </row>
    <row r="364" spans="1:15" x14ac:dyDescent="0.25">
      <c r="A364" t="str">
        <f t="shared" si="5"/>
        <v/>
      </c>
      <c r="B364" s="3"/>
      <c r="C364" s="3"/>
      <c r="D364" s="4"/>
      <c r="E364" s="3"/>
      <c r="F364" s="27"/>
      <c r="G364" s="27"/>
      <c r="H364" s="27"/>
      <c r="I364" s="27"/>
      <c r="J364" s="27"/>
      <c r="K364" s="27"/>
      <c r="L364" s="27"/>
      <c r="M364" s="27"/>
      <c r="N364" s="27"/>
      <c r="O364" s="27"/>
    </row>
    <row r="365" spans="1:15" x14ac:dyDescent="0.25">
      <c r="A365" t="str">
        <f t="shared" si="5"/>
        <v/>
      </c>
      <c r="B365" s="3"/>
      <c r="C365" s="3"/>
      <c r="D365" s="4"/>
      <c r="E365" s="3"/>
      <c r="F365" s="27"/>
      <c r="G365" s="27"/>
      <c r="H365" s="27"/>
      <c r="I365" s="27"/>
      <c r="J365" s="27"/>
      <c r="K365" s="27"/>
      <c r="L365" s="27"/>
      <c r="M365" s="27"/>
      <c r="N365" s="27"/>
      <c r="O365" s="27"/>
    </row>
    <row r="366" spans="1:15" x14ac:dyDescent="0.25">
      <c r="A366" t="str">
        <f t="shared" si="5"/>
        <v/>
      </c>
      <c r="B366" s="3"/>
      <c r="C366" s="3"/>
      <c r="D366" s="4"/>
      <c r="E366" s="3"/>
      <c r="F366" s="27"/>
      <c r="G366" s="27"/>
      <c r="H366" s="27"/>
      <c r="I366" s="27"/>
      <c r="J366" s="27"/>
      <c r="K366" s="27"/>
      <c r="L366" s="27"/>
      <c r="M366" s="27"/>
      <c r="N366" s="27"/>
      <c r="O366" s="27"/>
    </row>
    <row r="367" spans="1:15" x14ac:dyDescent="0.25">
      <c r="A367" t="str">
        <f t="shared" si="5"/>
        <v/>
      </c>
      <c r="B367" s="3"/>
      <c r="C367" s="3"/>
      <c r="D367" s="4"/>
      <c r="E367" s="3"/>
      <c r="F367" s="27"/>
      <c r="G367" s="27"/>
      <c r="H367" s="27"/>
      <c r="I367" s="27"/>
      <c r="J367" s="27"/>
      <c r="K367" s="27"/>
      <c r="L367" s="27"/>
      <c r="M367" s="27"/>
      <c r="N367" s="27"/>
      <c r="O367" s="27"/>
    </row>
    <row r="368" spans="1:15" x14ac:dyDescent="0.25">
      <c r="A368" t="str">
        <f t="shared" si="5"/>
        <v/>
      </c>
      <c r="B368" s="3"/>
      <c r="C368" s="3"/>
      <c r="D368" s="4"/>
      <c r="E368" s="3"/>
      <c r="F368" s="27"/>
      <c r="G368" s="27"/>
      <c r="H368" s="27"/>
      <c r="I368" s="27"/>
      <c r="J368" s="27"/>
      <c r="K368" s="27"/>
      <c r="L368" s="27"/>
      <c r="M368" s="27"/>
      <c r="N368" s="27"/>
      <c r="O368" s="27"/>
    </row>
    <row r="369" spans="1:15" x14ac:dyDescent="0.25">
      <c r="A369" t="str">
        <f t="shared" si="5"/>
        <v/>
      </c>
      <c r="B369" s="3"/>
      <c r="C369" s="3"/>
      <c r="D369" s="4"/>
      <c r="E369" s="3"/>
      <c r="F369" s="27"/>
      <c r="G369" s="27"/>
      <c r="H369" s="27"/>
      <c r="I369" s="27"/>
      <c r="J369" s="27"/>
      <c r="K369" s="27"/>
      <c r="L369" s="27"/>
      <c r="M369" s="27"/>
      <c r="N369" s="27"/>
      <c r="O369" s="27"/>
    </row>
    <row r="370" spans="1:15" x14ac:dyDescent="0.25">
      <c r="A370" t="str">
        <f t="shared" si="5"/>
        <v/>
      </c>
      <c r="B370" s="3"/>
      <c r="C370" s="3"/>
      <c r="D370" s="4"/>
      <c r="E370" s="3"/>
      <c r="F370" s="27"/>
      <c r="G370" s="27"/>
      <c r="H370" s="27"/>
      <c r="I370" s="27"/>
      <c r="J370" s="27"/>
      <c r="K370" s="27"/>
      <c r="L370" s="27"/>
      <c r="M370" s="27"/>
      <c r="N370" s="27"/>
      <c r="O370" s="27"/>
    </row>
    <row r="371" spans="1:15" x14ac:dyDescent="0.25">
      <c r="A371" t="str">
        <f t="shared" si="5"/>
        <v/>
      </c>
      <c r="B371" s="3"/>
      <c r="C371" s="3"/>
      <c r="D371" s="4"/>
      <c r="E371" s="3"/>
      <c r="F371" s="27"/>
      <c r="G371" s="27"/>
      <c r="H371" s="27"/>
      <c r="I371" s="27"/>
      <c r="J371" s="27"/>
      <c r="K371" s="27"/>
      <c r="L371" s="27"/>
      <c r="M371" s="27"/>
      <c r="N371" s="27"/>
      <c r="O371" s="27"/>
    </row>
    <row r="372" spans="1:15" x14ac:dyDescent="0.25">
      <c r="A372" t="str">
        <f t="shared" si="5"/>
        <v/>
      </c>
      <c r="B372" s="3"/>
      <c r="C372" s="3"/>
      <c r="D372" s="4"/>
      <c r="E372" s="3"/>
      <c r="F372" s="27"/>
      <c r="G372" s="27"/>
      <c r="H372" s="27"/>
      <c r="I372" s="27"/>
      <c r="J372" s="27"/>
      <c r="K372" s="27"/>
      <c r="L372" s="27"/>
      <c r="M372" s="27"/>
      <c r="N372" s="27"/>
      <c r="O372" s="27"/>
    </row>
    <row r="373" spans="1:15" x14ac:dyDescent="0.25">
      <c r="A373" t="str">
        <f t="shared" si="5"/>
        <v/>
      </c>
      <c r="B373" s="3"/>
      <c r="C373" s="3"/>
      <c r="D373" s="4"/>
      <c r="E373" s="3"/>
      <c r="F373" s="27"/>
      <c r="G373" s="27"/>
      <c r="H373" s="27"/>
      <c r="I373" s="27"/>
      <c r="J373" s="27"/>
      <c r="K373" s="27"/>
      <c r="L373" s="27"/>
      <c r="M373" s="27"/>
      <c r="N373" s="27"/>
      <c r="O373" s="27"/>
    </row>
    <row r="374" spans="1:15" x14ac:dyDescent="0.25">
      <c r="A374" t="str">
        <f t="shared" si="5"/>
        <v/>
      </c>
      <c r="B374" s="3"/>
      <c r="C374" s="3"/>
      <c r="D374" s="4"/>
      <c r="E374" s="3"/>
      <c r="F374" s="27"/>
      <c r="G374" s="27"/>
      <c r="H374" s="27"/>
      <c r="I374" s="27"/>
      <c r="J374" s="27"/>
      <c r="K374" s="27"/>
      <c r="L374" s="27"/>
      <c r="M374" s="27"/>
      <c r="N374" s="27"/>
      <c r="O374" s="27"/>
    </row>
    <row r="375" spans="1:15" x14ac:dyDescent="0.25">
      <c r="A375" t="str">
        <f t="shared" si="5"/>
        <v/>
      </c>
      <c r="B375" s="3"/>
      <c r="C375" s="3"/>
      <c r="D375" s="4"/>
      <c r="E375" s="3"/>
      <c r="F375" s="27"/>
      <c r="G375" s="27"/>
      <c r="H375" s="27"/>
      <c r="I375" s="27"/>
      <c r="J375" s="27"/>
      <c r="K375" s="27"/>
      <c r="L375" s="27"/>
      <c r="M375" s="27"/>
      <c r="N375" s="27"/>
      <c r="O375" s="27"/>
    </row>
    <row r="376" spans="1:15" x14ac:dyDescent="0.25">
      <c r="A376" t="str">
        <f t="shared" si="5"/>
        <v/>
      </c>
      <c r="B376" s="3"/>
      <c r="C376" s="3"/>
      <c r="D376" s="4"/>
      <c r="E376" s="3"/>
      <c r="F376" s="27"/>
      <c r="G376" s="27"/>
      <c r="H376" s="27"/>
      <c r="I376" s="27"/>
      <c r="J376" s="27"/>
      <c r="K376" s="27"/>
      <c r="L376" s="27"/>
      <c r="M376" s="27"/>
      <c r="N376" s="27"/>
      <c r="O376" s="27"/>
    </row>
    <row r="377" spans="1:15" x14ac:dyDescent="0.25">
      <c r="A377" t="str">
        <f t="shared" si="5"/>
        <v/>
      </c>
      <c r="B377" s="3"/>
      <c r="C377" s="3"/>
      <c r="D377" s="4"/>
      <c r="E377" s="3"/>
      <c r="F377" s="27"/>
      <c r="G377" s="27"/>
      <c r="H377" s="27"/>
      <c r="I377" s="27"/>
      <c r="J377" s="27"/>
      <c r="K377" s="27"/>
      <c r="L377" s="27"/>
      <c r="M377" s="27"/>
      <c r="N377" s="27"/>
      <c r="O377" s="27"/>
    </row>
    <row r="378" spans="1:15" x14ac:dyDescent="0.25">
      <c r="A378" t="str">
        <f t="shared" si="5"/>
        <v/>
      </c>
      <c r="B378" s="3"/>
      <c r="C378" s="3"/>
      <c r="D378" s="4"/>
      <c r="E378" s="3"/>
      <c r="F378" s="27"/>
      <c r="G378" s="27"/>
      <c r="H378" s="27"/>
      <c r="I378" s="27"/>
      <c r="J378" s="27"/>
      <c r="K378" s="27"/>
      <c r="L378" s="27"/>
      <c r="M378" s="27"/>
      <c r="N378" s="27"/>
      <c r="O378" s="27"/>
    </row>
    <row r="379" spans="1:15" x14ac:dyDescent="0.25">
      <c r="A379" t="str">
        <f t="shared" si="5"/>
        <v/>
      </c>
      <c r="B379" s="3"/>
      <c r="C379" s="3"/>
      <c r="D379" s="4"/>
      <c r="E379" s="3"/>
      <c r="F379" s="27"/>
      <c r="G379" s="27"/>
      <c r="H379" s="27"/>
      <c r="I379" s="27"/>
      <c r="J379" s="27"/>
      <c r="K379" s="27"/>
      <c r="L379" s="27"/>
      <c r="M379" s="27"/>
      <c r="N379" s="27"/>
      <c r="O379" s="27"/>
    </row>
    <row r="380" spans="1:15" x14ac:dyDescent="0.25">
      <c r="A380" t="str">
        <f t="shared" si="5"/>
        <v/>
      </c>
      <c r="B380" s="3"/>
      <c r="C380" s="3"/>
      <c r="D380" s="4"/>
      <c r="E380" s="5"/>
      <c r="F380" s="27"/>
      <c r="G380" s="27"/>
      <c r="H380" s="27"/>
      <c r="I380" s="27"/>
      <c r="J380" s="27"/>
      <c r="K380" s="27"/>
      <c r="L380" s="27"/>
      <c r="M380" s="27"/>
      <c r="N380" s="27"/>
      <c r="O380" s="27"/>
    </row>
    <row r="381" spans="1:15" x14ac:dyDescent="0.25">
      <c r="A381" t="str">
        <f t="shared" si="5"/>
        <v/>
      </c>
      <c r="B381" s="3"/>
      <c r="C381" s="3"/>
      <c r="D381" s="4"/>
      <c r="E381" s="3"/>
      <c r="F381" s="27"/>
      <c r="G381" s="27"/>
      <c r="H381" s="27"/>
      <c r="I381" s="27"/>
      <c r="J381" s="27"/>
      <c r="K381" s="27"/>
      <c r="L381" s="27"/>
      <c r="M381" s="27"/>
      <c r="N381" s="27"/>
      <c r="O381" s="27"/>
    </row>
    <row r="382" spans="1:15" x14ac:dyDescent="0.25">
      <c r="A382" t="str">
        <f t="shared" si="5"/>
        <v/>
      </c>
      <c r="B382" s="3"/>
      <c r="C382" s="3"/>
      <c r="D382" s="4"/>
      <c r="E382" s="3"/>
      <c r="F382" s="27"/>
      <c r="G382" s="27"/>
      <c r="H382" s="27"/>
      <c r="I382" s="27"/>
      <c r="J382" s="27"/>
      <c r="K382" s="27"/>
      <c r="L382" s="27"/>
      <c r="M382" s="27"/>
      <c r="N382" s="27"/>
      <c r="O382" s="27"/>
    </row>
    <row r="383" spans="1:15" x14ac:dyDescent="0.25">
      <c r="A383" t="str">
        <f t="shared" si="5"/>
        <v/>
      </c>
      <c r="B383" s="3"/>
      <c r="C383" s="3"/>
      <c r="D383" s="4"/>
      <c r="E383" s="3"/>
      <c r="F383" s="27"/>
      <c r="G383" s="27"/>
      <c r="H383" s="27"/>
      <c r="I383" s="27"/>
      <c r="J383" s="27"/>
      <c r="K383" s="27"/>
      <c r="L383" s="27"/>
      <c r="M383" s="27"/>
      <c r="N383" s="27"/>
      <c r="O383" s="27"/>
    </row>
    <row r="384" spans="1:15" x14ac:dyDescent="0.25">
      <c r="A384" t="str">
        <f t="shared" si="5"/>
        <v/>
      </c>
      <c r="B384" s="3"/>
      <c r="C384" s="3"/>
      <c r="D384" s="4"/>
      <c r="E384" s="3"/>
      <c r="F384" s="27"/>
      <c r="G384" s="27"/>
      <c r="H384" s="27"/>
      <c r="I384" s="27"/>
      <c r="J384" s="27"/>
      <c r="K384" s="27"/>
      <c r="L384" s="27"/>
      <c r="M384" s="27"/>
      <c r="N384" s="27"/>
      <c r="O384" s="27"/>
    </row>
    <row r="385" spans="1:15" x14ac:dyDescent="0.25">
      <c r="A385" t="str">
        <f t="shared" si="5"/>
        <v/>
      </c>
      <c r="B385" s="3"/>
      <c r="C385" s="3"/>
      <c r="D385" s="4"/>
      <c r="E385" s="3"/>
      <c r="F385" s="27"/>
      <c r="G385" s="27"/>
      <c r="H385" s="27"/>
      <c r="I385" s="27"/>
      <c r="J385" s="27"/>
      <c r="K385" s="27"/>
      <c r="L385" s="27"/>
      <c r="M385" s="27"/>
      <c r="N385" s="27"/>
      <c r="O385" s="27"/>
    </row>
    <row r="386" spans="1:15" x14ac:dyDescent="0.25">
      <c r="A386" t="str">
        <f t="shared" si="5"/>
        <v/>
      </c>
      <c r="B386" s="3"/>
      <c r="C386" s="3"/>
      <c r="D386" s="4"/>
      <c r="E386" s="3"/>
      <c r="F386" s="27"/>
      <c r="G386" s="27"/>
      <c r="H386" s="27"/>
      <c r="I386" s="27"/>
      <c r="J386" s="27"/>
      <c r="K386" s="27"/>
      <c r="L386" s="27"/>
      <c r="M386" s="27"/>
      <c r="N386" s="27"/>
      <c r="O386" s="27"/>
    </row>
    <row r="387" spans="1:15" x14ac:dyDescent="0.25">
      <c r="A387" t="str">
        <f t="shared" si="5"/>
        <v/>
      </c>
      <c r="B387" s="3"/>
      <c r="C387" s="3"/>
      <c r="D387" s="4"/>
      <c r="E387" s="3"/>
      <c r="F387" s="27"/>
      <c r="G387" s="27"/>
      <c r="H387" s="27"/>
      <c r="I387" s="27"/>
      <c r="J387" s="27"/>
      <c r="K387" s="27"/>
      <c r="L387" s="27"/>
      <c r="M387" s="27"/>
      <c r="N387" s="27"/>
      <c r="O387" s="27"/>
    </row>
    <row r="388" spans="1:15" x14ac:dyDescent="0.25">
      <c r="A388" t="str">
        <f t="shared" ref="A388:A451" si="6">C388&amp;D388</f>
        <v/>
      </c>
      <c r="B388" s="3"/>
      <c r="C388" s="3"/>
      <c r="D388" s="4"/>
      <c r="E388" s="3"/>
      <c r="F388" s="27"/>
      <c r="G388" s="27"/>
      <c r="H388" s="27"/>
      <c r="I388" s="27"/>
      <c r="J388" s="27"/>
      <c r="K388" s="27"/>
      <c r="L388" s="27"/>
      <c r="M388" s="27"/>
      <c r="N388" s="27"/>
      <c r="O388" s="27"/>
    </row>
    <row r="389" spans="1:15" x14ac:dyDescent="0.25">
      <c r="A389" t="str">
        <f t="shared" si="6"/>
        <v/>
      </c>
      <c r="B389" s="3"/>
      <c r="C389" s="3"/>
      <c r="D389" s="4"/>
      <c r="E389" s="3"/>
      <c r="F389" s="27"/>
      <c r="G389" s="27"/>
      <c r="H389" s="27"/>
      <c r="I389" s="27"/>
      <c r="J389" s="27"/>
      <c r="K389" s="27"/>
      <c r="L389" s="27"/>
      <c r="M389" s="27"/>
      <c r="N389" s="27"/>
      <c r="O389" s="27"/>
    </row>
    <row r="390" spans="1:15" x14ac:dyDescent="0.25">
      <c r="A390" t="str">
        <f t="shared" si="6"/>
        <v/>
      </c>
      <c r="B390" s="3"/>
      <c r="C390" s="3"/>
      <c r="D390" s="4"/>
      <c r="E390" s="3"/>
      <c r="F390" s="27"/>
      <c r="G390" s="27"/>
      <c r="H390" s="27"/>
      <c r="I390" s="27"/>
      <c r="J390" s="27"/>
      <c r="K390" s="27"/>
      <c r="L390" s="27"/>
      <c r="M390" s="27"/>
      <c r="N390" s="27"/>
      <c r="O390" s="27"/>
    </row>
    <row r="391" spans="1:15" x14ac:dyDescent="0.25">
      <c r="A391" t="str">
        <f t="shared" si="6"/>
        <v/>
      </c>
      <c r="B391" s="3"/>
      <c r="C391" s="3"/>
      <c r="D391" s="4"/>
      <c r="E391" s="3"/>
      <c r="F391" s="27"/>
      <c r="G391" s="27"/>
      <c r="H391" s="27"/>
      <c r="I391" s="27"/>
      <c r="J391" s="27"/>
      <c r="K391" s="27"/>
      <c r="L391" s="27"/>
      <c r="M391" s="27"/>
      <c r="N391" s="27"/>
      <c r="O391" s="27"/>
    </row>
    <row r="392" spans="1:15" x14ac:dyDescent="0.25">
      <c r="A392" t="str">
        <f t="shared" si="6"/>
        <v/>
      </c>
      <c r="B392" s="3"/>
      <c r="C392" s="3"/>
      <c r="D392" s="4"/>
      <c r="E392" s="3"/>
      <c r="F392" s="27"/>
      <c r="G392" s="27"/>
      <c r="H392" s="27"/>
      <c r="I392" s="27"/>
      <c r="J392" s="27"/>
      <c r="K392" s="27"/>
      <c r="L392" s="27"/>
      <c r="M392" s="27"/>
      <c r="N392" s="27"/>
      <c r="O392" s="27"/>
    </row>
    <row r="393" spans="1:15" x14ac:dyDescent="0.25">
      <c r="A393" t="str">
        <f t="shared" si="6"/>
        <v/>
      </c>
      <c r="B393" s="3"/>
      <c r="C393" s="3"/>
      <c r="D393" s="4"/>
      <c r="E393" s="3"/>
      <c r="F393" s="27"/>
      <c r="G393" s="27"/>
      <c r="H393" s="27"/>
      <c r="I393" s="27"/>
      <c r="J393" s="27"/>
      <c r="K393" s="27"/>
      <c r="L393" s="27"/>
      <c r="M393" s="27"/>
      <c r="N393" s="27"/>
      <c r="O393" s="27"/>
    </row>
    <row r="394" spans="1:15" x14ac:dyDescent="0.25">
      <c r="A394" t="str">
        <f t="shared" si="6"/>
        <v/>
      </c>
      <c r="B394" s="3"/>
      <c r="C394" s="3"/>
      <c r="D394" s="4"/>
      <c r="E394" s="3"/>
      <c r="F394" s="27"/>
      <c r="G394" s="27"/>
      <c r="H394" s="27"/>
      <c r="I394" s="27"/>
      <c r="J394" s="27"/>
      <c r="K394" s="27"/>
      <c r="L394" s="27"/>
      <c r="M394" s="27"/>
      <c r="N394" s="27"/>
      <c r="O394" s="27"/>
    </row>
    <row r="395" spans="1:15" x14ac:dyDescent="0.25">
      <c r="A395" t="str">
        <f t="shared" si="6"/>
        <v/>
      </c>
      <c r="B395" s="3"/>
      <c r="C395" s="3"/>
      <c r="D395" s="4"/>
      <c r="E395" s="3"/>
      <c r="F395" s="27"/>
      <c r="G395" s="27"/>
      <c r="H395" s="27"/>
      <c r="I395" s="27"/>
      <c r="J395" s="27"/>
      <c r="K395" s="27"/>
      <c r="L395" s="27"/>
      <c r="M395" s="27"/>
      <c r="N395" s="27"/>
      <c r="O395" s="27"/>
    </row>
    <row r="396" spans="1:15" x14ac:dyDescent="0.25">
      <c r="A396" t="str">
        <f t="shared" si="6"/>
        <v/>
      </c>
      <c r="B396" s="3"/>
      <c r="C396" s="3"/>
      <c r="D396" s="4"/>
      <c r="E396" s="3"/>
      <c r="F396" s="27"/>
      <c r="G396" s="27"/>
      <c r="H396" s="27"/>
      <c r="I396" s="27"/>
      <c r="J396" s="27"/>
      <c r="K396" s="27"/>
      <c r="L396" s="27"/>
      <c r="M396" s="27"/>
      <c r="N396" s="27"/>
      <c r="O396" s="27"/>
    </row>
    <row r="397" spans="1:15" x14ac:dyDescent="0.25">
      <c r="A397" t="str">
        <f t="shared" si="6"/>
        <v/>
      </c>
      <c r="B397" s="3"/>
      <c r="C397" s="3"/>
      <c r="D397" s="4"/>
      <c r="E397" s="3"/>
      <c r="F397" s="27"/>
      <c r="G397" s="27"/>
      <c r="H397" s="27"/>
      <c r="I397" s="27"/>
      <c r="J397" s="27"/>
      <c r="K397" s="27"/>
      <c r="L397" s="27"/>
      <c r="M397" s="27"/>
      <c r="N397" s="27"/>
      <c r="O397" s="27"/>
    </row>
    <row r="398" spans="1:15" x14ac:dyDescent="0.25">
      <c r="A398" t="str">
        <f t="shared" si="6"/>
        <v/>
      </c>
      <c r="B398" s="3"/>
      <c r="C398" s="3"/>
      <c r="D398" s="4"/>
      <c r="E398" s="3"/>
      <c r="F398" s="27"/>
      <c r="G398" s="27"/>
      <c r="H398" s="27"/>
      <c r="I398" s="27"/>
      <c r="J398" s="27"/>
      <c r="K398" s="27"/>
      <c r="L398" s="27"/>
      <c r="M398" s="27"/>
      <c r="N398" s="27"/>
      <c r="O398" s="27"/>
    </row>
    <row r="399" spans="1:15" x14ac:dyDescent="0.25">
      <c r="A399" t="str">
        <f t="shared" si="6"/>
        <v/>
      </c>
      <c r="B399" s="3"/>
      <c r="C399" s="3"/>
      <c r="D399" s="4"/>
      <c r="E399" s="3"/>
      <c r="F399" s="27"/>
      <c r="G399" s="27"/>
      <c r="H399" s="27"/>
      <c r="I399" s="27"/>
      <c r="J399" s="27"/>
      <c r="K399" s="27"/>
      <c r="L399" s="27"/>
      <c r="M399" s="27"/>
      <c r="N399" s="27"/>
      <c r="O399" s="27"/>
    </row>
    <row r="400" spans="1:15" x14ac:dyDescent="0.25">
      <c r="A400" t="str">
        <f t="shared" si="6"/>
        <v/>
      </c>
      <c r="B400" s="3"/>
      <c r="C400" s="3"/>
      <c r="D400" s="4"/>
      <c r="E400" s="3"/>
      <c r="F400" s="27"/>
      <c r="G400" s="27"/>
      <c r="H400" s="27"/>
      <c r="I400" s="27"/>
      <c r="J400" s="27"/>
      <c r="K400" s="27"/>
      <c r="L400" s="27"/>
      <c r="M400" s="27"/>
      <c r="N400" s="27"/>
      <c r="O400" s="27"/>
    </row>
    <row r="401" spans="1:15" x14ac:dyDescent="0.25">
      <c r="A401" t="str">
        <f t="shared" si="6"/>
        <v/>
      </c>
      <c r="B401" s="3"/>
      <c r="C401" s="3"/>
      <c r="D401" s="4"/>
      <c r="E401" s="3"/>
      <c r="F401" s="27"/>
      <c r="G401" s="27"/>
      <c r="H401" s="27"/>
      <c r="I401" s="27"/>
      <c r="J401" s="27"/>
      <c r="K401" s="27"/>
      <c r="L401" s="27"/>
      <c r="M401" s="27"/>
      <c r="N401" s="27"/>
      <c r="O401" s="27"/>
    </row>
    <row r="402" spans="1:15" x14ac:dyDescent="0.25">
      <c r="A402" t="str">
        <f t="shared" si="6"/>
        <v/>
      </c>
      <c r="B402" s="3"/>
      <c r="C402" s="3"/>
      <c r="D402" s="4"/>
      <c r="E402" s="3"/>
      <c r="F402" s="27"/>
      <c r="G402" s="27"/>
      <c r="H402" s="27"/>
      <c r="I402" s="27"/>
      <c r="J402" s="27"/>
      <c r="K402" s="27"/>
      <c r="L402" s="27"/>
      <c r="M402" s="27"/>
      <c r="N402" s="27"/>
      <c r="O402" s="27"/>
    </row>
    <row r="403" spans="1:15" x14ac:dyDescent="0.25">
      <c r="A403" t="str">
        <f t="shared" si="6"/>
        <v/>
      </c>
      <c r="B403" s="3"/>
      <c r="C403" s="3"/>
      <c r="D403" s="4"/>
      <c r="E403" s="3"/>
      <c r="F403" s="27"/>
      <c r="G403" s="27"/>
      <c r="H403" s="27"/>
      <c r="I403" s="27"/>
      <c r="J403" s="27"/>
      <c r="K403" s="27"/>
      <c r="L403" s="27"/>
      <c r="M403" s="27"/>
      <c r="N403" s="27"/>
      <c r="O403" s="27"/>
    </row>
    <row r="404" spans="1:15" x14ac:dyDescent="0.25">
      <c r="A404" t="str">
        <f t="shared" si="6"/>
        <v/>
      </c>
      <c r="B404" s="3"/>
      <c r="C404" s="3"/>
      <c r="D404" s="4"/>
      <c r="E404" s="3"/>
      <c r="F404" s="27"/>
      <c r="G404" s="27"/>
      <c r="H404" s="27"/>
      <c r="I404" s="27"/>
      <c r="J404" s="27"/>
      <c r="K404" s="27"/>
      <c r="L404" s="27"/>
      <c r="M404" s="27"/>
      <c r="N404" s="27"/>
      <c r="O404" s="27"/>
    </row>
    <row r="405" spans="1:15" x14ac:dyDescent="0.25">
      <c r="A405" t="str">
        <f t="shared" si="6"/>
        <v/>
      </c>
      <c r="B405" s="3"/>
      <c r="C405" s="3"/>
      <c r="D405" s="4"/>
      <c r="E405" s="5"/>
      <c r="F405" s="27"/>
      <c r="G405" s="27"/>
      <c r="H405" s="27"/>
      <c r="I405" s="27"/>
      <c r="J405" s="27"/>
      <c r="K405" s="27"/>
      <c r="L405" s="27"/>
      <c r="M405" s="27"/>
      <c r="N405" s="27"/>
      <c r="O405" s="27"/>
    </row>
    <row r="406" spans="1:15" x14ac:dyDescent="0.25">
      <c r="A406" t="str">
        <f t="shared" si="6"/>
        <v/>
      </c>
      <c r="B406" s="3"/>
      <c r="C406" s="3"/>
      <c r="D406" s="4"/>
      <c r="E406" s="3"/>
      <c r="F406" s="27"/>
      <c r="G406" s="27"/>
      <c r="H406" s="27"/>
      <c r="I406" s="27"/>
      <c r="J406" s="27"/>
      <c r="K406" s="27"/>
      <c r="L406" s="27"/>
      <c r="M406" s="27"/>
      <c r="N406" s="27"/>
      <c r="O406" s="27"/>
    </row>
    <row r="407" spans="1:15" x14ac:dyDescent="0.25">
      <c r="A407" t="str">
        <f t="shared" si="6"/>
        <v/>
      </c>
      <c r="B407" s="3"/>
      <c r="C407" s="3"/>
      <c r="D407" s="4"/>
      <c r="E407" s="3"/>
      <c r="F407" s="27"/>
      <c r="G407" s="27"/>
      <c r="H407" s="27"/>
      <c r="I407" s="27"/>
      <c r="J407" s="27"/>
      <c r="K407" s="27"/>
      <c r="L407" s="27"/>
      <c r="M407" s="27"/>
      <c r="N407" s="27"/>
      <c r="O407" s="27"/>
    </row>
    <row r="408" spans="1:15" x14ac:dyDescent="0.25">
      <c r="A408" t="str">
        <f t="shared" si="6"/>
        <v/>
      </c>
      <c r="B408" s="3"/>
      <c r="C408" s="3"/>
      <c r="D408" s="4"/>
      <c r="E408" s="3"/>
      <c r="F408" s="27"/>
      <c r="G408" s="27"/>
      <c r="H408" s="27"/>
      <c r="I408" s="27"/>
      <c r="J408" s="27"/>
      <c r="K408" s="27"/>
      <c r="L408" s="27"/>
      <c r="M408" s="27"/>
      <c r="N408" s="27"/>
      <c r="O408" s="27"/>
    </row>
    <row r="409" spans="1:15" x14ac:dyDescent="0.25">
      <c r="A409" t="str">
        <f t="shared" si="6"/>
        <v/>
      </c>
      <c r="B409" s="3"/>
      <c r="C409" s="3"/>
      <c r="D409" s="4"/>
      <c r="E409" s="3"/>
      <c r="F409" s="27"/>
      <c r="G409" s="27"/>
      <c r="H409" s="27"/>
      <c r="I409" s="27"/>
      <c r="J409" s="27"/>
      <c r="K409" s="27"/>
      <c r="L409" s="27"/>
      <c r="M409" s="27"/>
      <c r="N409" s="27"/>
      <c r="O409" s="27"/>
    </row>
    <row r="410" spans="1:15" x14ac:dyDescent="0.25">
      <c r="A410" t="str">
        <f t="shared" si="6"/>
        <v/>
      </c>
      <c r="B410" s="3"/>
      <c r="C410" s="3"/>
      <c r="D410" s="4"/>
      <c r="E410" s="3"/>
      <c r="F410" s="27"/>
      <c r="G410" s="27"/>
      <c r="H410" s="27"/>
      <c r="I410" s="27"/>
      <c r="J410" s="27"/>
      <c r="K410" s="27"/>
      <c r="L410" s="27"/>
      <c r="M410" s="27"/>
      <c r="N410" s="27"/>
      <c r="O410" s="27"/>
    </row>
    <row r="411" spans="1:15" x14ac:dyDescent="0.25">
      <c r="A411" t="str">
        <f t="shared" si="6"/>
        <v/>
      </c>
      <c r="B411" s="3"/>
      <c r="C411" s="3"/>
      <c r="D411" s="4"/>
      <c r="E411" s="3"/>
      <c r="F411" s="27"/>
      <c r="G411" s="27"/>
      <c r="H411" s="27"/>
      <c r="I411" s="27"/>
      <c r="J411" s="27"/>
      <c r="K411" s="27"/>
      <c r="L411" s="27"/>
      <c r="M411" s="27"/>
      <c r="N411" s="27"/>
      <c r="O411" s="27"/>
    </row>
    <row r="412" spans="1:15" x14ac:dyDescent="0.25">
      <c r="A412" t="str">
        <f t="shared" si="6"/>
        <v/>
      </c>
      <c r="B412" s="3"/>
      <c r="C412" s="3"/>
      <c r="D412" s="4"/>
      <c r="E412" s="3"/>
      <c r="F412" s="27"/>
      <c r="G412" s="27"/>
      <c r="H412" s="27"/>
      <c r="I412" s="27"/>
      <c r="J412" s="27"/>
      <c r="K412" s="27"/>
      <c r="L412" s="27"/>
      <c r="M412" s="27"/>
      <c r="N412" s="27"/>
      <c r="O412" s="27"/>
    </row>
    <row r="413" spans="1:15" x14ac:dyDescent="0.25">
      <c r="A413" t="str">
        <f t="shared" si="6"/>
        <v/>
      </c>
      <c r="B413" s="3"/>
      <c r="C413" s="3"/>
      <c r="D413" s="4"/>
      <c r="E413" s="3"/>
      <c r="F413" s="27"/>
      <c r="G413" s="27"/>
      <c r="H413" s="27"/>
      <c r="I413" s="27"/>
      <c r="J413" s="27"/>
      <c r="K413" s="27"/>
      <c r="L413" s="27"/>
      <c r="M413" s="27"/>
      <c r="N413" s="27"/>
      <c r="O413" s="27"/>
    </row>
    <row r="414" spans="1:15" x14ac:dyDescent="0.25">
      <c r="A414" t="str">
        <f t="shared" si="6"/>
        <v/>
      </c>
      <c r="B414" s="3"/>
      <c r="C414" s="3"/>
      <c r="D414" s="4"/>
      <c r="E414" s="3"/>
      <c r="F414" s="27"/>
      <c r="G414" s="27"/>
      <c r="H414" s="27"/>
      <c r="I414" s="27"/>
      <c r="J414" s="27"/>
      <c r="K414" s="27"/>
      <c r="L414" s="27"/>
      <c r="M414" s="27"/>
      <c r="N414" s="27"/>
      <c r="O414" s="27"/>
    </row>
    <row r="415" spans="1:15" x14ac:dyDescent="0.25">
      <c r="A415" t="str">
        <f t="shared" si="6"/>
        <v/>
      </c>
      <c r="B415" s="3"/>
      <c r="C415" s="3"/>
      <c r="D415" s="4"/>
      <c r="E415" s="3"/>
      <c r="F415" s="27"/>
      <c r="G415" s="27"/>
      <c r="H415" s="27"/>
      <c r="I415" s="27"/>
      <c r="J415" s="27"/>
      <c r="K415" s="27"/>
      <c r="L415" s="27"/>
      <c r="M415" s="27"/>
      <c r="N415" s="27"/>
      <c r="O415" s="27"/>
    </row>
    <row r="416" spans="1:15" x14ac:dyDescent="0.25">
      <c r="A416" t="str">
        <f t="shared" si="6"/>
        <v/>
      </c>
      <c r="B416" s="3"/>
      <c r="C416" s="3"/>
      <c r="D416" s="4"/>
      <c r="E416" s="3"/>
      <c r="F416" s="27"/>
      <c r="G416" s="27"/>
      <c r="H416" s="27"/>
      <c r="I416" s="27"/>
      <c r="J416" s="27"/>
      <c r="K416" s="27"/>
      <c r="L416" s="27"/>
      <c r="M416" s="27"/>
      <c r="N416" s="27"/>
      <c r="O416" s="27"/>
    </row>
    <row r="417" spans="1:15" x14ac:dyDescent="0.25">
      <c r="A417" t="str">
        <f t="shared" si="6"/>
        <v/>
      </c>
      <c r="B417" s="3"/>
      <c r="C417" s="3"/>
      <c r="D417" s="4"/>
      <c r="E417" s="3"/>
      <c r="F417" s="27"/>
      <c r="G417" s="27"/>
      <c r="H417" s="27"/>
      <c r="I417" s="27"/>
      <c r="J417" s="27"/>
      <c r="K417" s="27"/>
      <c r="L417" s="27"/>
      <c r="M417" s="27"/>
      <c r="N417" s="27"/>
      <c r="O417" s="27"/>
    </row>
    <row r="418" spans="1:15" x14ac:dyDescent="0.25">
      <c r="A418" t="str">
        <f t="shared" si="6"/>
        <v/>
      </c>
      <c r="B418" s="3"/>
      <c r="C418" s="3"/>
      <c r="D418" s="4"/>
      <c r="E418" s="3"/>
      <c r="F418" s="27"/>
      <c r="G418" s="27"/>
      <c r="H418" s="27"/>
      <c r="I418" s="27"/>
      <c r="J418" s="27"/>
      <c r="K418" s="27"/>
      <c r="L418" s="27"/>
      <c r="M418" s="27"/>
      <c r="N418" s="27"/>
      <c r="O418" s="27"/>
    </row>
    <row r="419" spans="1:15" x14ac:dyDescent="0.25">
      <c r="A419" t="str">
        <f t="shared" si="6"/>
        <v/>
      </c>
      <c r="B419" s="3"/>
      <c r="C419" s="3"/>
      <c r="D419" s="4"/>
      <c r="E419" s="3"/>
      <c r="F419" s="27"/>
      <c r="G419" s="27"/>
      <c r="H419" s="27"/>
      <c r="I419" s="27"/>
      <c r="J419" s="27"/>
      <c r="K419" s="27"/>
      <c r="L419" s="27"/>
      <c r="M419" s="27"/>
      <c r="N419" s="27"/>
      <c r="O419" s="27"/>
    </row>
    <row r="420" spans="1:15" x14ac:dyDescent="0.25">
      <c r="A420" t="str">
        <f t="shared" si="6"/>
        <v/>
      </c>
      <c r="B420" s="3"/>
      <c r="C420" s="3"/>
      <c r="D420" s="4"/>
      <c r="E420" s="3"/>
      <c r="F420" s="27"/>
      <c r="G420" s="27"/>
      <c r="H420" s="27"/>
      <c r="I420" s="27"/>
      <c r="J420" s="27"/>
      <c r="K420" s="27"/>
      <c r="L420" s="27"/>
      <c r="M420" s="27"/>
      <c r="N420" s="27"/>
      <c r="O420" s="27"/>
    </row>
    <row r="421" spans="1:15" x14ac:dyDescent="0.25">
      <c r="A421" t="str">
        <f t="shared" si="6"/>
        <v/>
      </c>
      <c r="B421" s="3"/>
      <c r="C421" s="3"/>
      <c r="D421" s="4"/>
      <c r="E421" s="3"/>
      <c r="F421" s="27"/>
      <c r="G421" s="27"/>
      <c r="H421" s="27"/>
      <c r="I421" s="27"/>
      <c r="J421" s="27"/>
      <c r="K421" s="27"/>
      <c r="L421" s="27"/>
      <c r="M421" s="27"/>
      <c r="N421" s="27"/>
      <c r="O421" s="27"/>
    </row>
    <row r="422" spans="1:15" x14ac:dyDescent="0.25">
      <c r="A422" t="str">
        <f t="shared" si="6"/>
        <v/>
      </c>
      <c r="B422" s="3"/>
      <c r="C422" s="3"/>
      <c r="D422" s="4"/>
      <c r="E422" s="3"/>
      <c r="F422" s="27"/>
      <c r="G422" s="27"/>
      <c r="H422" s="27"/>
      <c r="I422" s="27"/>
      <c r="J422" s="27"/>
      <c r="K422" s="27"/>
      <c r="L422" s="27"/>
      <c r="M422" s="27"/>
      <c r="N422" s="27"/>
      <c r="O422" s="27"/>
    </row>
    <row r="423" spans="1:15" x14ac:dyDescent="0.25">
      <c r="A423" t="str">
        <f t="shared" si="6"/>
        <v/>
      </c>
      <c r="B423" s="3"/>
      <c r="C423" s="3"/>
      <c r="D423" s="4"/>
      <c r="E423" s="3"/>
      <c r="F423" s="27"/>
      <c r="G423" s="27"/>
      <c r="H423" s="27"/>
      <c r="I423" s="27"/>
      <c r="J423" s="27"/>
      <c r="K423" s="27"/>
      <c r="L423" s="27"/>
      <c r="M423" s="27"/>
      <c r="N423" s="27"/>
      <c r="O423" s="27"/>
    </row>
    <row r="424" spans="1:15" x14ac:dyDescent="0.25">
      <c r="A424" t="str">
        <f t="shared" si="6"/>
        <v/>
      </c>
      <c r="B424" s="3"/>
      <c r="C424" s="3"/>
      <c r="D424" s="4"/>
      <c r="E424" s="3"/>
      <c r="F424" s="27"/>
      <c r="G424" s="27"/>
      <c r="H424" s="27"/>
      <c r="I424" s="27"/>
      <c r="J424" s="27"/>
      <c r="K424" s="27"/>
      <c r="L424" s="27"/>
      <c r="M424" s="27"/>
      <c r="N424" s="27"/>
      <c r="O424" s="27"/>
    </row>
    <row r="425" spans="1:15" x14ac:dyDescent="0.25">
      <c r="A425" t="str">
        <f t="shared" si="6"/>
        <v/>
      </c>
      <c r="B425" s="3"/>
      <c r="C425" s="3"/>
      <c r="D425" s="4"/>
      <c r="E425" s="3"/>
      <c r="F425" s="27"/>
      <c r="G425" s="27"/>
      <c r="H425" s="27"/>
      <c r="I425" s="27"/>
      <c r="J425" s="27"/>
      <c r="K425" s="27"/>
      <c r="L425" s="27"/>
      <c r="M425" s="27"/>
      <c r="N425" s="27"/>
      <c r="O425" s="27"/>
    </row>
    <row r="426" spans="1:15" x14ac:dyDescent="0.25">
      <c r="A426" t="str">
        <f t="shared" si="6"/>
        <v/>
      </c>
      <c r="B426" s="3"/>
      <c r="C426" s="3"/>
      <c r="D426" s="4"/>
      <c r="E426" s="3"/>
      <c r="F426" s="27"/>
      <c r="G426" s="27"/>
      <c r="H426" s="27"/>
      <c r="I426" s="27"/>
      <c r="J426" s="27"/>
      <c r="K426" s="27"/>
      <c r="L426" s="27"/>
      <c r="M426" s="27"/>
      <c r="N426" s="27"/>
      <c r="O426" s="27"/>
    </row>
    <row r="427" spans="1:15" x14ac:dyDescent="0.25">
      <c r="A427" t="str">
        <f t="shared" si="6"/>
        <v/>
      </c>
      <c r="B427" s="3"/>
      <c r="C427" s="3"/>
      <c r="D427" s="4"/>
      <c r="E427" s="3"/>
      <c r="F427" s="27"/>
      <c r="G427" s="27"/>
      <c r="H427" s="27"/>
      <c r="I427" s="27"/>
      <c r="J427" s="27"/>
      <c r="K427" s="27"/>
      <c r="L427" s="27"/>
      <c r="M427" s="27"/>
      <c r="N427" s="27"/>
      <c r="O427" s="27"/>
    </row>
    <row r="428" spans="1:15" x14ac:dyDescent="0.25">
      <c r="A428" t="str">
        <f t="shared" si="6"/>
        <v/>
      </c>
      <c r="B428" s="3"/>
      <c r="C428" s="3"/>
      <c r="D428" s="4"/>
      <c r="E428" s="3"/>
      <c r="F428" s="27"/>
      <c r="G428" s="27"/>
      <c r="H428" s="27"/>
      <c r="I428" s="27"/>
      <c r="J428" s="27"/>
      <c r="K428" s="27"/>
      <c r="L428" s="27"/>
      <c r="M428" s="27"/>
      <c r="N428" s="27"/>
      <c r="O428" s="27"/>
    </row>
    <row r="429" spans="1:15" x14ac:dyDescent="0.25">
      <c r="A429" t="str">
        <f t="shared" si="6"/>
        <v/>
      </c>
      <c r="B429" s="3"/>
      <c r="C429" s="3"/>
      <c r="D429" s="4"/>
      <c r="E429" s="3"/>
      <c r="F429" s="27"/>
      <c r="G429" s="27"/>
      <c r="H429" s="27"/>
      <c r="I429" s="27"/>
      <c r="J429" s="27"/>
      <c r="K429" s="27"/>
      <c r="L429" s="27"/>
      <c r="M429" s="27"/>
      <c r="N429" s="27"/>
      <c r="O429" s="27"/>
    </row>
    <row r="430" spans="1:15" x14ac:dyDescent="0.25">
      <c r="A430" t="str">
        <f t="shared" si="6"/>
        <v/>
      </c>
      <c r="B430" s="3"/>
      <c r="C430" s="3"/>
      <c r="D430" s="4"/>
      <c r="E430" s="5"/>
      <c r="F430" s="27"/>
      <c r="G430" s="27"/>
      <c r="H430" s="27"/>
      <c r="I430" s="27"/>
      <c r="J430" s="27"/>
      <c r="K430" s="27"/>
      <c r="L430" s="27"/>
      <c r="M430" s="27"/>
      <c r="N430" s="27"/>
      <c r="O430" s="27"/>
    </row>
    <row r="431" spans="1:15" x14ac:dyDescent="0.25">
      <c r="A431" t="str">
        <f t="shared" si="6"/>
        <v/>
      </c>
      <c r="B431" s="3"/>
      <c r="C431" s="3"/>
      <c r="D431" s="4"/>
      <c r="E431" s="3"/>
      <c r="F431" s="27"/>
      <c r="G431" s="27"/>
      <c r="H431" s="27"/>
      <c r="I431" s="27"/>
      <c r="J431" s="27"/>
      <c r="K431" s="27"/>
      <c r="L431" s="27"/>
      <c r="M431" s="27"/>
      <c r="N431" s="27"/>
      <c r="O431" s="27"/>
    </row>
    <row r="432" spans="1:15" x14ac:dyDescent="0.25">
      <c r="A432" t="str">
        <f t="shared" si="6"/>
        <v/>
      </c>
      <c r="B432" s="3"/>
      <c r="C432" s="3"/>
      <c r="D432" s="4"/>
      <c r="E432" s="3"/>
      <c r="F432" s="27"/>
      <c r="G432" s="27"/>
      <c r="H432" s="27"/>
      <c r="I432" s="27"/>
      <c r="J432" s="27"/>
      <c r="K432" s="27"/>
      <c r="L432" s="27"/>
      <c r="M432" s="27"/>
      <c r="N432" s="27"/>
      <c r="O432" s="27"/>
    </row>
    <row r="433" spans="1:15" x14ac:dyDescent="0.25">
      <c r="A433" t="str">
        <f t="shared" si="6"/>
        <v/>
      </c>
      <c r="B433" s="3"/>
      <c r="C433" s="3"/>
      <c r="D433" s="4"/>
      <c r="E433" s="3"/>
      <c r="F433" s="27"/>
      <c r="G433" s="27"/>
      <c r="H433" s="27"/>
      <c r="I433" s="27"/>
      <c r="J433" s="27"/>
      <c r="K433" s="27"/>
      <c r="L433" s="27"/>
      <c r="M433" s="27"/>
      <c r="N433" s="27"/>
      <c r="O433" s="27"/>
    </row>
    <row r="434" spans="1:15" x14ac:dyDescent="0.25">
      <c r="A434" t="str">
        <f t="shared" si="6"/>
        <v/>
      </c>
      <c r="B434" s="3"/>
      <c r="C434" s="3"/>
      <c r="D434" s="4"/>
      <c r="E434" s="3"/>
      <c r="F434" s="27"/>
      <c r="G434" s="27"/>
      <c r="H434" s="27"/>
      <c r="I434" s="27"/>
      <c r="J434" s="27"/>
      <c r="K434" s="27"/>
      <c r="L434" s="27"/>
      <c r="M434" s="27"/>
      <c r="N434" s="27"/>
      <c r="O434" s="27"/>
    </row>
    <row r="435" spans="1:15" x14ac:dyDescent="0.25">
      <c r="A435" t="str">
        <f t="shared" si="6"/>
        <v/>
      </c>
      <c r="B435" s="3"/>
      <c r="C435" s="3"/>
      <c r="D435" s="4"/>
      <c r="E435" s="3"/>
      <c r="F435" s="27"/>
      <c r="G435" s="27"/>
      <c r="H435" s="27"/>
      <c r="I435" s="27"/>
      <c r="J435" s="27"/>
      <c r="K435" s="27"/>
      <c r="L435" s="27"/>
      <c r="M435" s="27"/>
      <c r="N435" s="27"/>
      <c r="O435" s="27"/>
    </row>
    <row r="436" spans="1:15" x14ac:dyDescent="0.25">
      <c r="A436" t="str">
        <f t="shared" si="6"/>
        <v/>
      </c>
      <c r="B436" s="3"/>
      <c r="C436" s="3"/>
      <c r="D436" s="4"/>
      <c r="E436" s="3"/>
      <c r="F436" s="27"/>
      <c r="G436" s="27"/>
      <c r="H436" s="27"/>
      <c r="I436" s="27"/>
      <c r="J436" s="27"/>
      <c r="K436" s="27"/>
      <c r="L436" s="27"/>
      <c r="M436" s="27"/>
      <c r="N436" s="27"/>
      <c r="O436" s="27"/>
    </row>
    <row r="437" spans="1:15" x14ac:dyDescent="0.25">
      <c r="A437" t="str">
        <f t="shared" si="6"/>
        <v/>
      </c>
      <c r="B437" s="3"/>
      <c r="C437" s="3"/>
      <c r="D437" s="4"/>
      <c r="E437" s="3"/>
      <c r="F437" s="27"/>
      <c r="G437" s="27"/>
      <c r="H437" s="27"/>
      <c r="I437" s="27"/>
      <c r="J437" s="27"/>
      <c r="K437" s="27"/>
      <c r="L437" s="27"/>
      <c r="M437" s="27"/>
      <c r="N437" s="27"/>
      <c r="O437" s="27"/>
    </row>
    <row r="438" spans="1:15" x14ac:dyDescent="0.25">
      <c r="A438" t="str">
        <f t="shared" si="6"/>
        <v/>
      </c>
      <c r="B438" s="3"/>
      <c r="C438" s="3"/>
      <c r="D438" s="4"/>
      <c r="E438" s="3"/>
      <c r="F438" s="27"/>
      <c r="G438" s="27"/>
      <c r="H438" s="27"/>
      <c r="I438" s="27"/>
      <c r="J438" s="27"/>
      <c r="K438" s="27"/>
      <c r="L438" s="27"/>
      <c r="M438" s="27"/>
      <c r="N438" s="27"/>
      <c r="O438" s="27"/>
    </row>
    <row r="439" spans="1:15" x14ac:dyDescent="0.25">
      <c r="A439" t="str">
        <f t="shared" si="6"/>
        <v/>
      </c>
      <c r="B439" s="3"/>
      <c r="C439" s="3"/>
      <c r="D439" s="4"/>
      <c r="E439" s="3"/>
      <c r="F439" s="27"/>
      <c r="G439" s="27"/>
      <c r="H439" s="27"/>
      <c r="I439" s="27"/>
      <c r="J439" s="27"/>
      <c r="K439" s="27"/>
      <c r="L439" s="27"/>
      <c r="M439" s="27"/>
      <c r="N439" s="27"/>
      <c r="O439" s="27"/>
    </row>
    <row r="440" spans="1:15" x14ac:dyDescent="0.25">
      <c r="A440" t="str">
        <f t="shared" si="6"/>
        <v/>
      </c>
      <c r="B440" s="3"/>
      <c r="C440" s="3"/>
      <c r="D440" s="4"/>
      <c r="E440" s="3"/>
      <c r="F440" s="27"/>
      <c r="G440" s="27"/>
      <c r="H440" s="27"/>
      <c r="I440" s="27"/>
      <c r="J440" s="27"/>
      <c r="K440" s="27"/>
      <c r="L440" s="27"/>
      <c r="M440" s="27"/>
      <c r="N440" s="27"/>
      <c r="O440" s="27"/>
    </row>
    <row r="441" spans="1:15" x14ac:dyDescent="0.25">
      <c r="A441" t="str">
        <f t="shared" si="6"/>
        <v/>
      </c>
      <c r="B441" s="3"/>
      <c r="C441" s="3"/>
      <c r="D441" s="4"/>
      <c r="E441" s="3"/>
      <c r="F441" s="27"/>
      <c r="G441" s="27"/>
      <c r="H441" s="27"/>
      <c r="I441" s="27"/>
      <c r="J441" s="27"/>
      <c r="K441" s="27"/>
      <c r="L441" s="27"/>
      <c r="M441" s="27"/>
      <c r="N441" s="27"/>
      <c r="O441" s="27"/>
    </row>
    <row r="442" spans="1:15" x14ac:dyDescent="0.25">
      <c r="A442" t="str">
        <f t="shared" si="6"/>
        <v/>
      </c>
      <c r="B442" s="3"/>
      <c r="C442" s="3"/>
      <c r="D442" s="4"/>
      <c r="E442" s="3"/>
      <c r="F442" s="27"/>
      <c r="G442" s="27"/>
      <c r="H442" s="27"/>
      <c r="I442" s="27"/>
      <c r="J442" s="27"/>
      <c r="K442" s="27"/>
      <c r="L442" s="27"/>
      <c r="M442" s="27"/>
      <c r="N442" s="27"/>
      <c r="O442" s="27"/>
    </row>
    <row r="443" spans="1:15" x14ac:dyDescent="0.25">
      <c r="A443" t="str">
        <f t="shared" si="6"/>
        <v/>
      </c>
      <c r="B443" s="3"/>
      <c r="C443" s="3"/>
      <c r="D443" s="4"/>
      <c r="E443" s="3"/>
      <c r="F443" s="27"/>
      <c r="G443" s="27"/>
      <c r="H443" s="27"/>
      <c r="I443" s="27"/>
      <c r="J443" s="27"/>
      <c r="K443" s="27"/>
      <c r="L443" s="27"/>
      <c r="M443" s="27"/>
      <c r="N443" s="27"/>
      <c r="O443" s="27"/>
    </row>
    <row r="444" spans="1:15" x14ac:dyDescent="0.25">
      <c r="A444" t="str">
        <f t="shared" si="6"/>
        <v/>
      </c>
      <c r="B444" s="3"/>
      <c r="C444" s="3"/>
      <c r="D444" s="4"/>
      <c r="E444" s="3"/>
      <c r="F444" s="27"/>
      <c r="G444" s="27"/>
      <c r="H444" s="27"/>
      <c r="I444" s="27"/>
      <c r="J444" s="27"/>
      <c r="K444" s="27"/>
      <c r="L444" s="27"/>
      <c r="M444" s="27"/>
      <c r="N444" s="27"/>
      <c r="O444" s="27"/>
    </row>
    <row r="445" spans="1:15" x14ac:dyDescent="0.25">
      <c r="A445" t="str">
        <f t="shared" si="6"/>
        <v/>
      </c>
      <c r="B445" s="3"/>
      <c r="C445" s="3"/>
      <c r="D445" s="4"/>
      <c r="E445" s="3"/>
      <c r="F445" s="27"/>
      <c r="G445" s="27"/>
      <c r="H445" s="27"/>
      <c r="I445" s="27"/>
      <c r="J445" s="27"/>
      <c r="K445" s="27"/>
      <c r="L445" s="27"/>
      <c r="M445" s="27"/>
      <c r="N445" s="27"/>
      <c r="O445" s="27"/>
    </row>
    <row r="446" spans="1:15" x14ac:dyDescent="0.25">
      <c r="A446" t="str">
        <f t="shared" si="6"/>
        <v/>
      </c>
      <c r="B446" s="3"/>
      <c r="C446" s="3"/>
      <c r="D446" s="4"/>
      <c r="E446" s="3"/>
      <c r="F446" s="27"/>
      <c r="G446" s="27"/>
      <c r="H446" s="27"/>
      <c r="I446" s="27"/>
      <c r="J446" s="27"/>
      <c r="K446" s="27"/>
      <c r="L446" s="27"/>
      <c r="M446" s="27"/>
      <c r="N446" s="27"/>
      <c r="O446" s="27"/>
    </row>
    <row r="447" spans="1:15" x14ac:dyDescent="0.25">
      <c r="A447" t="str">
        <f t="shared" si="6"/>
        <v/>
      </c>
      <c r="B447" s="3"/>
      <c r="C447" s="3"/>
      <c r="D447" s="4"/>
      <c r="E447" s="3"/>
      <c r="F447" s="27"/>
      <c r="G447" s="27"/>
      <c r="H447" s="27"/>
      <c r="I447" s="27"/>
      <c r="J447" s="27"/>
      <c r="K447" s="27"/>
      <c r="L447" s="27"/>
      <c r="M447" s="27"/>
      <c r="N447" s="27"/>
      <c r="O447" s="27"/>
    </row>
    <row r="448" spans="1:15" x14ac:dyDescent="0.25">
      <c r="A448" t="str">
        <f t="shared" si="6"/>
        <v/>
      </c>
      <c r="B448" s="3"/>
      <c r="C448" s="3"/>
      <c r="D448" s="4"/>
      <c r="E448" s="3"/>
      <c r="F448" s="27"/>
      <c r="G448" s="27"/>
      <c r="H448" s="27"/>
      <c r="I448" s="27"/>
      <c r="J448" s="27"/>
      <c r="K448" s="27"/>
      <c r="L448" s="27"/>
      <c r="M448" s="27"/>
      <c r="N448" s="27"/>
      <c r="O448" s="27"/>
    </row>
    <row r="449" spans="1:15" x14ac:dyDescent="0.25">
      <c r="A449" t="str">
        <f t="shared" si="6"/>
        <v/>
      </c>
      <c r="B449" s="3"/>
      <c r="C449" s="3"/>
      <c r="D449" s="4"/>
      <c r="E449" s="3"/>
      <c r="F449" s="27"/>
      <c r="G449" s="27"/>
      <c r="H449" s="27"/>
      <c r="I449" s="27"/>
      <c r="J449" s="27"/>
      <c r="K449" s="27"/>
      <c r="L449" s="27"/>
      <c r="M449" s="27"/>
      <c r="N449" s="27"/>
      <c r="O449" s="27"/>
    </row>
    <row r="450" spans="1:15" x14ac:dyDescent="0.25">
      <c r="A450" t="str">
        <f t="shared" si="6"/>
        <v/>
      </c>
      <c r="B450" s="3"/>
      <c r="C450" s="3"/>
      <c r="D450" s="4"/>
      <c r="E450" s="3"/>
      <c r="F450" s="27"/>
      <c r="G450" s="27"/>
      <c r="H450" s="27"/>
      <c r="I450" s="27"/>
      <c r="J450" s="27"/>
      <c r="K450" s="27"/>
      <c r="L450" s="27"/>
      <c r="M450" s="27"/>
      <c r="N450" s="27"/>
      <c r="O450" s="27"/>
    </row>
    <row r="451" spans="1:15" x14ac:dyDescent="0.25">
      <c r="A451" t="str">
        <f t="shared" si="6"/>
        <v/>
      </c>
      <c r="B451" s="3"/>
      <c r="C451" s="3"/>
      <c r="D451" s="4"/>
      <c r="E451" s="3"/>
      <c r="F451" s="27"/>
      <c r="G451" s="27"/>
      <c r="H451" s="27"/>
      <c r="I451" s="27"/>
      <c r="J451" s="27"/>
      <c r="K451" s="27"/>
      <c r="L451" s="27"/>
      <c r="M451" s="27"/>
      <c r="N451" s="27"/>
      <c r="O451" s="27"/>
    </row>
    <row r="452" spans="1:15" x14ac:dyDescent="0.25">
      <c r="A452" t="str">
        <f t="shared" ref="A452:A515" si="7">C452&amp;D452</f>
        <v/>
      </c>
      <c r="B452" s="3"/>
      <c r="C452" s="3"/>
      <c r="D452" s="4"/>
      <c r="E452" s="3"/>
      <c r="F452" s="27"/>
      <c r="G452" s="27"/>
      <c r="H452" s="27"/>
      <c r="I452" s="27"/>
      <c r="J452" s="27"/>
      <c r="K452" s="27"/>
      <c r="L452" s="27"/>
      <c r="M452" s="27"/>
      <c r="N452" s="27"/>
      <c r="O452" s="27"/>
    </row>
    <row r="453" spans="1:15" x14ac:dyDescent="0.25">
      <c r="A453" t="str">
        <f t="shared" si="7"/>
        <v/>
      </c>
      <c r="B453" s="3"/>
      <c r="C453" s="3"/>
      <c r="D453" s="4"/>
      <c r="E453" s="3"/>
      <c r="F453" s="27"/>
      <c r="G453" s="27"/>
      <c r="H453" s="27"/>
      <c r="I453" s="27"/>
      <c r="J453" s="27"/>
      <c r="K453" s="27"/>
      <c r="L453" s="27"/>
      <c r="M453" s="27"/>
      <c r="N453" s="27"/>
      <c r="O453" s="27"/>
    </row>
    <row r="454" spans="1:15" x14ac:dyDescent="0.25">
      <c r="A454" t="str">
        <f t="shared" si="7"/>
        <v/>
      </c>
      <c r="B454" s="3"/>
      <c r="C454" s="3"/>
      <c r="D454" s="4"/>
      <c r="E454" s="3"/>
      <c r="F454" s="27"/>
      <c r="G454" s="27"/>
      <c r="H454" s="27"/>
      <c r="I454" s="27"/>
      <c r="J454" s="27"/>
      <c r="K454" s="27"/>
      <c r="L454" s="27"/>
      <c r="M454" s="27"/>
      <c r="N454" s="27"/>
      <c r="O454" s="27"/>
    </row>
    <row r="455" spans="1:15" x14ac:dyDescent="0.25">
      <c r="A455" t="str">
        <f t="shared" si="7"/>
        <v/>
      </c>
      <c r="B455" s="3"/>
      <c r="C455" s="3"/>
      <c r="D455" s="4"/>
      <c r="E455" s="5"/>
      <c r="F455" s="27"/>
      <c r="G455" s="27"/>
      <c r="H455" s="27"/>
      <c r="I455" s="27"/>
      <c r="J455" s="27"/>
      <c r="K455" s="27"/>
      <c r="L455" s="27"/>
      <c r="M455" s="27"/>
      <c r="N455" s="27"/>
      <c r="O455" s="27"/>
    </row>
    <row r="456" spans="1:15" x14ac:dyDescent="0.25">
      <c r="A456" t="str">
        <f t="shared" si="7"/>
        <v/>
      </c>
      <c r="B456" s="3"/>
      <c r="C456" s="3"/>
      <c r="D456" s="4"/>
      <c r="E456" s="3"/>
      <c r="F456" s="27"/>
      <c r="G456" s="27"/>
      <c r="H456" s="27"/>
      <c r="I456" s="27"/>
      <c r="J456" s="27"/>
      <c r="K456" s="27"/>
      <c r="L456" s="27"/>
      <c r="M456" s="27"/>
      <c r="N456" s="27"/>
      <c r="O456" s="27"/>
    </row>
    <row r="457" spans="1:15" x14ac:dyDescent="0.25">
      <c r="A457" t="str">
        <f t="shared" si="7"/>
        <v/>
      </c>
      <c r="B457" s="3"/>
      <c r="C457" s="3"/>
      <c r="D457" s="4"/>
      <c r="E457" s="3"/>
      <c r="F457" s="27"/>
      <c r="G457" s="27"/>
      <c r="H457" s="27"/>
      <c r="I457" s="27"/>
      <c r="J457" s="27"/>
      <c r="K457" s="27"/>
      <c r="L457" s="27"/>
      <c r="M457" s="27"/>
      <c r="N457" s="27"/>
      <c r="O457" s="27"/>
    </row>
    <row r="458" spans="1:15" x14ac:dyDescent="0.25">
      <c r="A458" t="str">
        <f t="shared" si="7"/>
        <v/>
      </c>
      <c r="B458" s="3"/>
      <c r="C458" s="3"/>
      <c r="D458" s="4"/>
      <c r="E458" s="3"/>
      <c r="F458" s="27"/>
      <c r="G458" s="27"/>
      <c r="H458" s="27"/>
      <c r="I458" s="27"/>
      <c r="J458" s="27"/>
      <c r="K458" s="27"/>
      <c r="L458" s="27"/>
      <c r="M458" s="27"/>
      <c r="N458" s="27"/>
      <c r="O458" s="27"/>
    </row>
    <row r="459" spans="1:15" x14ac:dyDescent="0.25">
      <c r="A459" t="str">
        <f t="shared" si="7"/>
        <v/>
      </c>
      <c r="B459" s="3"/>
      <c r="C459" s="3"/>
      <c r="D459" s="4"/>
      <c r="E459" s="3"/>
      <c r="F459" s="27"/>
      <c r="G459" s="27"/>
      <c r="H459" s="27"/>
      <c r="I459" s="27"/>
      <c r="J459" s="27"/>
      <c r="K459" s="27"/>
      <c r="L459" s="27"/>
      <c r="M459" s="27"/>
      <c r="N459" s="27"/>
      <c r="O459" s="27"/>
    </row>
    <row r="460" spans="1:15" x14ac:dyDescent="0.25">
      <c r="A460" t="str">
        <f t="shared" si="7"/>
        <v/>
      </c>
      <c r="B460" s="3"/>
      <c r="C460" s="3"/>
      <c r="D460" s="4"/>
      <c r="E460" s="3"/>
      <c r="F460" s="27"/>
      <c r="G460" s="27"/>
      <c r="H460" s="27"/>
      <c r="I460" s="27"/>
      <c r="J460" s="27"/>
      <c r="K460" s="27"/>
      <c r="L460" s="27"/>
      <c r="M460" s="27"/>
      <c r="N460" s="27"/>
      <c r="O460" s="27"/>
    </row>
    <row r="461" spans="1:15" x14ac:dyDescent="0.25">
      <c r="A461" t="str">
        <f t="shared" si="7"/>
        <v/>
      </c>
      <c r="B461" s="3"/>
      <c r="C461" s="3"/>
      <c r="D461" s="4"/>
      <c r="E461" s="3"/>
      <c r="F461" s="27"/>
      <c r="G461" s="27"/>
      <c r="H461" s="27"/>
      <c r="I461" s="27"/>
      <c r="J461" s="27"/>
      <c r="K461" s="27"/>
      <c r="L461" s="27"/>
      <c r="M461" s="27"/>
      <c r="N461" s="27"/>
      <c r="O461" s="27"/>
    </row>
    <row r="462" spans="1:15" x14ac:dyDescent="0.25">
      <c r="A462" t="str">
        <f t="shared" si="7"/>
        <v/>
      </c>
      <c r="B462" s="3"/>
      <c r="C462" s="3"/>
      <c r="D462" s="4"/>
      <c r="E462" s="3"/>
      <c r="F462" s="27"/>
      <c r="G462" s="27"/>
      <c r="H462" s="27"/>
      <c r="I462" s="27"/>
      <c r="J462" s="27"/>
      <c r="K462" s="27"/>
      <c r="L462" s="27"/>
      <c r="M462" s="27"/>
      <c r="N462" s="27"/>
      <c r="O462" s="27"/>
    </row>
    <row r="463" spans="1:15" x14ac:dyDescent="0.25">
      <c r="A463" t="str">
        <f t="shared" si="7"/>
        <v/>
      </c>
      <c r="B463" s="3"/>
      <c r="C463" s="3"/>
      <c r="D463" s="4"/>
      <c r="E463" s="3"/>
      <c r="F463" s="27"/>
      <c r="G463" s="27"/>
      <c r="H463" s="27"/>
      <c r="I463" s="27"/>
      <c r="J463" s="27"/>
      <c r="K463" s="27"/>
      <c r="L463" s="27"/>
      <c r="M463" s="27"/>
      <c r="N463" s="27"/>
      <c r="O463" s="27"/>
    </row>
    <row r="464" spans="1:15" x14ac:dyDescent="0.25">
      <c r="A464" t="str">
        <f t="shared" si="7"/>
        <v/>
      </c>
      <c r="B464" s="3"/>
      <c r="C464" s="3"/>
      <c r="D464" s="4"/>
      <c r="E464" s="3"/>
      <c r="F464" s="27"/>
      <c r="G464" s="27"/>
      <c r="H464" s="27"/>
      <c r="I464" s="27"/>
      <c r="J464" s="27"/>
      <c r="K464" s="27"/>
      <c r="L464" s="27"/>
      <c r="M464" s="27"/>
      <c r="N464" s="27"/>
      <c r="O464" s="27"/>
    </row>
    <row r="465" spans="1:15" x14ac:dyDescent="0.25">
      <c r="A465" t="str">
        <f t="shared" si="7"/>
        <v/>
      </c>
      <c r="B465" s="3"/>
      <c r="C465" s="3"/>
      <c r="D465" s="4"/>
      <c r="E465" s="3"/>
      <c r="F465" s="27"/>
      <c r="G465" s="27"/>
      <c r="H465" s="27"/>
      <c r="I465" s="27"/>
      <c r="J465" s="27"/>
      <c r="K465" s="27"/>
      <c r="L465" s="27"/>
      <c r="M465" s="27"/>
      <c r="N465" s="27"/>
      <c r="O465" s="27"/>
    </row>
    <row r="466" spans="1:15" x14ac:dyDescent="0.25">
      <c r="A466" t="str">
        <f t="shared" si="7"/>
        <v/>
      </c>
      <c r="B466" s="3"/>
      <c r="C466" s="3"/>
      <c r="D466" s="4"/>
      <c r="E466" s="3"/>
      <c r="F466" s="27"/>
      <c r="G466" s="27"/>
      <c r="H466" s="27"/>
      <c r="I466" s="27"/>
      <c r="J466" s="27"/>
      <c r="K466" s="27"/>
      <c r="L466" s="27"/>
      <c r="M466" s="27"/>
      <c r="N466" s="27"/>
      <c r="O466" s="27"/>
    </row>
    <row r="467" spans="1:15" x14ac:dyDescent="0.25">
      <c r="A467" t="str">
        <f t="shared" si="7"/>
        <v/>
      </c>
      <c r="B467" s="3"/>
      <c r="C467" s="3"/>
      <c r="D467" s="4"/>
      <c r="E467" s="3"/>
      <c r="F467" s="27"/>
      <c r="G467" s="27"/>
      <c r="H467" s="27"/>
      <c r="I467" s="27"/>
      <c r="J467" s="27"/>
      <c r="K467" s="27"/>
      <c r="L467" s="27"/>
      <c r="M467" s="27"/>
      <c r="N467" s="27"/>
      <c r="O467" s="27"/>
    </row>
    <row r="468" spans="1:15" x14ac:dyDescent="0.25">
      <c r="A468" t="str">
        <f t="shared" si="7"/>
        <v/>
      </c>
      <c r="B468" s="3"/>
      <c r="C468" s="3"/>
      <c r="D468" s="4"/>
      <c r="E468" s="3"/>
      <c r="F468" s="27"/>
      <c r="G468" s="27"/>
      <c r="H468" s="27"/>
      <c r="I468" s="27"/>
      <c r="J468" s="27"/>
      <c r="K468" s="27"/>
      <c r="L468" s="27"/>
      <c r="M468" s="27"/>
      <c r="N468" s="27"/>
      <c r="O468" s="27"/>
    </row>
    <row r="469" spans="1:15" x14ac:dyDescent="0.25">
      <c r="A469" t="str">
        <f t="shared" si="7"/>
        <v/>
      </c>
      <c r="B469" s="3"/>
      <c r="C469" s="3"/>
      <c r="D469" s="4"/>
      <c r="E469" s="3"/>
      <c r="F469" s="27"/>
      <c r="G469" s="27"/>
      <c r="H469" s="27"/>
      <c r="I469" s="27"/>
      <c r="J469" s="27"/>
      <c r="K469" s="27"/>
      <c r="L469" s="27"/>
      <c r="M469" s="27"/>
      <c r="N469" s="27"/>
      <c r="O469" s="27"/>
    </row>
    <row r="470" spans="1:15" x14ac:dyDescent="0.25">
      <c r="A470" t="str">
        <f t="shared" si="7"/>
        <v/>
      </c>
      <c r="B470" s="3"/>
      <c r="C470" s="3"/>
      <c r="D470" s="4"/>
      <c r="E470" s="3"/>
      <c r="F470" s="27"/>
      <c r="G470" s="27"/>
      <c r="H470" s="27"/>
      <c r="I470" s="27"/>
      <c r="J470" s="27"/>
      <c r="K470" s="27"/>
      <c r="L470" s="27"/>
      <c r="M470" s="27"/>
      <c r="N470" s="27"/>
      <c r="O470" s="27"/>
    </row>
    <row r="471" spans="1:15" x14ac:dyDescent="0.25">
      <c r="A471" t="str">
        <f t="shared" si="7"/>
        <v/>
      </c>
      <c r="B471" s="3"/>
      <c r="C471" s="3"/>
      <c r="D471" s="4"/>
      <c r="E471" s="3"/>
      <c r="F471" s="27"/>
      <c r="G471" s="27"/>
      <c r="H471" s="27"/>
      <c r="I471" s="27"/>
      <c r="J471" s="27"/>
      <c r="K471" s="27"/>
      <c r="L471" s="27"/>
      <c r="M471" s="27"/>
      <c r="N471" s="27"/>
      <c r="O471" s="27"/>
    </row>
    <row r="472" spans="1:15" x14ac:dyDescent="0.25">
      <c r="A472" t="str">
        <f t="shared" si="7"/>
        <v/>
      </c>
      <c r="B472" s="3"/>
      <c r="C472" s="3"/>
      <c r="D472" s="4"/>
      <c r="E472" s="3"/>
      <c r="F472" s="27"/>
      <c r="G472" s="27"/>
      <c r="H472" s="27"/>
      <c r="I472" s="27"/>
      <c r="J472" s="27"/>
      <c r="K472" s="27"/>
      <c r="L472" s="27"/>
      <c r="M472" s="27"/>
      <c r="N472" s="27"/>
      <c r="O472" s="27"/>
    </row>
    <row r="473" spans="1:15" x14ac:dyDescent="0.25">
      <c r="A473" t="str">
        <f t="shared" si="7"/>
        <v/>
      </c>
      <c r="B473" s="3"/>
      <c r="C473" s="3"/>
      <c r="D473" s="4"/>
      <c r="E473" s="3"/>
      <c r="F473" s="27"/>
      <c r="G473" s="27"/>
      <c r="H473" s="27"/>
      <c r="I473" s="27"/>
      <c r="J473" s="27"/>
      <c r="K473" s="27"/>
      <c r="L473" s="27"/>
      <c r="M473" s="27"/>
      <c r="N473" s="27"/>
      <c r="O473" s="27"/>
    </row>
    <row r="474" spans="1:15" x14ac:dyDescent="0.25">
      <c r="A474" t="str">
        <f t="shared" si="7"/>
        <v/>
      </c>
      <c r="B474" s="3"/>
      <c r="C474" s="3"/>
      <c r="D474" s="4"/>
      <c r="E474" s="3"/>
      <c r="F474" s="27"/>
      <c r="G474" s="27"/>
      <c r="H474" s="27"/>
      <c r="I474" s="27"/>
      <c r="J474" s="27"/>
      <c r="K474" s="27"/>
      <c r="L474" s="27"/>
      <c r="M474" s="27"/>
      <c r="N474" s="27"/>
      <c r="O474" s="27"/>
    </row>
    <row r="475" spans="1:15" x14ac:dyDescent="0.25">
      <c r="A475" t="str">
        <f t="shared" si="7"/>
        <v/>
      </c>
      <c r="B475" s="3"/>
      <c r="C475" s="3"/>
      <c r="D475" s="4"/>
      <c r="E475" s="3"/>
      <c r="F475" s="27"/>
      <c r="G475" s="27"/>
      <c r="H475" s="27"/>
      <c r="I475" s="27"/>
      <c r="J475" s="27"/>
      <c r="K475" s="27"/>
      <c r="L475" s="27"/>
      <c r="M475" s="27"/>
      <c r="N475" s="27"/>
      <c r="O475" s="27"/>
    </row>
    <row r="476" spans="1:15" x14ac:dyDescent="0.25">
      <c r="A476" t="str">
        <f t="shared" si="7"/>
        <v/>
      </c>
      <c r="B476" s="3"/>
      <c r="C476" s="3"/>
      <c r="D476" s="4"/>
      <c r="E476" s="3"/>
      <c r="F476" s="27"/>
      <c r="G476" s="27"/>
      <c r="H476" s="27"/>
      <c r="I476" s="27"/>
      <c r="J476" s="27"/>
      <c r="K476" s="27"/>
      <c r="L476" s="27"/>
      <c r="M476" s="27"/>
      <c r="N476" s="27"/>
      <c r="O476" s="27"/>
    </row>
    <row r="477" spans="1:15" x14ac:dyDescent="0.25">
      <c r="A477" t="str">
        <f t="shared" si="7"/>
        <v/>
      </c>
      <c r="B477" s="3"/>
      <c r="C477" s="3"/>
      <c r="D477" s="4"/>
      <c r="E477" s="3"/>
      <c r="F477" s="27"/>
      <c r="G477" s="27"/>
      <c r="H477" s="27"/>
      <c r="I477" s="27"/>
      <c r="J477" s="27"/>
      <c r="K477" s="27"/>
      <c r="L477" s="27"/>
      <c r="M477" s="27"/>
      <c r="N477" s="27"/>
      <c r="O477" s="27"/>
    </row>
    <row r="478" spans="1:15" x14ac:dyDescent="0.25">
      <c r="A478" t="str">
        <f t="shared" si="7"/>
        <v/>
      </c>
      <c r="B478" s="3"/>
      <c r="C478" s="3"/>
      <c r="D478" s="4"/>
      <c r="E478" s="3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spans="1:15" x14ac:dyDescent="0.25">
      <c r="A479" t="str">
        <f t="shared" si="7"/>
        <v/>
      </c>
      <c r="B479" s="3"/>
      <c r="C479" s="3"/>
      <c r="D479" s="4"/>
      <c r="E479" s="3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spans="1:15" x14ac:dyDescent="0.25">
      <c r="A480" t="str">
        <f t="shared" si="7"/>
        <v/>
      </c>
      <c r="B480" s="3"/>
      <c r="C480" s="3"/>
      <c r="D480" s="4"/>
      <c r="E480" s="5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spans="1:15" x14ac:dyDescent="0.25">
      <c r="A481" t="str">
        <f t="shared" si="7"/>
        <v/>
      </c>
      <c r="B481" s="3"/>
      <c r="C481" s="3"/>
      <c r="D481" s="4"/>
      <c r="E481" s="3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spans="1:15" x14ac:dyDescent="0.25">
      <c r="A482" t="str">
        <f t="shared" si="7"/>
        <v/>
      </c>
      <c r="B482" s="3"/>
      <c r="C482" s="3"/>
      <c r="D482" s="4"/>
      <c r="E482" s="3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spans="1:15" x14ac:dyDescent="0.25">
      <c r="A483" t="str">
        <f t="shared" si="7"/>
        <v/>
      </c>
      <c r="B483" s="3"/>
      <c r="C483" s="3"/>
      <c r="D483" s="4"/>
      <c r="E483" s="3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spans="1:15" x14ac:dyDescent="0.25">
      <c r="A484" t="str">
        <f t="shared" si="7"/>
        <v/>
      </c>
      <c r="B484" s="3"/>
      <c r="C484" s="3"/>
      <c r="D484" s="4"/>
      <c r="E484" s="3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spans="1:15" x14ac:dyDescent="0.25">
      <c r="A485" t="str">
        <f t="shared" si="7"/>
        <v/>
      </c>
      <c r="B485" s="3"/>
      <c r="C485" s="3"/>
      <c r="D485" s="4"/>
      <c r="E485" s="3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spans="1:15" x14ac:dyDescent="0.25">
      <c r="A486" t="str">
        <f t="shared" si="7"/>
        <v/>
      </c>
      <c r="B486" s="3"/>
      <c r="C486" s="3"/>
      <c r="D486" s="4"/>
      <c r="E486" s="3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spans="1:15" x14ac:dyDescent="0.25">
      <c r="A487" t="str">
        <f t="shared" si="7"/>
        <v/>
      </c>
      <c r="B487" s="3"/>
      <c r="C487" s="3"/>
      <c r="D487" s="4"/>
      <c r="E487" s="3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spans="1:15" x14ac:dyDescent="0.25">
      <c r="A488" t="str">
        <f t="shared" si="7"/>
        <v/>
      </c>
      <c r="B488" s="3"/>
      <c r="C488" s="3"/>
      <c r="D488" s="4"/>
      <c r="E488" s="3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spans="1:15" x14ac:dyDescent="0.25">
      <c r="A489" t="str">
        <f t="shared" si="7"/>
        <v/>
      </c>
      <c r="B489" s="3"/>
      <c r="C489" s="3"/>
      <c r="D489" s="4"/>
      <c r="E489" s="3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spans="1:15" x14ac:dyDescent="0.25">
      <c r="A490" t="str">
        <f t="shared" si="7"/>
        <v/>
      </c>
      <c r="B490" s="3"/>
      <c r="C490" s="3"/>
      <c r="D490" s="4"/>
      <c r="E490" s="3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spans="1:15" x14ac:dyDescent="0.25">
      <c r="A491" t="str">
        <f t="shared" si="7"/>
        <v/>
      </c>
      <c r="B491" s="3"/>
      <c r="C491" s="3"/>
      <c r="D491" s="4"/>
      <c r="E491" s="3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spans="1:15" x14ac:dyDescent="0.25">
      <c r="A492" t="str">
        <f t="shared" si="7"/>
        <v/>
      </c>
      <c r="B492" s="3"/>
      <c r="C492" s="3"/>
      <c r="D492" s="4"/>
      <c r="E492" s="3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spans="1:15" x14ac:dyDescent="0.25">
      <c r="A493" t="str">
        <f t="shared" si="7"/>
        <v/>
      </c>
      <c r="B493" s="3"/>
      <c r="C493" s="3"/>
      <c r="D493" s="4"/>
      <c r="E493" s="3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spans="1:15" x14ac:dyDescent="0.25">
      <c r="A494" t="str">
        <f t="shared" si="7"/>
        <v/>
      </c>
      <c r="B494" s="3"/>
      <c r="C494" s="3"/>
      <c r="D494" s="4"/>
      <c r="E494" s="3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spans="1:15" x14ac:dyDescent="0.25">
      <c r="A495" t="str">
        <f t="shared" si="7"/>
        <v/>
      </c>
      <c r="B495" s="3"/>
      <c r="C495" s="3"/>
      <c r="D495" s="4"/>
      <c r="E495" s="3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spans="1:15" x14ac:dyDescent="0.25">
      <c r="A496" t="str">
        <f t="shared" si="7"/>
        <v/>
      </c>
      <c r="B496" s="3"/>
      <c r="C496" s="3"/>
      <c r="D496" s="4"/>
      <c r="E496" s="3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spans="1:15" x14ac:dyDescent="0.25">
      <c r="A497" t="str">
        <f t="shared" si="7"/>
        <v/>
      </c>
      <c r="B497" s="3"/>
      <c r="C497" s="3"/>
      <c r="D497" s="4"/>
      <c r="E497" s="3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x14ac:dyDescent="0.25">
      <c r="A498" t="str">
        <f t="shared" si="7"/>
        <v/>
      </c>
      <c r="B498" s="3"/>
      <c r="C498" s="3"/>
      <c r="D498" s="4"/>
      <c r="E498" s="3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spans="1:15" x14ac:dyDescent="0.25">
      <c r="A499" t="str">
        <f t="shared" si="7"/>
        <v/>
      </c>
      <c r="B499" s="3"/>
      <c r="C499" s="3"/>
      <c r="D499" s="4"/>
      <c r="E499" s="3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spans="1:15" x14ac:dyDescent="0.25">
      <c r="A500" t="str">
        <f t="shared" si="7"/>
        <v/>
      </c>
      <c r="B500" s="3"/>
      <c r="C500" s="3"/>
      <c r="D500" s="4"/>
      <c r="E500" s="3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spans="1:15" x14ac:dyDescent="0.25">
      <c r="A501" t="str">
        <f t="shared" si="7"/>
        <v/>
      </c>
      <c r="B501" s="3"/>
      <c r="C501" s="3"/>
      <c r="D501" s="4"/>
      <c r="E501" s="3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spans="1:15" x14ac:dyDescent="0.25">
      <c r="A502" t="str">
        <f t="shared" si="7"/>
        <v/>
      </c>
      <c r="B502" s="3"/>
      <c r="C502" s="3"/>
      <c r="D502" s="4"/>
      <c r="E502" s="3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spans="1:15" x14ac:dyDescent="0.25">
      <c r="A503" t="str">
        <f t="shared" si="7"/>
        <v/>
      </c>
      <c r="B503" s="3"/>
      <c r="C503" s="3"/>
      <c r="D503" s="4"/>
      <c r="E503" s="3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spans="1:15" x14ac:dyDescent="0.25">
      <c r="A504" t="str">
        <f t="shared" si="7"/>
        <v/>
      </c>
      <c r="B504" s="3"/>
      <c r="C504" s="3"/>
      <c r="D504" s="4"/>
      <c r="E504" s="3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spans="1:15" x14ac:dyDescent="0.25">
      <c r="A505" t="str">
        <f t="shared" si="7"/>
        <v/>
      </c>
      <c r="B505" s="3"/>
      <c r="C505" s="3"/>
      <c r="D505" s="4"/>
      <c r="E505" s="5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spans="1:15" x14ac:dyDescent="0.25">
      <c r="A506" t="str">
        <f t="shared" si="7"/>
        <v/>
      </c>
      <c r="B506" s="3"/>
      <c r="C506" s="3"/>
      <c r="D506" s="4"/>
      <c r="E506" s="3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spans="1:15" x14ac:dyDescent="0.25">
      <c r="A507" t="str">
        <f t="shared" si="7"/>
        <v/>
      </c>
      <c r="B507" s="3"/>
      <c r="C507" s="3"/>
      <c r="D507" s="4"/>
      <c r="E507" s="3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spans="1:15" x14ac:dyDescent="0.25">
      <c r="A508" t="str">
        <f t="shared" si="7"/>
        <v/>
      </c>
      <c r="B508" s="3"/>
      <c r="C508" s="3"/>
      <c r="D508" s="4"/>
      <c r="E508" s="3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spans="1:15" x14ac:dyDescent="0.25">
      <c r="A509" t="str">
        <f t="shared" si="7"/>
        <v/>
      </c>
      <c r="B509" s="3"/>
      <c r="C509" s="3"/>
      <c r="D509" s="4"/>
      <c r="E509" s="3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spans="1:15" x14ac:dyDescent="0.25">
      <c r="A510" t="str">
        <f t="shared" si="7"/>
        <v/>
      </c>
      <c r="B510" s="3"/>
      <c r="C510" s="3"/>
      <c r="D510" s="4"/>
      <c r="E510" s="3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spans="1:15" x14ac:dyDescent="0.25">
      <c r="A511" t="str">
        <f t="shared" si="7"/>
        <v/>
      </c>
      <c r="B511" s="3"/>
      <c r="C511" s="3"/>
      <c r="D511" s="4"/>
      <c r="E511" s="3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spans="1:15" x14ac:dyDescent="0.25">
      <c r="A512" t="str">
        <f t="shared" si="7"/>
        <v/>
      </c>
      <c r="B512" s="3"/>
      <c r="C512" s="3"/>
      <c r="D512" s="4"/>
      <c r="E512" s="3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spans="1:15" x14ac:dyDescent="0.25">
      <c r="A513" t="str">
        <f t="shared" si="7"/>
        <v/>
      </c>
      <c r="B513" s="3"/>
      <c r="C513" s="3"/>
      <c r="D513" s="4"/>
      <c r="E513" s="3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spans="1:15" x14ac:dyDescent="0.25">
      <c r="A514" t="str">
        <f t="shared" si="7"/>
        <v/>
      </c>
      <c r="B514" s="3"/>
      <c r="C514" s="3"/>
      <c r="D514" s="4"/>
      <c r="E514" s="3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spans="1:15" x14ac:dyDescent="0.25">
      <c r="A515" t="str">
        <f t="shared" si="7"/>
        <v/>
      </c>
      <c r="B515" s="3"/>
      <c r="C515" s="3"/>
      <c r="D515" s="4"/>
      <c r="E515" s="3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spans="1:15" x14ac:dyDescent="0.25">
      <c r="A517" t="str">
        <f t="shared" si="8"/>
        <v/>
      </c>
      <c r="B517" s="3"/>
      <c r="C517" s="3"/>
      <c r="D517" s="4"/>
      <c r="E517" s="3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spans="1:15" x14ac:dyDescent="0.25">
      <c r="A518" t="str">
        <f t="shared" si="8"/>
        <v/>
      </c>
      <c r="B518" s="3"/>
      <c r="C518" s="3"/>
      <c r="D518" s="4"/>
      <c r="E518" s="3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spans="1:15" x14ac:dyDescent="0.25">
      <c r="A519" t="str">
        <f t="shared" si="8"/>
        <v/>
      </c>
      <c r="B519" s="3"/>
      <c r="C519" s="3"/>
      <c r="D519" s="4"/>
      <c r="E519" s="3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spans="1:15" x14ac:dyDescent="0.25">
      <c r="A520" t="str">
        <f t="shared" si="8"/>
        <v/>
      </c>
      <c r="B520" s="3"/>
      <c r="C520" s="3"/>
      <c r="D520" s="4"/>
      <c r="E520" s="3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spans="1:15" x14ac:dyDescent="0.25">
      <c r="A521" t="str">
        <f t="shared" si="8"/>
        <v/>
      </c>
      <c r="B521" s="3"/>
      <c r="C521" s="3"/>
      <c r="D521" s="4"/>
      <c r="E521" s="3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spans="1:15" x14ac:dyDescent="0.25">
      <c r="A522" t="str">
        <f t="shared" si="8"/>
        <v/>
      </c>
      <c r="B522" s="3"/>
      <c r="C522" s="3"/>
      <c r="D522" s="4"/>
      <c r="E522" s="3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spans="1:15" x14ac:dyDescent="0.25">
      <c r="A523" t="str">
        <f t="shared" si="8"/>
        <v/>
      </c>
      <c r="B523" s="3"/>
      <c r="C523" s="3"/>
      <c r="D523" s="4"/>
      <c r="E523" s="3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spans="1:15" x14ac:dyDescent="0.25">
      <c r="A524" t="str">
        <f t="shared" si="8"/>
        <v/>
      </c>
      <c r="B524" s="3"/>
      <c r="C524" s="3"/>
      <c r="D524" s="4"/>
      <c r="E524" s="3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spans="1:15" x14ac:dyDescent="0.25">
      <c r="A525" t="str">
        <f t="shared" si="8"/>
        <v/>
      </c>
      <c r="B525" s="3"/>
      <c r="C525" s="3"/>
      <c r="D525" s="4"/>
      <c r="E525" s="3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spans="1:15" x14ac:dyDescent="0.25">
      <c r="A526" t="str">
        <f t="shared" si="8"/>
        <v/>
      </c>
      <c r="B526" s="3"/>
      <c r="C526" s="3"/>
      <c r="D526" s="4"/>
      <c r="E526" s="3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spans="1:15" x14ac:dyDescent="0.25">
      <c r="A527" t="str">
        <f t="shared" si="8"/>
        <v/>
      </c>
      <c r="B527" s="3"/>
      <c r="C527" s="3"/>
      <c r="D527" s="4"/>
      <c r="E527" s="3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spans="1:15" x14ac:dyDescent="0.25">
      <c r="A528" t="str">
        <f t="shared" si="8"/>
        <v/>
      </c>
      <c r="B528" s="3"/>
      <c r="C528" s="3"/>
      <c r="D528" s="4"/>
      <c r="E528" s="3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spans="1:15" x14ac:dyDescent="0.25">
      <c r="A529" t="str">
        <f t="shared" si="8"/>
        <v/>
      </c>
      <c r="B529" s="3"/>
      <c r="C529" s="3"/>
      <c r="D529" s="4"/>
      <c r="E529" s="3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spans="1:15" x14ac:dyDescent="0.25">
      <c r="A530" t="str">
        <f t="shared" si="8"/>
        <v/>
      </c>
      <c r="B530" s="3"/>
      <c r="C530" s="3"/>
      <c r="D530" s="4"/>
      <c r="E530" s="5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spans="1:15" x14ac:dyDescent="0.25">
      <c r="A531" t="str">
        <f t="shared" si="8"/>
        <v/>
      </c>
      <c r="B531" s="3"/>
      <c r="C531" s="3"/>
      <c r="D531" s="4"/>
      <c r="E531" s="3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spans="1:15" x14ac:dyDescent="0.25">
      <c r="A532" t="str">
        <f t="shared" si="8"/>
        <v/>
      </c>
      <c r="B532" s="3"/>
      <c r="C532" s="3"/>
      <c r="D532" s="4"/>
      <c r="E532" s="3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spans="1:15" x14ac:dyDescent="0.25">
      <c r="A533" t="str">
        <f t="shared" si="8"/>
        <v/>
      </c>
      <c r="B533" s="3"/>
      <c r="C533" s="3"/>
      <c r="D533" s="4"/>
      <c r="E533" s="3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spans="1:15" x14ac:dyDescent="0.25">
      <c r="A534" t="str">
        <f t="shared" si="8"/>
        <v/>
      </c>
      <c r="B534" s="3"/>
      <c r="C534" s="3"/>
      <c r="D534" s="4"/>
      <c r="E534" s="3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spans="1:15" x14ac:dyDescent="0.25">
      <c r="A535" t="str">
        <f t="shared" si="8"/>
        <v/>
      </c>
      <c r="B535" s="3"/>
      <c r="C535" s="3"/>
      <c r="D535" s="4"/>
      <c r="E535" s="3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spans="1:15" x14ac:dyDescent="0.25">
      <c r="A536" t="str">
        <f t="shared" si="8"/>
        <v/>
      </c>
      <c r="B536" s="3"/>
      <c r="C536" s="3"/>
      <c r="D536" s="4"/>
      <c r="E536" s="3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spans="1:15" x14ac:dyDescent="0.25">
      <c r="A537" t="str">
        <f t="shared" si="8"/>
        <v/>
      </c>
      <c r="B537" s="3"/>
      <c r="C537" s="3"/>
      <c r="D537" s="4"/>
      <c r="E537" s="3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spans="1:15" x14ac:dyDescent="0.25">
      <c r="A538" t="str">
        <f t="shared" si="8"/>
        <v/>
      </c>
      <c r="B538" s="3"/>
      <c r="C538" s="3"/>
      <c r="D538" s="4"/>
      <c r="E538" s="3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spans="1:15" x14ac:dyDescent="0.25">
      <c r="A539" t="str">
        <f t="shared" si="8"/>
        <v/>
      </c>
      <c r="B539" s="3"/>
      <c r="C539" s="3"/>
      <c r="D539" s="4"/>
      <c r="E539" s="3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spans="1:15" x14ac:dyDescent="0.25">
      <c r="A540" t="str">
        <f t="shared" si="8"/>
        <v/>
      </c>
      <c r="B540" s="3"/>
      <c r="C540" s="3"/>
      <c r="D540" s="4"/>
      <c r="E540" s="3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spans="1:15" x14ac:dyDescent="0.25">
      <c r="A541" t="str">
        <f t="shared" si="8"/>
        <v/>
      </c>
      <c r="B541" s="3"/>
      <c r="C541" s="3"/>
      <c r="D541" s="4"/>
      <c r="E541" s="3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spans="1:15" x14ac:dyDescent="0.25">
      <c r="A542" t="str">
        <f t="shared" si="8"/>
        <v/>
      </c>
      <c r="B542" s="3"/>
      <c r="C542" s="3"/>
      <c r="D542" s="4"/>
      <c r="E542" s="3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spans="1:15" x14ac:dyDescent="0.25">
      <c r="A543" t="str">
        <f t="shared" si="8"/>
        <v/>
      </c>
      <c r="B543" s="3"/>
      <c r="C543" s="3"/>
      <c r="D543" s="4"/>
      <c r="E543" s="3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spans="1:15" x14ac:dyDescent="0.25">
      <c r="A544" t="str">
        <f t="shared" si="8"/>
        <v/>
      </c>
      <c r="B544" s="3"/>
      <c r="C544" s="3"/>
      <c r="D544" s="4"/>
      <c r="E544" s="3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spans="1:15" x14ac:dyDescent="0.25">
      <c r="A545" t="str">
        <f t="shared" si="8"/>
        <v/>
      </c>
      <c r="B545" s="3"/>
      <c r="C545" s="3"/>
      <c r="D545" s="4"/>
      <c r="E545" s="3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spans="1:15" x14ac:dyDescent="0.25">
      <c r="A546" t="str">
        <f t="shared" si="8"/>
        <v/>
      </c>
      <c r="B546" s="3"/>
      <c r="C546" s="3"/>
      <c r="D546" s="4"/>
      <c r="E546" s="3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spans="1:15" x14ac:dyDescent="0.25">
      <c r="A547" t="str">
        <f t="shared" si="8"/>
        <v/>
      </c>
      <c r="B547" s="3"/>
      <c r="C547" s="3"/>
      <c r="D547" s="4"/>
      <c r="E547" s="3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spans="1:15" x14ac:dyDescent="0.25">
      <c r="A548" t="str">
        <f t="shared" si="8"/>
        <v/>
      </c>
      <c r="B548" s="3"/>
      <c r="C548" s="3"/>
      <c r="D548" s="4"/>
      <c r="E548" s="3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spans="1:15" x14ac:dyDescent="0.25">
      <c r="A549" t="str">
        <f t="shared" si="8"/>
        <v/>
      </c>
      <c r="B549" s="3"/>
      <c r="C549" s="3"/>
      <c r="D549" s="4"/>
      <c r="E549" s="3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spans="1:15" x14ac:dyDescent="0.25">
      <c r="A550" t="str">
        <f t="shared" si="8"/>
        <v/>
      </c>
      <c r="B550" s="3"/>
      <c r="C550" s="3"/>
      <c r="D550" s="4"/>
      <c r="E550" s="3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spans="1:15" x14ac:dyDescent="0.25">
      <c r="A551" t="str">
        <f t="shared" si="8"/>
        <v/>
      </c>
      <c r="B551" s="3"/>
      <c r="C551" s="3"/>
      <c r="D551" s="4"/>
      <c r="E551" s="3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spans="1:15" x14ac:dyDescent="0.25">
      <c r="A552" t="str">
        <f t="shared" si="8"/>
        <v/>
      </c>
      <c r="B552" s="3"/>
      <c r="C552" s="3"/>
      <c r="D552" s="4"/>
      <c r="E552" s="3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spans="1:15" x14ac:dyDescent="0.25">
      <c r="A553" t="str">
        <f t="shared" si="8"/>
        <v/>
      </c>
      <c r="B553" s="3"/>
      <c r="C553" s="3"/>
      <c r="D553" s="4"/>
      <c r="E553" s="3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x14ac:dyDescent="0.25">
      <c r="A554" t="str">
        <f t="shared" si="8"/>
        <v/>
      </c>
      <c r="B554" s="3"/>
      <c r="C554" s="3"/>
      <c r="D554" s="4"/>
      <c r="E554" s="3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x14ac:dyDescent="0.25">
      <c r="A555" t="str">
        <f t="shared" si="8"/>
        <v/>
      </c>
      <c r="B555" s="3"/>
      <c r="C555" s="3"/>
      <c r="D555" s="4"/>
      <c r="E555" s="5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x14ac:dyDescent="0.25">
      <c r="A556" t="str">
        <f t="shared" si="8"/>
        <v/>
      </c>
      <c r="B556" s="3"/>
      <c r="C556" s="3"/>
      <c r="D556" s="4"/>
      <c r="E556" s="3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x14ac:dyDescent="0.25">
      <c r="A557" t="str">
        <f t="shared" si="8"/>
        <v/>
      </c>
      <c r="B557" s="3"/>
      <c r="C557" s="3"/>
      <c r="D557" s="4"/>
      <c r="E557" s="3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x14ac:dyDescent="0.25">
      <c r="A558" t="str">
        <f t="shared" si="8"/>
        <v/>
      </c>
      <c r="B558" s="3"/>
      <c r="C558" s="3"/>
      <c r="D558" s="4"/>
      <c r="E558" s="3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x14ac:dyDescent="0.25">
      <c r="A559" t="str">
        <f t="shared" si="8"/>
        <v/>
      </c>
      <c r="B559" s="3"/>
      <c r="C559" s="3"/>
      <c r="D559" s="4"/>
      <c r="E559" s="3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x14ac:dyDescent="0.25">
      <c r="A560" t="str">
        <f t="shared" si="8"/>
        <v/>
      </c>
      <c r="B560" s="3"/>
      <c r="C560" s="3"/>
      <c r="D560" s="4"/>
      <c r="E560" s="3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x14ac:dyDescent="0.25">
      <c r="A561" t="str">
        <f t="shared" si="8"/>
        <v/>
      </c>
      <c r="B561" s="3"/>
      <c r="C561" s="3"/>
      <c r="D561" s="4"/>
      <c r="E561" s="3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x14ac:dyDescent="0.25">
      <c r="A562" t="str">
        <f t="shared" si="8"/>
        <v/>
      </c>
      <c r="B562" s="3"/>
      <c r="C562" s="3"/>
      <c r="D562" s="4"/>
      <c r="E562" s="3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x14ac:dyDescent="0.25">
      <c r="A563" t="str">
        <f t="shared" si="8"/>
        <v/>
      </c>
      <c r="B563" s="3"/>
      <c r="C563" s="3"/>
      <c r="D563" s="4"/>
      <c r="E563" s="3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x14ac:dyDescent="0.25">
      <c r="A564" t="str">
        <f t="shared" si="8"/>
        <v/>
      </c>
      <c r="B564" s="3"/>
      <c r="C564" s="3"/>
      <c r="D564" s="4"/>
      <c r="E564" s="3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x14ac:dyDescent="0.25">
      <c r="A565" t="str">
        <f t="shared" si="8"/>
        <v/>
      </c>
      <c r="B565" s="3"/>
      <c r="C565" s="3"/>
      <c r="D565" s="4"/>
      <c r="E565" s="3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x14ac:dyDescent="0.25">
      <c r="A566" t="str">
        <f t="shared" si="8"/>
        <v/>
      </c>
      <c r="B566" s="3"/>
      <c r="C566" s="3"/>
      <c r="D566" s="4"/>
      <c r="E566" s="3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x14ac:dyDescent="0.25">
      <c r="A567" t="str">
        <f t="shared" si="8"/>
        <v/>
      </c>
      <c r="B567" s="3"/>
      <c r="C567" s="3"/>
      <c r="D567" s="4"/>
      <c r="E567" s="3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x14ac:dyDescent="0.25">
      <c r="A568" t="str">
        <f t="shared" si="8"/>
        <v/>
      </c>
      <c r="B568" s="3"/>
      <c r="C568" s="3"/>
      <c r="D568" s="4"/>
      <c r="E568" s="3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x14ac:dyDescent="0.25">
      <c r="A569" t="str">
        <f t="shared" si="8"/>
        <v/>
      </c>
      <c r="B569" s="3"/>
      <c r="C569" s="3"/>
      <c r="D569" s="4"/>
      <c r="E569" s="3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x14ac:dyDescent="0.25">
      <c r="A570" t="str">
        <f t="shared" si="8"/>
        <v/>
      </c>
      <c r="B570" s="3"/>
      <c r="C570" s="3"/>
      <c r="D570" s="4"/>
      <c r="E570" s="3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x14ac:dyDescent="0.25">
      <c r="A571" t="str">
        <f t="shared" si="8"/>
        <v/>
      </c>
      <c r="B571" s="3"/>
      <c r="C571" s="3"/>
      <c r="D571" s="4"/>
      <c r="E571" s="3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x14ac:dyDescent="0.25">
      <c r="A572" t="str">
        <f t="shared" si="8"/>
        <v/>
      </c>
      <c r="B572" s="3"/>
      <c r="C572" s="3"/>
      <c r="D572" s="4"/>
      <c r="E572" s="3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x14ac:dyDescent="0.25">
      <c r="A573" t="str">
        <f t="shared" si="8"/>
        <v/>
      </c>
      <c r="B573" s="3"/>
      <c r="C573" s="3"/>
      <c r="D573" s="4"/>
      <c r="E573" s="3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x14ac:dyDescent="0.25">
      <c r="A574" t="str">
        <f t="shared" si="8"/>
        <v/>
      </c>
      <c r="B574" s="3"/>
      <c r="C574" s="3"/>
      <c r="D574" s="4"/>
      <c r="E574" s="3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x14ac:dyDescent="0.25">
      <c r="A575" t="str">
        <f t="shared" si="8"/>
        <v/>
      </c>
      <c r="B575" s="3"/>
      <c r="C575" s="3"/>
      <c r="D575" s="4"/>
      <c r="E575" s="3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x14ac:dyDescent="0.25">
      <c r="A576" t="str">
        <f t="shared" si="8"/>
        <v/>
      </c>
      <c r="B576" s="3"/>
      <c r="C576" s="3"/>
      <c r="D576" s="4"/>
      <c r="E576" s="3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x14ac:dyDescent="0.25">
      <c r="A577" t="str">
        <f t="shared" si="8"/>
        <v/>
      </c>
      <c r="B577" s="3"/>
      <c r="C577" s="3"/>
      <c r="D577" s="4"/>
      <c r="E577" s="3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1" sqref="B1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0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0</v>
      </c>
      <c r="F15" s="26">
        <f>IFERROR(+VLOOKUP("LDBOND"&amp;A15,'Main File'!A:O,10,0),0)</f>
        <v>0</v>
      </c>
      <c r="G15" s="26">
        <f>IFERROR(+VLOOKUP("LDBOND"&amp;A15,'Main File'!A:O,11,0),0)</f>
        <v>0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0</v>
      </c>
      <c r="K15" s="26">
        <f>IFERROR(+VLOOKUP("LDBOND"&amp;A15,'Main File'!A:O,15,0),0)</f>
        <v>0</v>
      </c>
    </row>
    <row r="16" spans="1:14" x14ac:dyDescent="0.25">
      <c r="A16" s="9">
        <f t="shared" si="0"/>
        <v>43203</v>
      </c>
      <c r="B16" s="26">
        <f>IFERROR(+VLOOKUP("LDBOND"&amp;A16,'Main File'!A:O,6,0),0)</f>
        <v>0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0</v>
      </c>
      <c r="F16" s="26">
        <f>IFERROR(+VLOOKUP("LDBOND"&amp;A16,'Main File'!A:O,10,0),0)</f>
        <v>0</v>
      </c>
      <c r="G16" s="26">
        <f>IFERROR(+VLOOKUP("LDBOND"&amp;A16,'Main File'!A:O,11,0),0)</f>
        <v>0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0</v>
      </c>
      <c r="K16" s="26">
        <f>IFERROR(+VLOOKUP("LDBOND"&amp;A16,'Main File'!A:O,15,0),0)</f>
        <v>0</v>
      </c>
    </row>
    <row r="17" spans="1:11" x14ac:dyDescent="0.25">
      <c r="A17" s="9">
        <f t="shared" si="0"/>
        <v>43204</v>
      </c>
      <c r="B17" s="26">
        <f>IFERROR(+VLOOKUP("LDBOND"&amp;A17,'Main File'!A:O,6,0),0)</f>
        <v>0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0</v>
      </c>
      <c r="F17" s="26">
        <f>IFERROR(+VLOOKUP("LDBOND"&amp;A17,'Main File'!A:O,10,0),0)</f>
        <v>0</v>
      </c>
      <c r="G17" s="26">
        <f>IFERROR(+VLOOKUP("LDBOND"&amp;A17,'Main File'!A:O,11,0),0)</f>
        <v>0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0</v>
      </c>
      <c r="K17" s="26">
        <f>IFERROR(+VLOOKUP("LDBOND"&amp;A17,'Main File'!A:O,15,0),0)</f>
        <v>0</v>
      </c>
    </row>
    <row r="18" spans="1:11" x14ac:dyDescent="0.25">
      <c r="A18" s="9">
        <f t="shared" si="0"/>
        <v>43205</v>
      </c>
      <c r="B18" s="26">
        <f>IFERROR(+VLOOKUP("LDBOND"&amp;A18,'Main File'!A:O,6,0),0)</f>
        <v>0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0</v>
      </c>
      <c r="F18" s="26">
        <f>IFERROR(+VLOOKUP("LDBOND"&amp;A18,'Main File'!A:O,10,0),0)</f>
        <v>0</v>
      </c>
      <c r="G18" s="26">
        <f>IFERROR(+VLOOKUP("LDBOND"&amp;A18,'Main File'!A:O,11,0),0)</f>
        <v>0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0</v>
      </c>
      <c r="K18" s="26">
        <f>IFERROR(+VLOOKUP("LDBOND"&amp;A18,'Main File'!A:O,15,0),0)</f>
        <v>0</v>
      </c>
    </row>
    <row r="19" spans="1:11" x14ac:dyDescent="0.25">
      <c r="A19" s="9">
        <f t="shared" si="0"/>
        <v>43206</v>
      </c>
      <c r="B19" s="26">
        <f>IFERROR(+VLOOKUP("LDBOND"&amp;A19,'Main File'!A:O,6,0),0)</f>
        <v>0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0</v>
      </c>
      <c r="F19" s="26">
        <f>IFERROR(+VLOOKUP("LDBOND"&amp;A19,'Main File'!A:O,10,0),0)</f>
        <v>0</v>
      </c>
      <c r="G19" s="26">
        <f>IFERROR(+VLOOKUP("LDBOND"&amp;A19,'Main File'!A:O,11,0),0)</f>
        <v>0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0</v>
      </c>
      <c r="K19" s="26">
        <f>IFERROR(+VLOOKUP("LDBOND"&amp;A19,'Main File'!A:O,15,0),0)</f>
        <v>0</v>
      </c>
    </row>
    <row r="20" spans="1:11" x14ac:dyDescent="0.25">
      <c r="A20" s="9">
        <f t="shared" si="0"/>
        <v>43207</v>
      </c>
      <c r="B20" s="26">
        <f>IFERROR(+VLOOKUP("LDBOND"&amp;A20,'Main File'!A:O,6,0),0)</f>
        <v>0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0</v>
      </c>
      <c r="F20" s="26">
        <f>IFERROR(+VLOOKUP("LDBOND"&amp;A20,'Main File'!A:O,10,0),0)</f>
        <v>0</v>
      </c>
      <c r="G20" s="26">
        <f>IFERROR(+VLOOKUP("LDBOND"&amp;A20,'Main File'!A:O,11,0),0)</f>
        <v>0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0</v>
      </c>
      <c r="K20" s="26">
        <f>IFERROR(+VLOOKUP("LDBOND"&amp;A20,'Main File'!A:O,15,0),0)</f>
        <v>0</v>
      </c>
    </row>
    <row r="21" spans="1:11" x14ac:dyDescent="0.25">
      <c r="A21" s="9">
        <f t="shared" si="0"/>
        <v>43208</v>
      </c>
      <c r="B21" s="26">
        <f>IFERROR(+VLOOKUP("LDBOND"&amp;A21,'Main File'!A:O,6,0),0)</f>
        <v>0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0</v>
      </c>
      <c r="F21" s="26">
        <f>IFERROR(+VLOOKUP("LDBOND"&amp;A21,'Main File'!A:O,10,0),0)</f>
        <v>0</v>
      </c>
      <c r="G21" s="26">
        <f>IFERROR(+VLOOKUP("LDBOND"&amp;A21,'Main File'!A:O,11,0),0)</f>
        <v>0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0</v>
      </c>
      <c r="K21" s="26">
        <f>IFERROR(+VLOOKUP("LDBOND"&amp;A21,'Main File'!A:O,15,0),0)</f>
        <v>0</v>
      </c>
    </row>
    <row r="22" spans="1:11" x14ac:dyDescent="0.25">
      <c r="A22" s="9">
        <f t="shared" si="0"/>
        <v>43209</v>
      </c>
      <c r="B22" s="26">
        <f>IFERROR(+VLOOKUP("LDBOND"&amp;A22,'Main File'!A:O,6,0),0)</f>
        <v>0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0</v>
      </c>
      <c r="F22" s="26">
        <f>IFERROR(+VLOOKUP("LDBOND"&amp;A22,'Main File'!A:O,10,0),0)</f>
        <v>0</v>
      </c>
      <c r="G22" s="26">
        <f>IFERROR(+VLOOKUP("LDBOND"&amp;A22,'Main File'!A:O,11,0),0)</f>
        <v>0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0</v>
      </c>
      <c r="K22" s="26">
        <f>IFERROR(+VLOOKUP("LDBOND"&amp;A22,'Main File'!A:O,15,0),0)</f>
        <v>0</v>
      </c>
    </row>
    <row r="23" spans="1:11" x14ac:dyDescent="0.25">
      <c r="A23" s="9">
        <f t="shared" si="0"/>
        <v>43210</v>
      </c>
      <c r="B23" s="26">
        <f>IFERROR(+VLOOKUP("LDBOND"&amp;A23,'Main File'!A:O,6,0),0)</f>
        <v>0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0</v>
      </c>
      <c r="F23" s="26">
        <f>IFERROR(+VLOOKUP("LDBOND"&amp;A23,'Main File'!A:O,10,0),0)</f>
        <v>0</v>
      </c>
      <c r="G23" s="26">
        <f>IFERROR(+VLOOKUP("LDBOND"&amp;A23,'Main File'!A:O,11,0),0)</f>
        <v>0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0</v>
      </c>
      <c r="K23" s="26">
        <f>IFERROR(+VLOOKUP("LDBOND"&amp;A23,'Main File'!A:O,15,0),0)</f>
        <v>0</v>
      </c>
    </row>
    <row r="24" spans="1:11" x14ac:dyDescent="0.25">
      <c r="A24" s="9">
        <f t="shared" si="0"/>
        <v>43211</v>
      </c>
      <c r="B24" s="26">
        <f>IFERROR(+VLOOKUP("LDBOND"&amp;A24,'Main File'!A:O,6,0),0)</f>
        <v>0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0</v>
      </c>
      <c r="F24" s="26">
        <f>IFERROR(+VLOOKUP("LDBOND"&amp;A24,'Main File'!A:O,10,0),0)</f>
        <v>0</v>
      </c>
      <c r="G24" s="26">
        <f>IFERROR(+VLOOKUP("LDBOND"&amp;A24,'Main File'!A:O,11,0),0)</f>
        <v>0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0</v>
      </c>
      <c r="K24" s="26">
        <f>IFERROR(+VLOOKUP("LDBOND"&amp;A24,'Main File'!A:O,15,0),0)</f>
        <v>0</v>
      </c>
    </row>
    <row r="25" spans="1:11" x14ac:dyDescent="0.25">
      <c r="A25" s="9">
        <f t="shared" si="0"/>
        <v>43212</v>
      </c>
      <c r="B25" s="26">
        <f>IFERROR(+VLOOKUP("LDBOND"&amp;A25,'Main File'!A:O,6,0),0)</f>
        <v>0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0</v>
      </c>
      <c r="F25" s="26">
        <f>IFERROR(+VLOOKUP("LDBOND"&amp;A25,'Main File'!A:O,10,0),0)</f>
        <v>0</v>
      </c>
      <c r="G25" s="26">
        <f>IFERROR(+VLOOKUP("LDBOND"&amp;A25,'Main File'!A:O,11,0),0)</f>
        <v>0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0</v>
      </c>
      <c r="K25" s="26">
        <f>IFERROR(+VLOOKUP("LDBOND"&amp;A25,'Main File'!A:O,15,0),0)</f>
        <v>0</v>
      </c>
    </row>
    <row r="26" spans="1:11" x14ac:dyDescent="0.25">
      <c r="A26" s="9">
        <f t="shared" si="0"/>
        <v>43213</v>
      </c>
      <c r="B26" s="26">
        <f>IFERROR(+VLOOKUP("LDBOND"&amp;A26,'Main File'!A:O,6,0),0)</f>
        <v>0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0</v>
      </c>
      <c r="F26" s="26">
        <f>IFERROR(+VLOOKUP("LDBOND"&amp;A26,'Main File'!A:O,10,0),0)</f>
        <v>0</v>
      </c>
      <c r="G26" s="26">
        <f>IFERROR(+VLOOKUP("LDBOND"&amp;A26,'Main File'!A:O,11,0),0)</f>
        <v>0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0</v>
      </c>
      <c r="K26" s="26">
        <f>IFERROR(+VLOOKUP("LDBOND"&amp;A26,'Main File'!A:O,15,0),0)</f>
        <v>0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0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</v>
      </c>
      <c r="F15" s="26">
        <f>IFERROR(+VLOOKUP("LDDAF1"&amp;A15,'Main File'!A:O,10,0),0)</f>
        <v>0</v>
      </c>
      <c r="G15" s="26">
        <f>IFERROR(+VLOOKUP("LDDAF1"&amp;A15,'Main File'!A:O,11,0),0)</f>
        <v>0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</v>
      </c>
      <c r="K15" s="26">
        <f>IFERROR(+VLOOKUP("LDDAF1"&amp;A15,'Main File'!A:O,15,0),0)</f>
        <v>0</v>
      </c>
    </row>
    <row r="16" spans="1:14" x14ac:dyDescent="0.25">
      <c r="A16" s="9">
        <f t="shared" si="0"/>
        <v>43203</v>
      </c>
      <c r="B16" s="26">
        <f>IFERROR(+VLOOKUP("LDDAF1"&amp;A16,'Main File'!A:O,6,0),0)</f>
        <v>0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</v>
      </c>
      <c r="F16" s="26">
        <f>IFERROR(+VLOOKUP("LDDAF1"&amp;A16,'Main File'!A:O,10,0),0)</f>
        <v>0</v>
      </c>
      <c r="G16" s="26">
        <f>IFERROR(+VLOOKUP("LDDAF1"&amp;A16,'Main File'!A:O,11,0),0)</f>
        <v>0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</v>
      </c>
      <c r="K16" s="26">
        <f>IFERROR(+VLOOKUP("LDDAF1"&amp;A16,'Main File'!A:O,15,0),0)</f>
        <v>0</v>
      </c>
    </row>
    <row r="17" spans="1:11" x14ac:dyDescent="0.25">
      <c r="A17" s="9">
        <f t="shared" si="0"/>
        <v>43204</v>
      </c>
      <c r="B17" s="26">
        <f>IFERROR(+VLOOKUP("LDDAF1"&amp;A17,'Main File'!A:O,6,0),0)</f>
        <v>0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</v>
      </c>
      <c r="F17" s="26">
        <f>IFERROR(+VLOOKUP("LDDAF1"&amp;A17,'Main File'!A:O,10,0),0)</f>
        <v>0</v>
      </c>
      <c r="G17" s="26">
        <f>IFERROR(+VLOOKUP("LDDAF1"&amp;A17,'Main File'!A:O,11,0),0)</f>
        <v>0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</v>
      </c>
      <c r="K17" s="26">
        <f>IFERROR(+VLOOKUP("LDDAF1"&amp;A17,'Main File'!A:O,15,0),0)</f>
        <v>0</v>
      </c>
    </row>
    <row r="18" spans="1:11" x14ac:dyDescent="0.25">
      <c r="A18" s="9">
        <f t="shared" si="0"/>
        <v>43205</v>
      </c>
      <c r="B18" s="26">
        <f>IFERROR(+VLOOKUP("LDDAF1"&amp;A18,'Main File'!A:O,6,0),0)</f>
        <v>0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</v>
      </c>
      <c r="F18" s="26">
        <f>IFERROR(+VLOOKUP("LDDAF1"&amp;A18,'Main File'!A:O,10,0),0)</f>
        <v>0</v>
      </c>
      <c r="G18" s="26">
        <f>IFERROR(+VLOOKUP("LDDAF1"&amp;A18,'Main File'!A:O,11,0),0)</f>
        <v>0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</v>
      </c>
      <c r="K18" s="26">
        <f>IFERROR(+VLOOKUP("LDDAF1"&amp;A18,'Main File'!A:O,15,0),0)</f>
        <v>0</v>
      </c>
    </row>
    <row r="19" spans="1:11" x14ac:dyDescent="0.25">
      <c r="A19" s="9">
        <f t="shared" si="0"/>
        <v>43206</v>
      </c>
      <c r="B19" s="26">
        <f>IFERROR(+VLOOKUP("LDDAF1"&amp;A19,'Main File'!A:O,6,0),0)</f>
        <v>0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</v>
      </c>
      <c r="F19" s="26">
        <f>IFERROR(+VLOOKUP("LDDAF1"&amp;A19,'Main File'!A:O,10,0),0)</f>
        <v>0</v>
      </c>
      <c r="G19" s="26">
        <f>IFERROR(+VLOOKUP("LDDAF1"&amp;A19,'Main File'!A:O,11,0),0)</f>
        <v>0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</v>
      </c>
      <c r="K19" s="26">
        <f>IFERROR(+VLOOKUP("LDDAF1"&amp;A19,'Main File'!A:O,15,0),0)</f>
        <v>0</v>
      </c>
    </row>
    <row r="20" spans="1:11" x14ac:dyDescent="0.25">
      <c r="A20" s="9">
        <f t="shared" si="0"/>
        <v>43207</v>
      </c>
      <c r="B20" s="26">
        <f>IFERROR(+VLOOKUP("LDDAF1"&amp;A20,'Main File'!A:O,6,0),0)</f>
        <v>0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</v>
      </c>
      <c r="F20" s="26">
        <f>IFERROR(+VLOOKUP("LDDAF1"&amp;A20,'Main File'!A:O,10,0),0)</f>
        <v>0</v>
      </c>
      <c r="G20" s="26">
        <f>IFERROR(+VLOOKUP("LDDAF1"&amp;A20,'Main File'!A:O,11,0),0)</f>
        <v>0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</v>
      </c>
      <c r="K20" s="26">
        <f>IFERROR(+VLOOKUP("LDDAF1"&amp;A20,'Main File'!A:O,15,0),0)</f>
        <v>0</v>
      </c>
    </row>
    <row r="21" spans="1:11" x14ac:dyDescent="0.25">
      <c r="A21" s="9">
        <f t="shared" si="0"/>
        <v>43208</v>
      </c>
      <c r="B21" s="26">
        <f>IFERROR(+VLOOKUP("LDDAF1"&amp;A21,'Main File'!A:O,6,0),0)</f>
        <v>0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</v>
      </c>
      <c r="F21" s="26">
        <f>IFERROR(+VLOOKUP("LDDAF1"&amp;A21,'Main File'!A:O,10,0),0)</f>
        <v>0</v>
      </c>
      <c r="G21" s="26">
        <f>IFERROR(+VLOOKUP("LDDAF1"&amp;A21,'Main File'!A:O,11,0),0)</f>
        <v>0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</v>
      </c>
      <c r="K21" s="26">
        <f>IFERROR(+VLOOKUP("LDDAF1"&amp;A21,'Main File'!A:O,15,0),0)</f>
        <v>0</v>
      </c>
    </row>
    <row r="22" spans="1:11" x14ac:dyDescent="0.25">
      <c r="A22" s="9">
        <f t="shared" si="0"/>
        <v>43209</v>
      </c>
      <c r="B22" s="26">
        <f>IFERROR(+VLOOKUP("LDDAF1"&amp;A22,'Main File'!A:O,6,0),0)</f>
        <v>0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</v>
      </c>
      <c r="F22" s="26">
        <f>IFERROR(+VLOOKUP("LDDAF1"&amp;A22,'Main File'!A:O,10,0),0)</f>
        <v>0</v>
      </c>
      <c r="G22" s="26">
        <f>IFERROR(+VLOOKUP("LDDAF1"&amp;A22,'Main File'!A:O,11,0),0)</f>
        <v>0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</v>
      </c>
      <c r="K22" s="26">
        <f>IFERROR(+VLOOKUP("LDDAF1"&amp;A22,'Main File'!A:O,15,0),0)</f>
        <v>0</v>
      </c>
    </row>
    <row r="23" spans="1:11" x14ac:dyDescent="0.25">
      <c r="A23" s="9">
        <f t="shared" si="0"/>
        <v>43210</v>
      </c>
      <c r="B23" s="26">
        <f>IFERROR(+VLOOKUP("LDDAF1"&amp;A23,'Main File'!A:O,6,0),0)</f>
        <v>0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</v>
      </c>
      <c r="F23" s="26">
        <f>IFERROR(+VLOOKUP("LDDAF1"&amp;A23,'Main File'!A:O,10,0),0)</f>
        <v>0</v>
      </c>
      <c r="G23" s="26">
        <f>IFERROR(+VLOOKUP("LDDAF1"&amp;A23,'Main File'!A:O,11,0),0)</f>
        <v>0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</v>
      </c>
      <c r="K23" s="26">
        <f>IFERROR(+VLOOKUP("LDDAF1"&amp;A23,'Main File'!A:O,15,0),0)</f>
        <v>0</v>
      </c>
    </row>
    <row r="24" spans="1:11" x14ac:dyDescent="0.25">
      <c r="A24" s="9">
        <f t="shared" si="0"/>
        <v>43211</v>
      </c>
      <c r="B24" s="26">
        <f>IFERROR(+VLOOKUP("LDDAF1"&amp;A24,'Main File'!A:O,6,0),0)</f>
        <v>0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</v>
      </c>
      <c r="F24" s="26">
        <f>IFERROR(+VLOOKUP("LDDAF1"&amp;A24,'Main File'!A:O,10,0),0)</f>
        <v>0</v>
      </c>
      <c r="G24" s="26">
        <f>IFERROR(+VLOOKUP("LDDAF1"&amp;A24,'Main File'!A:O,11,0),0)</f>
        <v>0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</v>
      </c>
      <c r="K24" s="26">
        <f>IFERROR(+VLOOKUP("LDDAF1"&amp;A24,'Main File'!A:O,15,0),0)</f>
        <v>0</v>
      </c>
    </row>
    <row r="25" spans="1:11" x14ac:dyDescent="0.25">
      <c r="A25" s="9">
        <f t="shared" si="0"/>
        <v>43212</v>
      </c>
      <c r="B25" s="26">
        <f>IFERROR(+VLOOKUP("LDDAF1"&amp;A25,'Main File'!A:O,6,0),0)</f>
        <v>0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</v>
      </c>
      <c r="F25" s="26">
        <f>IFERROR(+VLOOKUP("LDDAF1"&amp;A25,'Main File'!A:O,10,0),0)</f>
        <v>0</v>
      </c>
      <c r="G25" s="26">
        <f>IFERROR(+VLOOKUP("LDDAF1"&amp;A25,'Main File'!A:O,11,0),0)</f>
        <v>0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</v>
      </c>
      <c r="K25" s="26">
        <f>IFERROR(+VLOOKUP("LDDAF1"&amp;A25,'Main File'!A:O,15,0),0)</f>
        <v>0</v>
      </c>
    </row>
    <row r="26" spans="1:11" x14ac:dyDescent="0.25">
      <c r="A26" s="9">
        <f t="shared" si="0"/>
        <v>43213</v>
      </c>
      <c r="B26" s="26">
        <f>IFERROR(+VLOOKUP("LDDAF1"&amp;A26,'Main File'!A:O,6,0),0)</f>
        <v>0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</v>
      </c>
      <c r="F26" s="26">
        <f>IFERROR(+VLOOKUP("LDDAF1"&amp;A26,'Main File'!A:O,10,0),0)</f>
        <v>0</v>
      </c>
      <c r="G26" s="26">
        <f>IFERROR(+VLOOKUP("LDDAF1"&amp;A26,'Main File'!A:O,11,0),0)</f>
        <v>0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</v>
      </c>
      <c r="K26" s="26">
        <f>IFERROR(+VLOOKUP("LDDAF1"&amp;A26,'Main File'!A:O,15,0),0)</f>
        <v>0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0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</v>
      </c>
      <c r="F15" s="26">
        <f>IFERROR(+VLOOKUP("LDDAF2"&amp;A15,'Main File'!A:O,10,0),0)</f>
        <v>0</v>
      </c>
      <c r="G15" s="26">
        <f>IFERROR(+VLOOKUP("LDDAF2"&amp;A15,'Main File'!A:O,11,0),0)</f>
        <v>0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</v>
      </c>
      <c r="K15" s="26">
        <f>IFERROR(+VLOOKUP("LDDAF2"&amp;A15,'Main File'!A:O,15,0),0)</f>
        <v>0</v>
      </c>
    </row>
    <row r="16" spans="1:14" x14ac:dyDescent="0.25">
      <c r="A16" s="9">
        <f t="shared" si="0"/>
        <v>43203</v>
      </c>
      <c r="B16" s="26">
        <f>IFERROR(+VLOOKUP("LDDAF2"&amp;A16,'Main File'!A:O,6,0),0)</f>
        <v>0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</v>
      </c>
      <c r="F16" s="26">
        <f>IFERROR(+VLOOKUP("LDDAF2"&amp;A16,'Main File'!A:O,10,0),0)</f>
        <v>0</v>
      </c>
      <c r="G16" s="26">
        <f>IFERROR(+VLOOKUP("LDDAF2"&amp;A16,'Main File'!A:O,11,0),0)</f>
        <v>0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</v>
      </c>
      <c r="K16" s="26">
        <f>IFERROR(+VLOOKUP("LDDAF2"&amp;A16,'Main File'!A:O,15,0),0)</f>
        <v>0</v>
      </c>
    </row>
    <row r="17" spans="1:11" x14ac:dyDescent="0.25">
      <c r="A17" s="9">
        <f t="shared" si="0"/>
        <v>43204</v>
      </c>
      <c r="B17" s="26">
        <f>IFERROR(+VLOOKUP("LDDAF2"&amp;A17,'Main File'!A:O,6,0),0)</f>
        <v>0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</v>
      </c>
      <c r="F17" s="26">
        <f>IFERROR(+VLOOKUP("LDDAF2"&amp;A17,'Main File'!A:O,10,0),0)</f>
        <v>0</v>
      </c>
      <c r="G17" s="26">
        <f>IFERROR(+VLOOKUP("LDDAF2"&amp;A17,'Main File'!A:O,11,0),0)</f>
        <v>0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</v>
      </c>
      <c r="K17" s="26">
        <f>IFERROR(+VLOOKUP("LDDAF2"&amp;A17,'Main File'!A:O,15,0),0)</f>
        <v>0</v>
      </c>
    </row>
    <row r="18" spans="1:11" x14ac:dyDescent="0.25">
      <c r="A18" s="9">
        <f t="shared" si="0"/>
        <v>43205</v>
      </c>
      <c r="B18" s="26">
        <f>IFERROR(+VLOOKUP("LDDAF2"&amp;A18,'Main File'!A:O,6,0),0)</f>
        <v>0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</v>
      </c>
      <c r="F18" s="26">
        <f>IFERROR(+VLOOKUP("LDDAF2"&amp;A18,'Main File'!A:O,10,0),0)</f>
        <v>0</v>
      </c>
      <c r="G18" s="26">
        <f>IFERROR(+VLOOKUP("LDDAF2"&amp;A18,'Main File'!A:O,11,0),0)</f>
        <v>0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</v>
      </c>
      <c r="K18" s="26">
        <f>IFERROR(+VLOOKUP("LDDAF2"&amp;A18,'Main File'!A:O,15,0),0)</f>
        <v>0</v>
      </c>
    </row>
    <row r="19" spans="1:11" x14ac:dyDescent="0.25">
      <c r="A19" s="9">
        <f t="shared" si="0"/>
        <v>43206</v>
      </c>
      <c r="B19" s="26">
        <f>IFERROR(+VLOOKUP("LDDAF2"&amp;A19,'Main File'!A:O,6,0),0)</f>
        <v>0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</v>
      </c>
      <c r="F19" s="26">
        <f>IFERROR(+VLOOKUP("LDDAF2"&amp;A19,'Main File'!A:O,10,0),0)</f>
        <v>0</v>
      </c>
      <c r="G19" s="26">
        <f>IFERROR(+VLOOKUP("LDDAF2"&amp;A19,'Main File'!A:O,11,0),0)</f>
        <v>0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</v>
      </c>
      <c r="K19" s="26">
        <f>IFERROR(+VLOOKUP("LDDAF2"&amp;A19,'Main File'!A:O,15,0),0)</f>
        <v>0</v>
      </c>
    </row>
    <row r="20" spans="1:11" x14ac:dyDescent="0.25">
      <c r="A20" s="9">
        <f t="shared" si="0"/>
        <v>43207</v>
      </c>
      <c r="B20" s="26">
        <f>IFERROR(+VLOOKUP("LDDAF2"&amp;A20,'Main File'!A:O,6,0),0)</f>
        <v>0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</v>
      </c>
      <c r="F20" s="26">
        <f>IFERROR(+VLOOKUP("LDDAF2"&amp;A20,'Main File'!A:O,10,0),0)</f>
        <v>0</v>
      </c>
      <c r="G20" s="26">
        <f>IFERROR(+VLOOKUP("LDDAF2"&amp;A20,'Main File'!A:O,11,0),0)</f>
        <v>0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</v>
      </c>
      <c r="K20" s="26">
        <f>IFERROR(+VLOOKUP("LDDAF2"&amp;A20,'Main File'!A:O,15,0),0)</f>
        <v>0</v>
      </c>
    </row>
    <row r="21" spans="1:11" x14ac:dyDescent="0.25">
      <c r="A21" s="9">
        <f t="shared" si="0"/>
        <v>43208</v>
      </c>
      <c r="B21" s="26">
        <f>IFERROR(+VLOOKUP("LDDAF2"&amp;A21,'Main File'!A:O,6,0),0)</f>
        <v>0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</v>
      </c>
      <c r="F21" s="26">
        <f>IFERROR(+VLOOKUP("LDDAF2"&amp;A21,'Main File'!A:O,10,0),0)</f>
        <v>0</v>
      </c>
      <c r="G21" s="26">
        <f>IFERROR(+VLOOKUP("LDDAF2"&amp;A21,'Main File'!A:O,11,0),0)</f>
        <v>0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</v>
      </c>
      <c r="K21" s="26">
        <f>IFERROR(+VLOOKUP("LDDAF2"&amp;A21,'Main File'!A:O,15,0),0)</f>
        <v>0</v>
      </c>
    </row>
    <row r="22" spans="1:11" x14ac:dyDescent="0.25">
      <c r="A22" s="9">
        <f t="shared" si="0"/>
        <v>43209</v>
      </c>
      <c r="B22" s="26">
        <f>IFERROR(+VLOOKUP("LDDAF2"&amp;A22,'Main File'!A:O,6,0),0)</f>
        <v>0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</v>
      </c>
      <c r="F22" s="26">
        <f>IFERROR(+VLOOKUP("LDDAF2"&amp;A22,'Main File'!A:O,10,0),0)</f>
        <v>0</v>
      </c>
      <c r="G22" s="26">
        <f>IFERROR(+VLOOKUP("LDDAF2"&amp;A22,'Main File'!A:O,11,0),0)</f>
        <v>0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</v>
      </c>
      <c r="K22" s="26">
        <f>IFERROR(+VLOOKUP("LDDAF2"&amp;A22,'Main File'!A:O,15,0),0)</f>
        <v>0</v>
      </c>
    </row>
    <row r="23" spans="1:11" x14ac:dyDescent="0.25">
      <c r="A23" s="9">
        <f t="shared" si="0"/>
        <v>43210</v>
      </c>
      <c r="B23" s="26">
        <f>IFERROR(+VLOOKUP("LDDAF2"&amp;A23,'Main File'!A:O,6,0),0)</f>
        <v>0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</v>
      </c>
      <c r="F23" s="26">
        <f>IFERROR(+VLOOKUP("LDDAF2"&amp;A23,'Main File'!A:O,10,0),0)</f>
        <v>0</v>
      </c>
      <c r="G23" s="26">
        <f>IFERROR(+VLOOKUP("LDDAF2"&amp;A23,'Main File'!A:O,11,0),0)</f>
        <v>0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</v>
      </c>
      <c r="K23" s="26">
        <f>IFERROR(+VLOOKUP("LDDAF2"&amp;A23,'Main File'!A:O,15,0),0)</f>
        <v>0</v>
      </c>
    </row>
    <row r="24" spans="1:11" x14ac:dyDescent="0.25">
      <c r="A24" s="9">
        <f t="shared" si="0"/>
        <v>43211</v>
      </c>
      <c r="B24" s="26">
        <f>IFERROR(+VLOOKUP("LDDAF2"&amp;A24,'Main File'!A:O,6,0),0)</f>
        <v>0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</v>
      </c>
      <c r="F24" s="26">
        <f>IFERROR(+VLOOKUP("LDDAF2"&amp;A24,'Main File'!A:O,10,0),0)</f>
        <v>0</v>
      </c>
      <c r="G24" s="26">
        <f>IFERROR(+VLOOKUP("LDDAF2"&amp;A24,'Main File'!A:O,11,0),0)</f>
        <v>0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</v>
      </c>
      <c r="K24" s="26">
        <f>IFERROR(+VLOOKUP("LDDAF2"&amp;A24,'Main File'!A:O,15,0),0)</f>
        <v>0</v>
      </c>
    </row>
    <row r="25" spans="1:11" x14ac:dyDescent="0.25">
      <c r="A25" s="9">
        <f t="shared" si="0"/>
        <v>43212</v>
      </c>
      <c r="B25" s="26">
        <f>IFERROR(+VLOOKUP("LDDAF2"&amp;A25,'Main File'!A:O,6,0),0)</f>
        <v>0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</v>
      </c>
      <c r="F25" s="26">
        <f>IFERROR(+VLOOKUP("LDDAF2"&amp;A25,'Main File'!A:O,10,0),0)</f>
        <v>0</v>
      </c>
      <c r="G25" s="26">
        <f>IFERROR(+VLOOKUP("LDDAF2"&amp;A25,'Main File'!A:O,11,0),0)</f>
        <v>0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</v>
      </c>
      <c r="K25" s="26">
        <f>IFERROR(+VLOOKUP("LDDAF2"&amp;A25,'Main File'!A:O,15,0),0)</f>
        <v>0</v>
      </c>
    </row>
    <row r="26" spans="1:11" x14ac:dyDescent="0.25">
      <c r="A26" s="9">
        <f t="shared" si="0"/>
        <v>43213</v>
      </c>
      <c r="B26" s="26">
        <f>IFERROR(+VLOOKUP("LDDAF2"&amp;A26,'Main File'!A:O,6,0),0)</f>
        <v>0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</v>
      </c>
      <c r="F26" s="26">
        <f>IFERROR(+VLOOKUP("LDDAF2"&amp;A26,'Main File'!A:O,10,0),0)</f>
        <v>0</v>
      </c>
      <c r="G26" s="26">
        <f>IFERROR(+VLOOKUP("LDDAF2"&amp;A26,'Main File'!A:O,11,0),0)</f>
        <v>0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</v>
      </c>
      <c r="K26" s="26">
        <f>IFERROR(+VLOOKUP("LDDAF2"&amp;A26,'Main File'!A:O,15,0),0)</f>
        <v>0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0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</v>
      </c>
      <c r="F15" s="26">
        <f>IFERROR(+VLOOKUP("LDDAF3"&amp;A15,'Main File'!A:O,10,0),0)</f>
        <v>0</v>
      </c>
      <c r="G15" s="26">
        <f>IFERROR(+VLOOKUP("LDDAF3"&amp;A15,'Main File'!A:O,11,0),0)</f>
        <v>0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</v>
      </c>
      <c r="K15" s="26">
        <f>IFERROR(+VLOOKUP("LDDAF3"&amp;A15,'Main File'!A:O,15,0),0)</f>
        <v>0</v>
      </c>
    </row>
    <row r="16" spans="1:14" x14ac:dyDescent="0.25">
      <c r="A16" s="9">
        <f t="shared" si="0"/>
        <v>43203</v>
      </c>
      <c r="B16" s="26">
        <f>IFERROR(+VLOOKUP("LDDAF3"&amp;A16,'Main File'!A:O,6,0),0)</f>
        <v>0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</v>
      </c>
      <c r="F16" s="26">
        <f>IFERROR(+VLOOKUP("LDDAF3"&amp;A16,'Main File'!A:O,10,0),0)</f>
        <v>0</v>
      </c>
      <c r="G16" s="26">
        <f>IFERROR(+VLOOKUP("LDDAF3"&amp;A16,'Main File'!A:O,11,0),0)</f>
        <v>0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</v>
      </c>
      <c r="K16" s="26">
        <f>IFERROR(+VLOOKUP("LDDAF3"&amp;A16,'Main File'!A:O,15,0),0)</f>
        <v>0</v>
      </c>
    </row>
    <row r="17" spans="1:11" x14ac:dyDescent="0.25">
      <c r="A17" s="9">
        <f t="shared" si="0"/>
        <v>43204</v>
      </c>
      <c r="B17" s="26">
        <f>IFERROR(+VLOOKUP("LDDAF3"&amp;A17,'Main File'!A:O,6,0),0)</f>
        <v>0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</v>
      </c>
      <c r="F17" s="26">
        <f>IFERROR(+VLOOKUP("LDDAF3"&amp;A17,'Main File'!A:O,10,0),0)</f>
        <v>0</v>
      </c>
      <c r="G17" s="26">
        <f>IFERROR(+VLOOKUP("LDDAF3"&amp;A17,'Main File'!A:O,11,0),0)</f>
        <v>0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</v>
      </c>
      <c r="K17" s="26">
        <f>IFERROR(+VLOOKUP("LDDAF3"&amp;A17,'Main File'!A:O,15,0),0)</f>
        <v>0</v>
      </c>
    </row>
    <row r="18" spans="1:11" x14ac:dyDescent="0.25">
      <c r="A18" s="9">
        <f t="shared" si="0"/>
        <v>43205</v>
      </c>
      <c r="B18" s="26">
        <f>IFERROR(+VLOOKUP("LDDAF3"&amp;A18,'Main File'!A:O,6,0),0)</f>
        <v>0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</v>
      </c>
      <c r="F18" s="26">
        <f>IFERROR(+VLOOKUP("LDDAF3"&amp;A18,'Main File'!A:O,10,0),0)</f>
        <v>0</v>
      </c>
      <c r="G18" s="26">
        <f>IFERROR(+VLOOKUP("LDDAF3"&amp;A18,'Main File'!A:O,11,0),0)</f>
        <v>0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</v>
      </c>
      <c r="K18" s="26">
        <f>IFERROR(+VLOOKUP("LDDAF3"&amp;A18,'Main File'!A:O,15,0),0)</f>
        <v>0</v>
      </c>
    </row>
    <row r="19" spans="1:11" x14ac:dyDescent="0.25">
      <c r="A19" s="9">
        <f t="shared" si="0"/>
        <v>43206</v>
      </c>
      <c r="B19" s="26">
        <f>IFERROR(+VLOOKUP("LDDAF3"&amp;A19,'Main File'!A:O,6,0),0)</f>
        <v>0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</v>
      </c>
      <c r="F19" s="26">
        <f>IFERROR(+VLOOKUP("LDDAF3"&amp;A19,'Main File'!A:O,10,0),0)</f>
        <v>0</v>
      </c>
      <c r="G19" s="26">
        <f>IFERROR(+VLOOKUP("LDDAF3"&amp;A19,'Main File'!A:O,11,0),0)</f>
        <v>0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</v>
      </c>
      <c r="K19" s="26">
        <f>IFERROR(+VLOOKUP("LDDAF3"&amp;A19,'Main File'!A:O,15,0),0)</f>
        <v>0</v>
      </c>
    </row>
    <row r="20" spans="1:11" x14ac:dyDescent="0.25">
      <c r="A20" s="9">
        <f t="shared" si="0"/>
        <v>43207</v>
      </c>
      <c r="B20" s="26">
        <f>IFERROR(+VLOOKUP("LDDAF3"&amp;A20,'Main File'!A:O,6,0),0)</f>
        <v>0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</v>
      </c>
      <c r="F20" s="26">
        <f>IFERROR(+VLOOKUP("LDDAF3"&amp;A20,'Main File'!A:O,10,0),0)</f>
        <v>0</v>
      </c>
      <c r="G20" s="26">
        <f>IFERROR(+VLOOKUP("LDDAF3"&amp;A20,'Main File'!A:O,11,0),0)</f>
        <v>0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</v>
      </c>
      <c r="K20" s="26">
        <f>IFERROR(+VLOOKUP("LDDAF3"&amp;A20,'Main File'!A:O,15,0),0)</f>
        <v>0</v>
      </c>
    </row>
    <row r="21" spans="1:11" x14ac:dyDescent="0.25">
      <c r="A21" s="9">
        <f t="shared" si="0"/>
        <v>43208</v>
      </c>
      <c r="B21" s="26">
        <f>IFERROR(+VLOOKUP("LDDAF3"&amp;A21,'Main File'!A:O,6,0),0)</f>
        <v>0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</v>
      </c>
      <c r="F21" s="26">
        <f>IFERROR(+VLOOKUP("LDDAF3"&amp;A21,'Main File'!A:O,10,0),0)</f>
        <v>0</v>
      </c>
      <c r="G21" s="26">
        <f>IFERROR(+VLOOKUP("LDDAF3"&amp;A21,'Main File'!A:O,11,0),0)</f>
        <v>0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</v>
      </c>
      <c r="K21" s="26">
        <f>IFERROR(+VLOOKUP("LDDAF3"&amp;A21,'Main File'!A:O,15,0),0)</f>
        <v>0</v>
      </c>
    </row>
    <row r="22" spans="1:11" x14ac:dyDescent="0.25">
      <c r="A22" s="9">
        <f t="shared" si="0"/>
        <v>43209</v>
      </c>
      <c r="B22" s="26">
        <f>IFERROR(+VLOOKUP("LDDAF3"&amp;A22,'Main File'!A:O,6,0),0)</f>
        <v>0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</v>
      </c>
      <c r="F22" s="26">
        <f>IFERROR(+VLOOKUP("LDDAF3"&amp;A22,'Main File'!A:O,10,0),0)</f>
        <v>0</v>
      </c>
      <c r="G22" s="26">
        <f>IFERROR(+VLOOKUP("LDDAF3"&amp;A22,'Main File'!A:O,11,0),0)</f>
        <v>0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</v>
      </c>
      <c r="K22" s="26">
        <f>IFERROR(+VLOOKUP("LDDAF3"&amp;A22,'Main File'!A:O,15,0),0)</f>
        <v>0</v>
      </c>
    </row>
    <row r="23" spans="1:11" x14ac:dyDescent="0.25">
      <c r="A23" s="9">
        <f t="shared" si="0"/>
        <v>43210</v>
      </c>
      <c r="B23" s="26">
        <f>IFERROR(+VLOOKUP("LDDAF3"&amp;A23,'Main File'!A:O,6,0),0)</f>
        <v>0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</v>
      </c>
      <c r="F23" s="26">
        <f>IFERROR(+VLOOKUP("LDDAF3"&amp;A23,'Main File'!A:O,10,0),0)</f>
        <v>0</v>
      </c>
      <c r="G23" s="26">
        <f>IFERROR(+VLOOKUP("LDDAF3"&amp;A23,'Main File'!A:O,11,0),0)</f>
        <v>0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</v>
      </c>
      <c r="K23" s="26">
        <f>IFERROR(+VLOOKUP("LDDAF3"&amp;A23,'Main File'!A:O,15,0),0)</f>
        <v>0</v>
      </c>
    </row>
    <row r="24" spans="1:11" x14ac:dyDescent="0.25">
      <c r="A24" s="9">
        <f t="shared" si="0"/>
        <v>43211</v>
      </c>
      <c r="B24" s="26">
        <f>IFERROR(+VLOOKUP("LDDAF3"&amp;A24,'Main File'!A:O,6,0),0)</f>
        <v>0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</v>
      </c>
      <c r="F24" s="26">
        <f>IFERROR(+VLOOKUP("LDDAF3"&amp;A24,'Main File'!A:O,10,0),0)</f>
        <v>0</v>
      </c>
      <c r="G24" s="26">
        <f>IFERROR(+VLOOKUP("LDDAF3"&amp;A24,'Main File'!A:O,11,0),0)</f>
        <v>0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</v>
      </c>
      <c r="K24" s="26">
        <f>IFERROR(+VLOOKUP("LDDAF3"&amp;A24,'Main File'!A:O,15,0),0)</f>
        <v>0</v>
      </c>
    </row>
    <row r="25" spans="1:11" x14ac:dyDescent="0.25">
      <c r="A25" s="9">
        <f t="shared" si="0"/>
        <v>43212</v>
      </c>
      <c r="B25" s="26">
        <f>IFERROR(+VLOOKUP("LDDAF3"&amp;A25,'Main File'!A:O,6,0),0)</f>
        <v>0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</v>
      </c>
      <c r="F25" s="26">
        <f>IFERROR(+VLOOKUP("LDDAF3"&amp;A25,'Main File'!A:O,10,0),0)</f>
        <v>0</v>
      </c>
      <c r="G25" s="26">
        <f>IFERROR(+VLOOKUP("LDDAF3"&amp;A25,'Main File'!A:O,11,0),0)</f>
        <v>0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</v>
      </c>
      <c r="K25" s="26">
        <f>IFERROR(+VLOOKUP("LDDAF3"&amp;A25,'Main File'!A:O,15,0),0)</f>
        <v>0</v>
      </c>
    </row>
    <row r="26" spans="1:11" x14ac:dyDescent="0.25">
      <c r="A26" s="9">
        <f t="shared" si="0"/>
        <v>43213</v>
      </c>
      <c r="B26" s="26">
        <f>IFERROR(+VLOOKUP("LDDAF3"&amp;A26,'Main File'!A:O,6,0),0)</f>
        <v>0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</v>
      </c>
      <c r="F26" s="26">
        <f>IFERROR(+VLOOKUP("LDDAF3"&amp;A26,'Main File'!A:O,10,0),0)</f>
        <v>0</v>
      </c>
      <c r="G26" s="26">
        <f>IFERROR(+VLOOKUP("LDDAF3"&amp;A26,'Main File'!A:O,11,0),0)</f>
        <v>0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</v>
      </c>
      <c r="K26" s="26">
        <f>IFERROR(+VLOOKUP("LDDAF3"&amp;A26,'Main File'!A:O,15,0),0)</f>
        <v>0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0</v>
      </c>
      <c r="F15" s="26">
        <f>IFERROR(+VLOOKUP("LDGETF"&amp;A15,'Main File'!A:O,10,0),0)</f>
        <v>0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0</v>
      </c>
      <c r="F16" s="26">
        <f>IFERROR(+VLOOKUP("LDGETF"&amp;A16,'Main File'!A:O,10,0),0)</f>
        <v>0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0</v>
      </c>
      <c r="F17" s="26">
        <f>IFERROR(+VLOOKUP("LDGETF"&amp;A17,'Main File'!A:O,10,0),0)</f>
        <v>0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0</v>
      </c>
      <c r="F18" s="26">
        <f>IFERROR(+VLOOKUP("LDGETF"&amp;A18,'Main File'!A:O,10,0),0)</f>
        <v>0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0</v>
      </c>
      <c r="F19" s="26">
        <f>IFERROR(+VLOOKUP("LDGETF"&amp;A19,'Main File'!A:O,10,0),0)</f>
        <v>0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0</v>
      </c>
      <c r="F20" s="26">
        <f>IFERROR(+VLOOKUP("LDGETF"&amp;A20,'Main File'!A:O,10,0),0)</f>
        <v>0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0</v>
      </c>
      <c r="F21" s="26">
        <f>IFERROR(+VLOOKUP("LDGETF"&amp;A21,'Main File'!A:O,10,0),0)</f>
        <v>0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0</v>
      </c>
      <c r="F22" s="26">
        <f>IFERROR(+VLOOKUP("LDGETF"&amp;A22,'Main File'!A:O,10,0),0)</f>
        <v>0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0</v>
      </c>
      <c r="F23" s="26">
        <f>IFERROR(+VLOOKUP("LDGETF"&amp;A23,'Main File'!A:O,10,0),0)</f>
        <v>0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0</v>
      </c>
      <c r="F24" s="26">
        <f>IFERROR(+VLOOKUP("LDGETF"&amp;A24,'Main File'!A:O,10,0),0)</f>
        <v>0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0</v>
      </c>
      <c r="F25" s="26">
        <f>IFERROR(+VLOOKUP("LDGETF"&amp;A25,'Main File'!A:O,10,0),0)</f>
        <v>0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0</v>
      </c>
      <c r="F26" s="26">
        <f>IFERROR(+VLOOKUP("LDGETF"&amp;A26,'Main File'!A:O,10,0),0)</f>
        <v>0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0</v>
      </c>
      <c r="C15" s="26">
        <f>IFERROR(+VLOOKUP("LDGSEC"&amp;A15,'Main File'!A:O,7,0),0)</f>
        <v>0</v>
      </c>
      <c r="D15" s="26">
        <f>IFERROR(+VLOOKUP("LDGSEC"&amp;A15,'Main File'!A:O,8,0),0)</f>
        <v>0</v>
      </c>
      <c r="E15" s="26">
        <f>IFERROR(+VLOOKUP("LDGSEC"&amp;A15,'Main File'!A:O,9,0),0)</f>
        <v>0</v>
      </c>
      <c r="F15" s="26">
        <f>IFERROR(+VLOOKUP("LDGSEC"&amp;A15,'Main File'!A:O,10,0),0)</f>
        <v>0</v>
      </c>
      <c r="G15" s="26">
        <f>IFERROR(+VLOOKUP("LDGSEC"&amp;A15,'Main File'!A:O,11,0),0)</f>
        <v>0</v>
      </c>
      <c r="H15" s="26">
        <f>IFERROR(+VLOOKUP("LDGSEC"&amp;A15,'Main File'!A:O,12,0),0)</f>
        <v>0</v>
      </c>
      <c r="I15" s="26">
        <f>IFERROR(+VLOOKUP("LDGSEC"&amp;A15,'Main File'!A:O,13,0),0)</f>
        <v>0</v>
      </c>
      <c r="J15" s="26">
        <f>IFERROR(+VLOOKUP("LDGSEC"&amp;A15,'Main File'!A:O,14,0),0)</f>
        <v>0</v>
      </c>
      <c r="K15" s="26">
        <f>IFERROR(+VLOOKUP("LDGSEC"&amp;A15,'Main File'!A:O,15,0),0)</f>
        <v>0</v>
      </c>
    </row>
    <row r="16" spans="1:14" x14ac:dyDescent="0.25">
      <c r="A16" s="9">
        <f t="shared" si="0"/>
        <v>43203</v>
      </c>
      <c r="B16" s="26">
        <f>IFERROR(+VLOOKUP("LDGSEC"&amp;A16,'Main File'!A:O,6,0),0)</f>
        <v>0</v>
      </c>
      <c r="C16" s="26">
        <f>IFERROR(+VLOOKUP("LDGSEC"&amp;A16,'Main File'!A:O,7,0),0)</f>
        <v>0</v>
      </c>
      <c r="D16" s="26">
        <f>IFERROR(+VLOOKUP("LDGSEC"&amp;A16,'Main File'!A:O,8,0),0)</f>
        <v>0</v>
      </c>
      <c r="E16" s="26">
        <f>IFERROR(+VLOOKUP("LDGSEC"&amp;A16,'Main File'!A:O,9,0),0)</f>
        <v>0</v>
      </c>
      <c r="F16" s="26">
        <f>IFERROR(+VLOOKUP("LDGSEC"&amp;A16,'Main File'!A:O,10,0),0)</f>
        <v>0</v>
      </c>
      <c r="G16" s="26">
        <f>IFERROR(+VLOOKUP("LDGSEC"&amp;A16,'Main File'!A:O,11,0),0)</f>
        <v>0</v>
      </c>
      <c r="H16" s="26">
        <f>IFERROR(+VLOOKUP("LDGSEC"&amp;A16,'Main File'!A:O,12,0),0)</f>
        <v>0</v>
      </c>
      <c r="I16" s="26">
        <f>IFERROR(+VLOOKUP("LDGSEC"&amp;A16,'Main File'!A:O,13,0),0)</f>
        <v>0</v>
      </c>
      <c r="J16" s="26">
        <f>IFERROR(+VLOOKUP("LDGSEC"&amp;A16,'Main File'!A:O,14,0),0)</f>
        <v>0</v>
      </c>
      <c r="K16" s="26">
        <f>IFERROR(+VLOOKUP("LDGSEC"&amp;A16,'Main File'!A:O,15,0),0)</f>
        <v>0</v>
      </c>
    </row>
    <row r="17" spans="1:11" x14ac:dyDescent="0.25">
      <c r="A17" s="9">
        <f t="shared" si="0"/>
        <v>43204</v>
      </c>
      <c r="B17" s="26">
        <f>IFERROR(+VLOOKUP("LDGSEC"&amp;A17,'Main File'!A:O,6,0),0)</f>
        <v>0</v>
      </c>
      <c r="C17" s="26">
        <f>IFERROR(+VLOOKUP("LDGSEC"&amp;A17,'Main File'!A:O,7,0),0)</f>
        <v>0</v>
      </c>
      <c r="D17" s="26">
        <f>IFERROR(+VLOOKUP("LDGSEC"&amp;A17,'Main File'!A:O,8,0),0)</f>
        <v>0</v>
      </c>
      <c r="E17" s="26">
        <f>IFERROR(+VLOOKUP("LDGSEC"&amp;A17,'Main File'!A:O,9,0),0)</f>
        <v>0</v>
      </c>
      <c r="F17" s="26">
        <f>IFERROR(+VLOOKUP("LDGSEC"&amp;A17,'Main File'!A:O,10,0),0)</f>
        <v>0</v>
      </c>
      <c r="G17" s="26">
        <f>IFERROR(+VLOOKUP("LDGSEC"&amp;A17,'Main File'!A:O,11,0),0)</f>
        <v>0</v>
      </c>
      <c r="H17" s="26">
        <f>IFERROR(+VLOOKUP("LDGSEC"&amp;A17,'Main File'!A:O,12,0),0)</f>
        <v>0</v>
      </c>
      <c r="I17" s="26">
        <f>IFERROR(+VLOOKUP("LDGSEC"&amp;A17,'Main File'!A:O,13,0),0)</f>
        <v>0</v>
      </c>
      <c r="J17" s="26">
        <f>IFERROR(+VLOOKUP("LDGSEC"&amp;A17,'Main File'!A:O,14,0),0)</f>
        <v>0</v>
      </c>
      <c r="K17" s="26">
        <f>IFERROR(+VLOOKUP("LDGSEC"&amp;A17,'Main File'!A:O,15,0),0)</f>
        <v>0</v>
      </c>
    </row>
    <row r="18" spans="1:11" x14ac:dyDescent="0.25">
      <c r="A18" s="9">
        <f t="shared" si="0"/>
        <v>43205</v>
      </c>
      <c r="B18" s="26">
        <f>IFERROR(+VLOOKUP("LDGSEC"&amp;A18,'Main File'!A:O,6,0),0)</f>
        <v>0</v>
      </c>
      <c r="C18" s="26">
        <f>IFERROR(+VLOOKUP("LDGSEC"&amp;A18,'Main File'!A:O,7,0),0)</f>
        <v>0</v>
      </c>
      <c r="D18" s="26">
        <f>IFERROR(+VLOOKUP("LDGSEC"&amp;A18,'Main File'!A:O,8,0),0)</f>
        <v>0</v>
      </c>
      <c r="E18" s="26">
        <f>IFERROR(+VLOOKUP("LDGSEC"&amp;A18,'Main File'!A:O,9,0),0)</f>
        <v>0</v>
      </c>
      <c r="F18" s="26">
        <f>IFERROR(+VLOOKUP("LDGSEC"&amp;A18,'Main File'!A:O,10,0),0)</f>
        <v>0</v>
      </c>
      <c r="G18" s="26">
        <f>IFERROR(+VLOOKUP("LDGSEC"&amp;A18,'Main File'!A:O,11,0),0)</f>
        <v>0</v>
      </c>
      <c r="H18" s="26">
        <f>IFERROR(+VLOOKUP("LDGSEC"&amp;A18,'Main File'!A:O,12,0),0)</f>
        <v>0</v>
      </c>
      <c r="I18" s="26">
        <f>IFERROR(+VLOOKUP("LDGSEC"&amp;A18,'Main File'!A:O,13,0),0)</f>
        <v>0</v>
      </c>
      <c r="J18" s="26">
        <f>IFERROR(+VLOOKUP("LDGSEC"&amp;A18,'Main File'!A:O,14,0),0)</f>
        <v>0</v>
      </c>
      <c r="K18" s="26">
        <f>IFERROR(+VLOOKUP("LDGSEC"&amp;A18,'Main File'!A:O,15,0),0)</f>
        <v>0</v>
      </c>
    </row>
    <row r="19" spans="1:11" x14ac:dyDescent="0.25">
      <c r="A19" s="9">
        <f t="shared" si="0"/>
        <v>43206</v>
      </c>
      <c r="B19" s="26">
        <f>IFERROR(+VLOOKUP("LDGSEC"&amp;A19,'Main File'!A:O,6,0),0)</f>
        <v>0</v>
      </c>
      <c r="C19" s="26">
        <f>IFERROR(+VLOOKUP("LDGSEC"&amp;A19,'Main File'!A:O,7,0),0)</f>
        <v>0</v>
      </c>
      <c r="D19" s="26">
        <f>IFERROR(+VLOOKUP("LDGSEC"&amp;A19,'Main File'!A:O,8,0),0)</f>
        <v>0</v>
      </c>
      <c r="E19" s="26">
        <f>IFERROR(+VLOOKUP("LDGSEC"&amp;A19,'Main File'!A:O,9,0),0)</f>
        <v>0</v>
      </c>
      <c r="F19" s="26">
        <f>IFERROR(+VLOOKUP("LDGSEC"&amp;A19,'Main File'!A:O,10,0),0)</f>
        <v>0</v>
      </c>
      <c r="G19" s="26">
        <f>IFERROR(+VLOOKUP("LDGSEC"&amp;A19,'Main File'!A:O,11,0),0)</f>
        <v>0</v>
      </c>
      <c r="H19" s="26">
        <f>IFERROR(+VLOOKUP("LDGSEC"&amp;A19,'Main File'!A:O,12,0),0)</f>
        <v>0</v>
      </c>
      <c r="I19" s="26">
        <f>IFERROR(+VLOOKUP("LDGSEC"&amp;A19,'Main File'!A:O,13,0),0)</f>
        <v>0</v>
      </c>
      <c r="J19" s="26">
        <f>IFERROR(+VLOOKUP("LDGSEC"&amp;A19,'Main File'!A:O,14,0),0)</f>
        <v>0</v>
      </c>
      <c r="K19" s="26">
        <f>IFERROR(+VLOOKUP("LDGSEC"&amp;A19,'Main File'!A:O,15,0),0)</f>
        <v>0</v>
      </c>
    </row>
    <row r="20" spans="1:11" x14ac:dyDescent="0.25">
      <c r="A20" s="9">
        <f t="shared" si="0"/>
        <v>43207</v>
      </c>
      <c r="B20" s="26">
        <f>IFERROR(+VLOOKUP("LDGSEC"&amp;A20,'Main File'!A:O,6,0),0)</f>
        <v>0</v>
      </c>
      <c r="C20" s="26">
        <f>IFERROR(+VLOOKUP("LDGSEC"&amp;A20,'Main File'!A:O,7,0),0)</f>
        <v>0</v>
      </c>
      <c r="D20" s="26">
        <f>IFERROR(+VLOOKUP("LDGSEC"&amp;A20,'Main File'!A:O,8,0),0)</f>
        <v>0</v>
      </c>
      <c r="E20" s="26">
        <f>IFERROR(+VLOOKUP("LDGSEC"&amp;A20,'Main File'!A:O,9,0),0)</f>
        <v>0</v>
      </c>
      <c r="F20" s="26">
        <f>IFERROR(+VLOOKUP("LDGSEC"&amp;A20,'Main File'!A:O,10,0),0)</f>
        <v>0</v>
      </c>
      <c r="G20" s="26">
        <f>IFERROR(+VLOOKUP("LDGSEC"&amp;A20,'Main File'!A:O,11,0),0)</f>
        <v>0</v>
      </c>
      <c r="H20" s="26">
        <f>IFERROR(+VLOOKUP("LDGSEC"&amp;A20,'Main File'!A:O,12,0),0)</f>
        <v>0</v>
      </c>
      <c r="I20" s="26">
        <f>IFERROR(+VLOOKUP("LDGSEC"&amp;A20,'Main File'!A:O,13,0),0)</f>
        <v>0</v>
      </c>
      <c r="J20" s="26">
        <f>IFERROR(+VLOOKUP("LDGSEC"&amp;A20,'Main File'!A:O,14,0),0)</f>
        <v>0</v>
      </c>
      <c r="K20" s="26">
        <f>IFERROR(+VLOOKUP("LDGSEC"&amp;A20,'Main File'!A:O,15,0),0)</f>
        <v>0</v>
      </c>
    </row>
    <row r="21" spans="1:11" x14ac:dyDescent="0.25">
      <c r="A21" s="9">
        <f t="shared" si="0"/>
        <v>43208</v>
      </c>
      <c r="B21" s="26">
        <f>IFERROR(+VLOOKUP("LDGSEC"&amp;A21,'Main File'!A:O,6,0),0)</f>
        <v>0</v>
      </c>
      <c r="C21" s="26">
        <f>IFERROR(+VLOOKUP("LDGSEC"&amp;A21,'Main File'!A:O,7,0),0)</f>
        <v>0</v>
      </c>
      <c r="D21" s="26">
        <f>IFERROR(+VLOOKUP("LDGSEC"&amp;A21,'Main File'!A:O,8,0),0)</f>
        <v>0</v>
      </c>
      <c r="E21" s="26">
        <f>IFERROR(+VLOOKUP("LDGSEC"&amp;A21,'Main File'!A:O,9,0),0)</f>
        <v>0</v>
      </c>
      <c r="F21" s="26">
        <f>IFERROR(+VLOOKUP("LDGSEC"&amp;A21,'Main File'!A:O,10,0),0)</f>
        <v>0</v>
      </c>
      <c r="G21" s="26">
        <f>IFERROR(+VLOOKUP("LDGSEC"&amp;A21,'Main File'!A:O,11,0),0)</f>
        <v>0</v>
      </c>
      <c r="H21" s="26">
        <f>IFERROR(+VLOOKUP("LDGSEC"&amp;A21,'Main File'!A:O,12,0),0)</f>
        <v>0</v>
      </c>
      <c r="I21" s="26">
        <f>IFERROR(+VLOOKUP("LDGSEC"&amp;A21,'Main File'!A:O,13,0),0)</f>
        <v>0</v>
      </c>
      <c r="J21" s="26">
        <f>IFERROR(+VLOOKUP("LDGSEC"&amp;A21,'Main File'!A:O,14,0),0)</f>
        <v>0</v>
      </c>
      <c r="K21" s="26">
        <f>IFERROR(+VLOOKUP("LDGSEC"&amp;A21,'Main File'!A:O,15,0),0)</f>
        <v>0</v>
      </c>
    </row>
    <row r="22" spans="1:11" x14ac:dyDescent="0.25">
      <c r="A22" s="9">
        <f t="shared" si="0"/>
        <v>43209</v>
      </c>
      <c r="B22" s="26">
        <f>IFERROR(+VLOOKUP("LDGSEC"&amp;A22,'Main File'!A:O,6,0),0)</f>
        <v>0</v>
      </c>
      <c r="C22" s="26">
        <f>IFERROR(+VLOOKUP("LDGSEC"&amp;A22,'Main File'!A:O,7,0),0)</f>
        <v>0</v>
      </c>
      <c r="D22" s="26">
        <f>IFERROR(+VLOOKUP("LDGSEC"&amp;A22,'Main File'!A:O,8,0),0)</f>
        <v>0</v>
      </c>
      <c r="E22" s="26">
        <f>IFERROR(+VLOOKUP("LDGSEC"&amp;A22,'Main File'!A:O,9,0),0)</f>
        <v>0</v>
      </c>
      <c r="F22" s="26">
        <f>IFERROR(+VLOOKUP("LDGSEC"&amp;A22,'Main File'!A:O,10,0),0)</f>
        <v>0</v>
      </c>
      <c r="G22" s="26">
        <f>IFERROR(+VLOOKUP("LDGSEC"&amp;A22,'Main File'!A:O,11,0),0)</f>
        <v>0</v>
      </c>
      <c r="H22" s="26">
        <f>IFERROR(+VLOOKUP("LDGSEC"&amp;A22,'Main File'!A:O,12,0),0)</f>
        <v>0</v>
      </c>
      <c r="I22" s="26">
        <f>IFERROR(+VLOOKUP("LDGSEC"&amp;A22,'Main File'!A:O,13,0),0)</f>
        <v>0</v>
      </c>
      <c r="J22" s="26">
        <f>IFERROR(+VLOOKUP("LDGSEC"&amp;A22,'Main File'!A:O,14,0),0)</f>
        <v>0</v>
      </c>
      <c r="K22" s="26">
        <f>IFERROR(+VLOOKUP("LDGSEC"&amp;A22,'Main File'!A:O,15,0),0)</f>
        <v>0</v>
      </c>
    </row>
    <row r="23" spans="1:11" x14ac:dyDescent="0.25">
      <c r="A23" s="9">
        <f t="shared" si="0"/>
        <v>43210</v>
      </c>
      <c r="B23" s="26">
        <f>IFERROR(+VLOOKUP("LDGSEC"&amp;A23,'Main File'!A:O,6,0),0)</f>
        <v>0</v>
      </c>
      <c r="C23" s="26">
        <f>IFERROR(+VLOOKUP("LDGSEC"&amp;A23,'Main File'!A:O,7,0),0)</f>
        <v>0</v>
      </c>
      <c r="D23" s="26">
        <f>IFERROR(+VLOOKUP("LDGSEC"&amp;A23,'Main File'!A:O,8,0),0)</f>
        <v>0</v>
      </c>
      <c r="E23" s="26">
        <f>IFERROR(+VLOOKUP("LDGSEC"&amp;A23,'Main File'!A:O,9,0),0)</f>
        <v>0</v>
      </c>
      <c r="F23" s="26">
        <f>IFERROR(+VLOOKUP("LDGSEC"&amp;A23,'Main File'!A:O,10,0),0)</f>
        <v>0</v>
      </c>
      <c r="G23" s="26">
        <f>IFERROR(+VLOOKUP("LDGSEC"&amp;A23,'Main File'!A:O,11,0),0)</f>
        <v>0</v>
      </c>
      <c r="H23" s="26">
        <f>IFERROR(+VLOOKUP("LDGSEC"&amp;A23,'Main File'!A:O,12,0),0)</f>
        <v>0</v>
      </c>
      <c r="I23" s="26">
        <f>IFERROR(+VLOOKUP("LDGSEC"&amp;A23,'Main File'!A:O,13,0),0)</f>
        <v>0</v>
      </c>
      <c r="J23" s="26">
        <f>IFERROR(+VLOOKUP("LDGSEC"&amp;A23,'Main File'!A:O,14,0),0)</f>
        <v>0</v>
      </c>
      <c r="K23" s="26">
        <f>IFERROR(+VLOOKUP("LDGSEC"&amp;A23,'Main File'!A:O,15,0),0)</f>
        <v>0</v>
      </c>
    </row>
    <row r="24" spans="1:11" x14ac:dyDescent="0.25">
      <c r="A24" s="9">
        <f t="shared" si="0"/>
        <v>43211</v>
      </c>
      <c r="B24" s="26">
        <f>IFERROR(+VLOOKUP("LDGSEC"&amp;A24,'Main File'!A:O,6,0),0)</f>
        <v>0</v>
      </c>
      <c r="C24" s="26">
        <f>IFERROR(+VLOOKUP("LDGSEC"&amp;A24,'Main File'!A:O,7,0),0)</f>
        <v>0</v>
      </c>
      <c r="D24" s="26">
        <f>IFERROR(+VLOOKUP("LDGSEC"&amp;A24,'Main File'!A:O,8,0),0)</f>
        <v>0</v>
      </c>
      <c r="E24" s="26">
        <f>IFERROR(+VLOOKUP("LDGSEC"&amp;A24,'Main File'!A:O,9,0),0)</f>
        <v>0</v>
      </c>
      <c r="F24" s="26">
        <f>IFERROR(+VLOOKUP("LDGSEC"&amp;A24,'Main File'!A:O,10,0),0)</f>
        <v>0</v>
      </c>
      <c r="G24" s="26">
        <f>IFERROR(+VLOOKUP("LDGSEC"&amp;A24,'Main File'!A:O,11,0),0)</f>
        <v>0</v>
      </c>
      <c r="H24" s="26">
        <f>IFERROR(+VLOOKUP("LDGSEC"&amp;A24,'Main File'!A:O,12,0),0)</f>
        <v>0</v>
      </c>
      <c r="I24" s="26">
        <f>IFERROR(+VLOOKUP("LDGSEC"&amp;A24,'Main File'!A:O,13,0),0)</f>
        <v>0</v>
      </c>
      <c r="J24" s="26">
        <f>IFERROR(+VLOOKUP("LDGSEC"&amp;A24,'Main File'!A:O,14,0),0)</f>
        <v>0</v>
      </c>
      <c r="K24" s="26">
        <f>IFERROR(+VLOOKUP("LDGSEC"&amp;A24,'Main File'!A:O,15,0),0)</f>
        <v>0</v>
      </c>
    </row>
    <row r="25" spans="1:11" x14ac:dyDescent="0.25">
      <c r="A25" s="9">
        <f t="shared" si="0"/>
        <v>43212</v>
      </c>
      <c r="B25" s="26">
        <f>IFERROR(+VLOOKUP("LDGSEC"&amp;A25,'Main File'!A:O,6,0),0)</f>
        <v>0</v>
      </c>
      <c r="C25" s="26">
        <f>IFERROR(+VLOOKUP("LDGSEC"&amp;A25,'Main File'!A:O,7,0),0)</f>
        <v>0</v>
      </c>
      <c r="D25" s="26">
        <f>IFERROR(+VLOOKUP("LDGSEC"&amp;A25,'Main File'!A:O,8,0),0)</f>
        <v>0</v>
      </c>
      <c r="E25" s="26">
        <f>IFERROR(+VLOOKUP("LDGSEC"&amp;A25,'Main File'!A:O,9,0),0)</f>
        <v>0</v>
      </c>
      <c r="F25" s="26">
        <f>IFERROR(+VLOOKUP("LDGSEC"&amp;A25,'Main File'!A:O,10,0),0)</f>
        <v>0</v>
      </c>
      <c r="G25" s="26">
        <f>IFERROR(+VLOOKUP("LDGSEC"&amp;A25,'Main File'!A:O,11,0),0)</f>
        <v>0</v>
      </c>
      <c r="H25" s="26">
        <f>IFERROR(+VLOOKUP("LDGSEC"&amp;A25,'Main File'!A:O,12,0),0)</f>
        <v>0</v>
      </c>
      <c r="I25" s="26">
        <f>IFERROR(+VLOOKUP("LDGSEC"&amp;A25,'Main File'!A:O,13,0),0)</f>
        <v>0</v>
      </c>
      <c r="J25" s="26">
        <f>IFERROR(+VLOOKUP("LDGSEC"&amp;A25,'Main File'!A:O,14,0),0)</f>
        <v>0</v>
      </c>
      <c r="K25" s="26">
        <f>IFERROR(+VLOOKUP("LDGSEC"&amp;A25,'Main File'!A:O,15,0),0)</f>
        <v>0</v>
      </c>
    </row>
    <row r="26" spans="1:11" x14ac:dyDescent="0.25">
      <c r="A26" s="9">
        <f t="shared" si="0"/>
        <v>43213</v>
      </c>
      <c r="B26" s="26">
        <f>IFERROR(+VLOOKUP("LDGSEC"&amp;A26,'Main File'!A:O,6,0),0)</f>
        <v>0</v>
      </c>
      <c r="C26" s="26">
        <f>IFERROR(+VLOOKUP("LDGSEC"&amp;A26,'Main File'!A:O,7,0),0)</f>
        <v>0</v>
      </c>
      <c r="D26" s="26">
        <f>IFERROR(+VLOOKUP("LDGSEC"&amp;A26,'Main File'!A:O,8,0),0)</f>
        <v>0</v>
      </c>
      <c r="E26" s="26">
        <f>IFERROR(+VLOOKUP("LDGSEC"&amp;A26,'Main File'!A:O,9,0),0)</f>
        <v>0</v>
      </c>
      <c r="F26" s="26">
        <f>IFERROR(+VLOOKUP("LDGSEC"&amp;A26,'Main File'!A:O,10,0),0)</f>
        <v>0</v>
      </c>
      <c r="G26" s="26">
        <f>IFERROR(+VLOOKUP("LDGSEC"&amp;A26,'Main File'!A:O,11,0),0)</f>
        <v>0</v>
      </c>
      <c r="H26" s="26">
        <f>IFERROR(+VLOOKUP("LDGSEC"&amp;A26,'Main File'!A:O,12,0),0)</f>
        <v>0</v>
      </c>
      <c r="I26" s="26">
        <f>IFERROR(+VLOOKUP("LDGSEC"&amp;A26,'Main File'!A:O,13,0),0)</f>
        <v>0</v>
      </c>
      <c r="J26" s="26">
        <f>IFERROR(+VLOOKUP("LDGSEC"&amp;A26,'Main File'!A:O,14,0),0)</f>
        <v>0</v>
      </c>
      <c r="K26" s="26">
        <f>IFERROR(+VLOOKUP("LDGSEC"&amp;A26,'Main File'!A:O,15,0),0)</f>
        <v>0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0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0</v>
      </c>
      <c r="F15" s="26">
        <f>IFERROR(+VLOOKUP("LDINPF"&amp;A15,'Main File'!A:O,10,0),0)</f>
        <v>0</v>
      </c>
      <c r="G15" s="26">
        <f>IFERROR(+VLOOKUP("LDINPF"&amp;A15,'Main File'!A:O,11,0),0)</f>
        <v>0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0</v>
      </c>
      <c r="K15" s="26">
        <f>IFERROR(+VLOOKUP("LDINPF"&amp;A15,'Main File'!A:O,15,0),0)</f>
        <v>0</v>
      </c>
    </row>
    <row r="16" spans="1:14" x14ac:dyDescent="0.25">
      <c r="A16" s="9">
        <f t="shared" si="0"/>
        <v>43203</v>
      </c>
      <c r="B16" s="26">
        <f>IFERROR(+VLOOKUP("LDINPF"&amp;A16,'Main File'!A:O,6,0),0)</f>
        <v>0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0</v>
      </c>
      <c r="F16" s="26">
        <f>IFERROR(+VLOOKUP("LDINPF"&amp;A16,'Main File'!A:O,10,0),0)</f>
        <v>0</v>
      </c>
      <c r="G16" s="26">
        <f>IFERROR(+VLOOKUP("LDINPF"&amp;A16,'Main File'!A:O,11,0),0)</f>
        <v>0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0</v>
      </c>
      <c r="K16" s="26">
        <f>IFERROR(+VLOOKUP("LDINPF"&amp;A16,'Main File'!A:O,15,0),0)</f>
        <v>0</v>
      </c>
    </row>
    <row r="17" spans="1:11" x14ac:dyDescent="0.25">
      <c r="A17" s="9">
        <f t="shared" si="0"/>
        <v>43204</v>
      </c>
      <c r="B17" s="26">
        <f>IFERROR(+VLOOKUP("LDINPF"&amp;A17,'Main File'!A:O,6,0),0)</f>
        <v>0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0</v>
      </c>
      <c r="F17" s="26">
        <f>IFERROR(+VLOOKUP("LDINPF"&amp;A17,'Main File'!A:O,10,0),0)</f>
        <v>0</v>
      </c>
      <c r="G17" s="26">
        <f>IFERROR(+VLOOKUP("LDINPF"&amp;A17,'Main File'!A:O,11,0),0)</f>
        <v>0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0</v>
      </c>
      <c r="K17" s="26">
        <f>IFERROR(+VLOOKUP("LDINPF"&amp;A17,'Main File'!A:O,15,0),0)</f>
        <v>0</v>
      </c>
    </row>
    <row r="18" spans="1:11" x14ac:dyDescent="0.25">
      <c r="A18" s="9">
        <f t="shared" si="0"/>
        <v>43205</v>
      </c>
      <c r="B18" s="26">
        <f>IFERROR(+VLOOKUP("LDINPF"&amp;A18,'Main File'!A:O,6,0),0)</f>
        <v>0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0</v>
      </c>
      <c r="F18" s="26">
        <f>IFERROR(+VLOOKUP("LDINPF"&amp;A18,'Main File'!A:O,10,0),0)</f>
        <v>0</v>
      </c>
      <c r="G18" s="26">
        <f>IFERROR(+VLOOKUP("LDINPF"&amp;A18,'Main File'!A:O,11,0),0)</f>
        <v>0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0</v>
      </c>
      <c r="K18" s="26">
        <f>IFERROR(+VLOOKUP("LDINPF"&amp;A18,'Main File'!A:O,15,0),0)</f>
        <v>0</v>
      </c>
    </row>
    <row r="19" spans="1:11" x14ac:dyDescent="0.25">
      <c r="A19" s="9">
        <f t="shared" si="0"/>
        <v>43206</v>
      </c>
      <c r="B19" s="26">
        <f>IFERROR(+VLOOKUP("LDINPF"&amp;A19,'Main File'!A:O,6,0),0)</f>
        <v>0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0</v>
      </c>
      <c r="F19" s="26">
        <f>IFERROR(+VLOOKUP("LDINPF"&amp;A19,'Main File'!A:O,10,0),0)</f>
        <v>0</v>
      </c>
      <c r="G19" s="26">
        <f>IFERROR(+VLOOKUP("LDINPF"&amp;A19,'Main File'!A:O,11,0),0)</f>
        <v>0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0</v>
      </c>
      <c r="K19" s="26">
        <f>IFERROR(+VLOOKUP("LDINPF"&amp;A19,'Main File'!A:O,15,0),0)</f>
        <v>0</v>
      </c>
    </row>
    <row r="20" spans="1:11" x14ac:dyDescent="0.25">
      <c r="A20" s="9">
        <f t="shared" si="0"/>
        <v>43207</v>
      </c>
      <c r="B20" s="26">
        <f>IFERROR(+VLOOKUP("LDINPF"&amp;A20,'Main File'!A:O,6,0),0)</f>
        <v>0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0</v>
      </c>
      <c r="F20" s="26">
        <f>IFERROR(+VLOOKUP("LDINPF"&amp;A20,'Main File'!A:O,10,0),0)</f>
        <v>0</v>
      </c>
      <c r="G20" s="26">
        <f>IFERROR(+VLOOKUP("LDINPF"&amp;A20,'Main File'!A:O,11,0),0)</f>
        <v>0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0</v>
      </c>
      <c r="K20" s="26">
        <f>IFERROR(+VLOOKUP("LDINPF"&amp;A20,'Main File'!A:O,15,0),0)</f>
        <v>0</v>
      </c>
    </row>
    <row r="21" spans="1:11" x14ac:dyDescent="0.25">
      <c r="A21" s="9">
        <f t="shared" si="0"/>
        <v>43208</v>
      </c>
      <c r="B21" s="26">
        <f>IFERROR(+VLOOKUP("LDINPF"&amp;A21,'Main File'!A:O,6,0),0)</f>
        <v>0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0</v>
      </c>
      <c r="F21" s="26">
        <f>IFERROR(+VLOOKUP("LDINPF"&amp;A21,'Main File'!A:O,10,0),0)</f>
        <v>0</v>
      </c>
      <c r="G21" s="26">
        <f>IFERROR(+VLOOKUP("LDINPF"&amp;A21,'Main File'!A:O,11,0),0)</f>
        <v>0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0</v>
      </c>
      <c r="K21" s="26">
        <f>IFERROR(+VLOOKUP("LDINPF"&amp;A21,'Main File'!A:O,15,0),0)</f>
        <v>0</v>
      </c>
    </row>
    <row r="22" spans="1:11" x14ac:dyDescent="0.25">
      <c r="A22" s="9">
        <f t="shared" si="0"/>
        <v>43209</v>
      </c>
      <c r="B22" s="26">
        <f>IFERROR(+VLOOKUP("LDINPF"&amp;A22,'Main File'!A:O,6,0),0)</f>
        <v>0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0</v>
      </c>
      <c r="F22" s="26">
        <f>IFERROR(+VLOOKUP("LDINPF"&amp;A22,'Main File'!A:O,10,0),0)</f>
        <v>0</v>
      </c>
      <c r="G22" s="26">
        <f>IFERROR(+VLOOKUP("LDINPF"&amp;A22,'Main File'!A:O,11,0),0)</f>
        <v>0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0</v>
      </c>
      <c r="K22" s="26">
        <f>IFERROR(+VLOOKUP("LDINPF"&amp;A22,'Main File'!A:O,15,0),0)</f>
        <v>0</v>
      </c>
    </row>
    <row r="23" spans="1:11" x14ac:dyDescent="0.25">
      <c r="A23" s="9">
        <f t="shared" si="0"/>
        <v>43210</v>
      </c>
      <c r="B23" s="26">
        <f>IFERROR(+VLOOKUP("LDINPF"&amp;A23,'Main File'!A:O,6,0),0)</f>
        <v>0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0</v>
      </c>
      <c r="F23" s="26">
        <f>IFERROR(+VLOOKUP("LDINPF"&amp;A23,'Main File'!A:O,10,0),0)</f>
        <v>0</v>
      </c>
      <c r="G23" s="26">
        <f>IFERROR(+VLOOKUP("LDINPF"&amp;A23,'Main File'!A:O,11,0),0)</f>
        <v>0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0</v>
      </c>
      <c r="K23" s="26">
        <f>IFERROR(+VLOOKUP("LDINPF"&amp;A23,'Main File'!A:O,15,0),0)</f>
        <v>0</v>
      </c>
    </row>
    <row r="24" spans="1:11" x14ac:dyDescent="0.25">
      <c r="A24" s="9">
        <f t="shared" si="0"/>
        <v>43211</v>
      </c>
      <c r="B24" s="26">
        <f>IFERROR(+VLOOKUP("LDINPF"&amp;A24,'Main File'!A:O,6,0),0)</f>
        <v>0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0</v>
      </c>
      <c r="F24" s="26">
        <f>IFERROR(+VLOOKUP("LDINPF"&amp;A24,'Main File'!A:O,10,0),0)</f>
        <v>0</v>
      </c>
      <c r="G24" s="26">
        <f>IFERROR(+VLOOKUP("LDINPF"&amp;A24,'Main File'!A:O,11,0),0)</f>
        <v>0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0</v>
      </c>
      <c r="K24" s="26">
        <f>IFERROR(+VLOOKUP("LDINPF"&amp;A24,'Main File'!A:O,15,0),0)</f>
        <v>0</v>
      </c>
    </row>
    <row r="25" spans="1:11" x14ac:dyDescent="0.25">
      <c r="A25" s="9">
        <f t="shared" si="0"/>
        <v>43212</v>
      </c>
      <c r="B25" s="26">
        <f>IFERROR(+VLOOKUP("LDINPF"&amp;A25,'Main File'!A:O,6,0),0)</f>
        <v>0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0</v>
      </c>
      <c r="F25" s="26">
        <f>IFERROR(+VLOOKUP("LDINPF"&amp;A25,'Main File'!A:O,10,0),0)</f>
        <v>0</v>
      </c>
      <c r="G25" s="26">
        <f>IFERROR(+VLOOKUP("LDINPF"&amp;A25,'Main File'!A:O,11,0),0)</f>
        <v>0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0</v>
      </c>
      <c r="K25" s="26">
        <f>IFERROR(+VLOOKUP("LDINPF"&amp;A25,'Main File'!A:O,15,0),0)</f>
        <v>0</v>
      </c>
    </row>
    <row r="26" spans="1:11" x14ac:dyDescent="0.25">
      <c r="A26" s="9">
        <f t="shared" si="0"/>
        <v>43213</v>
      </c>
      <c r="B26" s="26">
        <f>IFERROR(+VLOOKUP("LDINPF"&amp;A26,'Main File'!A:O,6,0),0)</f>
        <v>0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0</v>
      </c>
      <c r="F26" s="26">
        <f>IFERROR(+VLOOKUP("LDINPF"&amp;A26,'Main File'!A:O,10,0),0)</f>
        <v>0</v>
      </c>
      <c r="G26" s="26">
        <f>IFERROR(+VLOOKUP("LDINPF"&amp;A26,'Main File'!A:O,11,0),0)</f>
        <v>0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0</v>
      </c>
      <c r="K26" s="26">
        <f>IFERROR(+VLOOKUP("LDINPF"&amp;A26,'Main File'!A:O,15,0),0)</f>
        <v>0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0</v>
      </c>
      <c r="C15" s="26">
        <f>IFERROR(+VLOOKUP("LDMIPF"&amp;A15,'Main File'!A:O,7,0),0)</f>
        <v>0</v>
      </c>
      <c r="D15" s="26">
        <f>IFERROR(+VLOOKUP("LDMIPF"&amp;A15,'Main File'!A:O,8,0),0)</f>
        <v>0</v>
      </c>
      <c r="E15" s="26">
        <f>IFERROR(+VLOOKUP("LDMIPF"&amp;A15,'Main File'!A:O,9,0),0)</f>
        <v>0</v>
      </c>
      <c r="F15" s="26">
        <f>IFERROR(+VLOOKUP("LDMIPF"&amp;A15,'Main File'!A:O,10,0),0)</f>
        <v>0</v>
      </c>
      <c r="G15" s="26">
        <f>IFERROR(+VLOOKUP("LDMIPF"&amp;A15,'Main File'!A:O,11,0),0)</f>
        <v>0</v>
      </c>
      <c r="H15" s="26">
        <f>IFERROR(+VLOOKUP("LDMIPF"&amp;A15,'Main File'!A:O,12,0),0)</f>
        <v>0</v>
      </c>
      <c r="I15" s="26">
        <f>IFERROR(+VLOOKUP("LDMIPF"&amp;A15,'Main File'!A:O,13,0),0)</f>
        <v>0</v>
      </c>
      <c r="J15" s="26">
        <f>IFERROR(+VLOOKUP("LDMIPF"&amp;A15,'Main File'!A:O,14,0),0)</f>
        <v>0</v>
      </c>
      <c r="K15" s="26">
        <f>IFERROR(+VLOOKUP("LDMIPF"&amp;A15,'Main File'!A:O,15,0),0)</f>
        <v>0</v>
      </c>
    </row>
    <row r="16" spans="1:14" x14ac:dyDescent="0.25">
      <c r="A16" s="9">
        <f t="shared" si="0"/>
        <v>43203</v>
      </c>
      <c r="B16" s="26">
        <f>IFERROR(+VLOOKUP("LDMIPF"&amp;A16,'Main File'!A:O,6,0),0)</f>
        <v>0</v>
      </c>
      <c r="C16" s="26">
        <f>IFERROR(+VLOOKUP("LDMIPF"&amp;A16,'Main File'!A:O,7,0),0)</f>
        <v>0</v>
      </c>
      <c r="D16" s="26">
        <f>IFERROR(+VLOOKUP("LDMIPF"&amp;A16,'Main File'!A:O,8,0),0)</f>
        <v>0</v>
      </c>
      <c r="E16" s="26">
        <f>IFERROR(+VLOOKUP("LDMIPF"&amp;A16,'Main File'!A:O,9,0),0)</f>
        <v>0</v>
      </c>
      <c r="F16" s="26">
        <f>IFERROR(+VLOOKUP("LDMIPF"&amp;A16,'Main File'!A:O,10,0),0)</f>
        <v>0</v>
      </c>
      <c r="G16" s="26">
        <f>IFERROR(+VLOOKUP("LDMIPF"&amp;A16,'Main File'!A:O,11,0),0)</f>
        <v>0</v>
      </c>
      <c r="H16" s="26">
        <f>IFERROR(+VLOOKUP("LDMIPF"&amp;A16,'Main File'!A:O,12,0),0)</f>
        <v>0</v>
      </c>
      <c r="I16" s="26">
        <f>IFERROR(+VLOOKUP("LDMIPF"&amp;A16,'Main File'!A:O,13,0),0)</f>
        <v>0</v>
      </c>
      <c r="J16" s="26">
        <f>IFERROR(+VLOOKUP("LDMIPF"&amp;A16,'Main File'!A:O,14,0),0)</f>
        <v>0</v>
      </c>
      <c r="K16" s="26">
        <f>IFERROR(+VLOOKUP("LDMIPF"&amp;A16,'Main File'!A:O,15,0),0)</f>
        <v>0</v>
      </c>
    </row>
    <row r="17" spans="1:11" x14ac:dyDescent="0.25">
      <c r="A17" s="9">
        <f t="shared" si="0"/>
        <v>43204</v>
      </c>
      <c r="B17" s="26">
        <f>IFERROR(+VLOOKUP("LDMIPF"&amp;A17,'Main File'!A:O,6,0),0)</f>
        <v>0</v>
      </c>
      <c r="C17" s="26">
        <f>IFERROR(+VLOOKUP("LDMIPF"&amp;A17,'Main File'!A:O,7,0),0)</f>
        <v>0</v>
      </c>
      <c r="D17" s="26">
        <f>IFERROR(+VLOOKUP("LDMIPF"&amp;A17,'Main File'!A:O,8,0),0)</f>
        <v>0</v>
      </c>
      <c r="E17" s="26">
        <f>IFERROR(+VLOOKUP("LDMIPF"&amp;A17,'Main File'!A:O,9,0),0)</f>
        <v>0</v>
      </c>
      <c r="F17" s="26">
        <f>IFERROR(+VLOOKUP("LDMIPF"&amp;A17,'Main File'!A:O,10,0),0)</f>
        <v>0</v>
      </c>
      <c r="G17" s="26">
        <f>IFERROR(+VLOOKUP("LDMIPF"&amp;A17,'Main File'!A:O,11,0),0)</f>
        <v>0</v>
      </c>
      <c r="H17" s="26">
        <f>IFERROR(+VLOOKUP("LDMIPF"&amp;A17,'Main File'!A:O,12,0),0)</f>
        <v>0</v>
      </c>
      <c r="I17" s="26">
        <f>IFERROR(+VLOOKUP("LDMIPF"&amp;A17,'Main File'!A:O,13,0),0)</f>
        <v>0</v>
      </c>
      <c r="J17" s="26">
        <f>IFERROR(+VLOOKUP("LDMIPF"&amp;A17,'Main File'!A:O,14,0),0)</f>
        <v>0</v>
      </c>
      <c r="K17" s="26">
        <f>IFERROR(+VLOOKUP("LDMIPF"&amp;A17,'Main File'!A:O,15,0),0)</f>
        <v>0</v>
      </c>
    </row>
    <row r="18" spans="1:11" x14ac:dyDescent="0.25">
      <c r="A18" s="9">
        <f t="shared" si="0"/>
        <v>43205</v>
      </c>
      <c r="B18" s="26">
        <f>IFERROR(+VLOOKUP("LDMIPF"&amp;A18,'Main File'!A:O,6,0),0)</f>
        <v>0</v>
      </c>
      <c r="C18" s="26">
        <f>IFERROR(+VLOOKUP("LDMIPF"&amp;A18,'Main File'!A:O,7,0),0)</f>
        <v>0</v>
      </c>
      <c r="D18" s="26">
        <f>IFERROR(+VLOOKUP("LDMIPF"&amp;A18,'Main File'!A:O,8,0),0)</f>
        <v>0</v>
      </c>
      <c r="E18" s="26">
        <f>IFERROR(+VLOOKUP("LDMIPF"&amp;A18,'Main File'!A:O,9,0),0)</f>
        <v>0</v>
      </c>
      <c r="F18" s="26">
        <f>IFERROR(+VLOOKUP("LDMIPF"&amp;A18,'Main File'!A:O,10,0),0)</f>
        <v>0</v>
      </c>
      <c r="G18" s="26">
        <f>IFERROR(+VLOOKUP("LDMIPF"&amp;A18,'Main File'!A:O,11,0),0)</f>
        <v>0</v>
      </c>
      <c r="H18" s="26">
        <f>IFERROR(+VLOOKUP("LDMIPF"&amp;A18,'Main File'!A:O,12,0),0)</f>
        <v>0</v>
      </c>
      <c r="I18" s="26">
        <f>IFERROR(+VLOOKUP("LDMIPF"&amp;A18,'Main File'!A:O,13,0),0)</f>
        <v>0</v>
      </c>
      <c r="J18" s="26">
        <f>IFERROR(+VLOOKUP("LDMIPF"&amp;A18,'Main File'!A:O,14,0),0)</f>
        <v>0</v>
      </c>
      <c r="K18" s="26">
        <f>IFERROR(+VLOOKUP("LDMIPF"&amp;A18,'Main File'!A:O,15,0),0)</f>
        <v>0</v>
      </c>
    </row>
    <row r="19" spans="1:11" x14ac:dyDescent="0.25">
      <c r="A19" s="9">
        <f t="shared" si="0"/>
        <v>43206</v>
      </c>
      <c r="B19" s="26">
        <f>IFERROR(+VLOOKUP("LDMIPF"&amp;A19,'Main File'!A:O,6,0),0)</f>
        <v>0</v>
      </c>
      <c r="C19" s="26">
        <f>IFERROR(+VLOOKUP("LDMIPF"&amp;A19,'Main File'!A:O,7,0),0)</f>
        <v>0</v>
      </c>
      <c r="D19" s="26">
        <f>IFERROR(+VLOOKUP("LDMIPF"&amp;A19,'Main File'!A:O,8,0),0)</f>
        <v>0</v>
      </c>
      <c r="E19" s="26">
        <f>IFERROR(+VLOOKUP("LDMIPF"&amp;A19,'Main File'!A:O,9,0),0)</f>
        <v>0</v>
      </c>
      <c r="F19" s="26">
        <f>IFERROR(+VLOOKUP("LDMIPF"&amp;A19,'Main File'!A:O,10,0),0)</f>
        <v>0</v>
      </c>
      <c r="G19" s="26">
        <f>IFERROR(+VLOOKUP("LDMIPF"&amp;A19,'Main File'!A:O,11,0),0)</f>
        <v>0</v>
      </c>
      <c r="H19" s="26">
        <f>IFERROR(+VLOOKUP("LDMIPF"&amp;A19,'Main File'!A:O,12,0),0)</f>
        <v>0</v>
      </c>
      <c r="I19" s="26">
        <f>IFERROR(+VLOOKUP("LDMIPF"&amp;A19,'Main File'!A:O,13,0),0)</f>
        <v>0</v>
      </c>
      <c r="J19" s="26">
        <f>IFERROR(+VLOOKUP("LDMIPF"&amp;A19,'Main File'!A:O,14,0),0)</f>
        <v>0</v>
      </c>
      <c r="K19" s="26">
        <f>IFERROR(+VLOOKUP("LDMIPF"&amp;A19,'Main File'!A:O,15,0),0)</f>
        <v>0</v>
      </c>
    </row>
    <row r="20" spans="1:11" x14ac:dyDescent="0.25">
      <c r="A20" s="9">
        <f t="shared" si="0"/>
        <v>43207</v>
      </c>
      <c r="B20" s="26">
        <f>IFERROR(+VLOOKUP("LDMIPF"&amp;A20,'Main File'!A:O,6,0),0)</f>
        <v>0</v>
      </c>
      <c r="C20" s="26">
        <f>IFERROR(+VLOOKUP("LDMIPF"&amp;A20,'Main File'!A:O,7,0),0)</f>
        <v>0</v>
      </c>
      <c r="D20" s="26">
        <f>IFERROR(+VLOOKUP("LDMIPF"&amp;A20,'Main File'!A:O,8,0),0)</f>
        <v>0</v>
      </c>
      <c r="E20" s="26">
        <f>IFERROR(+VLOOKUP("LDMIPF"&amp;A20,'Main File'!A:O,9,0),0)</f>
        <v>0</v>
      </c>
      <c r="F20" s="26">
        <f>IFERROR(+VLOOKUP("LDMIPF"&amp;A20,'Main File'!A:O,10,0),0)</f>
        <v>0</v>
      </c>
      <c r="G20" s="26">
        <f>IFERROR(+VLOOKUP("LDMIPF"&amp;A20,'Main File'!A:O,11,0),0)</f>
        <v>0</v>
      </c>
      <c r="H20" s="26">
        <f>IFERROR(+VLOOKUP("LDMIPF"&amp;A20,'Main File'!A:O,12,0),0)</f>
        <v>0</v>
      </c>
      <c r="I20" s="26">
        <f>IFERROR(+VLOOKUP("LDMIPF"&amp;A20,'Main File'!A:O,13,0),0)</f>
        <v>0</v>
      </c>
      <c r="J20" s="26">
        <f>IFERROR(+VLOOKUP("LDMIPF"&amp;A20,'Main File'!A:O,14,0),0)</f>
        <v>0</v>
      </c>
      <c r="K20" s="26">
        <f>IFERROR(+VLOOKUP("LDMIPF"&amp;A20,'Main File'!A:O,15,0),0)</f>
        <v>0</v>
      </c>
    </row>
    <row r="21" spans="1:11" x14ac:dyDescent="0.25">
      <c r="A21" s="9">
        <f t="shared" si="0"/>
        <v>43208</v>
      </c>
      <c r="B21" s="26">
        <f>IFERROR(+VLOOKUP("LDMIPF"&amp;A21,'Main File'!A:O,6,0),0)</f>
        <v>0</v>
      </c>
      <c r="C21" s="26">
        <f>IFERROR(+VLOOKUP("LDMIPF"&amp;A21,'Main File'!A:O,7,0),0)</f>
        <v>0</v>
      </c>
      <c r="D21" s="26">
        <f>IFERROR(+VLOOKUP("LDMIPF"&amp;A21,'Main File'!A:O,8,0),0)</f>
        <v>0</v>
      </c>
      <c r="E21" s="26">
        <f>IFERROR(+VLOOKUP("LDMIPF"&amp;A21,'Main File'!A:O,9,0),0)</f>
        <v>0</v>
      </c>
      <c r="F21" s="26">
        <f>IFERROR(+VLOOKUP("LDMIPF"&amp;A21,'Main File'!A:O,10,0),0)</f>
        <v>0</v>
      </c>
      <c r="G21" s="26">
        <f>IFERROR(+VLOOKUP("LDMIPF"&amp;A21,'Main File'!A:O,11,0),0)</f>
        <v>0</v>
      </c>
      <c r="H21" s="26">
        <f>IFERROR(+VLOOKUP("LDMIPF"&amp;A21,'Main File'!A:O,12,0),0)</f>
        <v>0</v>
      </c>
      <c r="I21" s="26">
        <f>IFERROR(+VLOOKUP("LDMIPF"&amp;A21,'Main File'!A:O,13,0),0)</f>
        <v>0</v>
      </c>
      <c r="J21" s="26">
        <f>IFERROR(+VLOOKUP("LDMIPF"&amp;A21,'Main File'!A:O,14,0),0)</f>
        <v>0</v>
      </c>
      <c r="K21" s="26">
        <f>IFERROR(+VLOOKUP("LDMIPF"&amp;A21,'Main File'!A:O,15,0),0)</f>
        <v>0</v>
      </c>
    </row>
    <row r="22" spans="1:11" x14ac:dyDescent="0.25">
      <c r="A22" s="9">
        <f t="shared" si="0"/>
        <v>43209</v>
      </c>
      <c r="B22" s="26">
        <f>IFERROR(+VLOOKUP("LDMIPF"&amp;A22,'Main File'!A:O,6,0),0)</f>
        <v>0</v>
      </c>
      <c r="C22" s="26">
        <f>IFERROR(+VLOOKUP("LDMIPF"&amp;A22,'Main File'!A:O,7,0),0)</f>
        <v>0</v>
      </c>
      <c r="D22" s="26">
        <f>IFERROR(+VLOOKUP("LDMIPF"&amp;A22,'Main File'!A:O,8,0),0)</f>
        <v>0</v>
      </c>
      <c r="E22" s="26">
        <f>IFERROR(+VLOOKUP("LDMIPF"&amp;A22,'Main File'!A:O,9,0),0)</f>
        <v>0</v>
      </c>
      <c r="F22" s="26">
        <f>IFERROR(+VLOOKUP("LDMIPF"&amp;A22,'Main File'!A:O,10,0),0)</f>
        <v>0</v>
      </c>
      <c r="G22" s="26">
        <f>IFERROR(+VLOOKUP("LDMIPF"&amp;A22,'Main File'!A:O,11,0),0)</f>
        <v>0</v>
      </c>
      <c r="H22" s="26">
        <f>IFERROR(+VLOOKUP("LDMIPF"&amp;A22,'Main File'!A:O,12,0),0)</f>
        <v>0</v>
      </c>
      <c r="I22" s="26">
        <f>IFERROR(+VLOOKUP("LDMIPF"&amp;A22,'Main File'!A:O,13,0),0)</f>
        <v>0</v>
      </c>
      <c r="J22" s="26">
        <f>IFERROR(+VLOOKUP("LDMIPF"&amp;A22,'Main File'!A:O,14,0),0)</f>
        <v>0</v>
      </c>
      <c r="K22" s="26">
        <f>IFERROR(+VLOOKUP("LDMIPF"&amp;A22,'Main File'!A:O,15,0),0)</f>
        <v>0</v>
      </c>
    </row>
    <row r="23" spans="1:11" x14ac:dyDescent="0.25">
      <c r="A23" s="9">
        <f t="shared" si="0"/>
        <v>43210</v>
      </c>
      <c r="B23" s="26">
        <f>IFERROR(+VLOOKUP("LDMIPF"&amp;A23,'Main File'!A:O,6,0),0)</f>
        <v>0</v>
      </c>
      <c r="C23" s="26">
        <f>IFERROR(+VLOOKUP("LDMIPF"&amp;A23,'Main File'!A:O,7,0),0)</f>
        <v>0</v>
      </c>
      <c r="D23" s="26">
        <f>IFERROR(+VLOOKUP("LDMIPF"&amp;A23,'Main File'!A:O,8,0),0)</f>
        <v>0</v>
      </c>
      <c r="E23" s="26">
        <f>IFERROR(+VLOOKUP("LDMIPF"&amp;A23,'Main File'!A:O,9,0),0)</f>
        <v>0</v>
      </c>
      <c r="F23" s="26">
        <f>IFERROR(+VLOOKUP("LDMIPF"&amp;A23,'Main File'!A:O,10,0),0)</f>
        <v>0</v>
      </c>
      <c r="G23" s="26">
        <f>IFERROR(+VLOOKUP("LDMIPF"&amp;A23,'Main File'!A:O,11,0),0)</f>
        <v>0</v>
      </c>
      <c r="H23" s="26">
        <f>IFERROR(+VLOOKUP("LDMIPF"&amp;A23,'Main File'!A:O,12,0),0)</f>
        <v>0</v>
      </c>
      <c r="I23" s="26">
        <f>IFERROR(+VLOOKUP("LDMIPF"&amp;A23,'Main File'!A:O,13,0),0)</f>
        <v>0</v>
      </c>
      <c r="J23" s="26">
        <f>IFERROR(+VLOOKUP("LDMIPF"&amp;A23,'Main File'!A:O,14,0),0)</f>
        <v>0</v>
      </c>
      <c r="K23" s="26">
        <f>IFERROR(+VLOOKUP("LDMIPF"&amp;A23,'Main File'!A:O,15,0),0)</f>
        <v>0</v>
      </c>
    </row>
    <row r="24" spans="1:11" x14ac:dyDescent="0.25">
      <c r="A24" s="9">
        <f t="shared" si="0"/>
        <v>43211</v>
      </c>
      <c r="B24" s="26">
        <f>IFERROR(+VLOOKUP("LDMIPF"&amp;A24,'Main File'!A:O,6,0),0)</f>
        <v>0</v>
      </c>
      <c r="C24" s="26">
        <f>IFERROR(+VLOOKUP("LDMIPF"&amp;A24,'Main File'!A:O,7,0),0)</f>
        <v>0</v>
      </c>
      <c r="D24" s="26">
        <f>IFERROR(+VLOOKUP("LDMIPF"&amp;A24,'Main File'!A:O,8,0),0)</f>
        <v>0</v>
      </c>
      <c r="E24" s="26">
        <f>IFERROR(+VLOOKUP("LDMIPF"&amp;A24,'Main File'!A:O,9,0),0)</f>
        <v>0</v>
      </c>
      <c r="F24" s="26">
        <f>IFERROR(+VLOOKUP("LDMIPF"&amp;A24,'Main File'!A:O,10,0),0)</f>
        <v>0</v>
      </c>
      <c r="G24" s="26">
        <f>IFERROR(+VLOOKUP("LDMIPF"&amp;A24,'Main File'!A:O,11,0),0)</f>
        <v>0</v>
      </c>
      <c r="H24" s="26">
        <f>IFERROR(+VLOOKUP("LDMIPF"&amp;A24,'Main File'!A:O,12,0),0)</f>
        <v>0</v>
      </c>
      <c r="I24" s="26">
        <f>IFERROR(+VLOOKUP("LDMIPF"&amp;A24,'Main File'!A:O,13,0),0)</f>
        <v>0</v>
      </c>
      <c r="J24" s="26">
        <f>IFERROR(+VLOOKUP("LDMIPF"&amp;A24,'Main File'!A:O,14,0),0)</f>
        <v>0</v>
      </c>
      <c r="K24" s="26">
        <f>IFERROR(+VLOOKUP("LDMIPF"&amp;A24,'Main File'!A:O,15,0),0)</f>
        <v>0</v>
      </c>
    </row>
    <row r="25" spans="1:11" x14ac:dyDescent="0.25">
      <c r="A25" s="9">
        <f t="shared" si="0"/>
        <v>43212</v>
      </c>
      <c r="B25" s="26">
        <f>IFERROR(+VLOOKUP("LDMIPF"&amp;A25,'Main File'!A:O,6,0),0)</f>
        <v>0</v>
      </c>
      <c r="C25" s="26">
        <f>IFERROR(+VLOOKUP("LDMIPF"&amp;A25,'Main File'!A:O,7,0),0)</f>
        <v>0</v>
      </c>
      <c r="D25" s="26">
        <f>IFERROR(+VLOOKUP("LDMIPF"&amp;A25,'Main File'!A:O,8,0),0)</f>
        <v>0</v>
      </c>
      <c r="E25" s="26">
        <f>IFERROR(+VLOOKUP("LDMIPF"&amp;A25,'Main File'!A:O,9,0),0)</f>
        <v>0</v>
      </c>
      <c r="F25" s="26">
        <f>IFERROR(+VLOOKUP("LDMIPF"&amp;A25,'Main File'!A:O,10,0),0)</f>
        <v>0</v>
      </c>
      <c r="G25" s="26">
        <f>IFERROR(+VLOOKUP("LDMIPF"&amp;A25,'Main File'!A:O,11,0),0)</f>
        <v>0</v>
      </c>
      <c r="H25" s="26">
        <f>IFERROR(+VLOOKUP("LDMIPF"&amp;A25,'Main File'!A:O,12,0),0)</f>
        <v>0</v>
      </c>
      <c r="I25" s="26">
        <f>IFERROR(+VLOOKUP("LDMIPF"&amp;A25,'Main File'!A:O,13,0),0)</f>
        <v>0</v>
      </c>
      <c r="J25" s="26">
        <f>IFERROR(+VLOOKUP("LDMIPF"&amp;A25,'Main File'!A:O,14,0),0)</f>
        <v>0</v>
      </c>
      <c r="K25" s="26">
        <f>IFERROR(+VLOOKUP("LDMIPF"&amp;A25,'Main File'!A:O,15,0),0)</f>
        <v>0</v>
      </c>
    </row>
    <row r="26" spans="1:11" x14ac:dyDescent="0.25">
      <c r="A26" s="9">
        <f t="shared" si="0"/>
        <v>43213</v>
      </c>
      <c r="B26" s="26">
        <f>IFERROR(+VLOOKUP("LDMIPF"&amp;A26,'Main File'!A:O,6,0),0)</f>
        <v>0</v>
      </c>
      <c r="C26" s="26">
        <f>IFERROR(+VLOOKUP("LDMIPF"&amp;A26,'Main File'!A:O,7,0),0)</f>
        <v>0</v>
      </c>
      <c r="D26" s="26">
        <f>IFERROR(+VLOOKUP("LDMIPF"&amp;A26,'Main File'!A:O,8,0),0)</f>
        <v>0</v>
      </c>
      <c r="E26" s="26">
        <f>IFERROR(+VLOOKUP("LDMIPF"&amp;A26,'Main File'!A:O,9,0),0)</f>
        <v>0</v>
      </c>
      <c r="F26" s="26">
        <f>IFERROR(+VLOOKUP("LDMIPF"&amp;A26,'Main File'!A:O,10,0),0)</f>
        <v>0</v>
      </c>
      <c r="G26" s="26">
        <f>IFERROR(+VLOOKUP("LDMIPF"&amp;A26,'Main File'!A:O,11,0),0)</f>
        <v>0</v>
      </c>
      <c r="H26" s="26">
        <f>IFERROR(+VLOOKUP("LDMIPF"&amp;A26,'Main File'!A:O,12,0),0)</f>
        <v>0</v>
      </c>
      <c r="I26" s="26">
        <f>IFERROR(+VLOOKUP("LDMIPF"&amp;A26,'Main File'!A:O,13,0),0)</f>
        <v>0</v>
      </c>
      <c r="J26" s="26">
        <f>IFERROR(+VLOOKUP("LDMIPF"&amp;A26,'Main File'!A:O,14,0),0)</f>
        <v>0</v>
      </c>
      <c r="K26" s="26">
        <f>IFERROR(+VLOOKUP("LDMIPF"&amp;A26,'Main File'!A:O,15,0),0)</f>
        <v>0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0</v>
      </c>
      <c r="F15" s="26">
        <f>IFERROR(+VLOOKUP("LDSAPF"&amp;A15,'Main File'!A:O,10,0),0)</f>
        <v>0</v>
      </c>
      <c r="G15" s="26">
        <f>IFERROR(+VLOOKUP("LDSAPF"&amp;A15,'Main File'!A:O,11,0),0)</f>
        <v>0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0</v>
      </c>
      <c r="K15" s="26">
        <f>IFERROR(+VLOOKUP("LDSAPF"&amp;A15,'Main File'!A:O,15,0),0)</f>
        <v>0</v>
      </c>
    </row>
    <row r="16" spans="1:14" x14ac:dyDescent="0.25">
      <c r="A16" s="9">
        <f t="shared" si="0"/>
        <v>43203</v>
      </c>
      <c r="B16" s="26">
        <f>IFERROR(+VLOOKUP("LDSAPF"&amp;A16,'Main File'!A:O,6,0),0)</f>
        <v>0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0</v>
      </c>
      <c r="F16" s="26">
        <f>IFERROR(+VLOOKUP("LDSAPF"&amp;A16,'Main File'!A:O,10,0),0)</f>
        <v>0</v>
      </c>
      <c r="G16" s="26">
        <f>IFERROR(+VLOOKUP("LDSAPF"&amp;A16,'Main File'!A:O,11,0),0)</f>
        <v>0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0</v>
      </c>
      <c r="K16" s="26">
        <f>IFERROR(+VLOOKUP("LDSAPF"&amp;A16,'Main File'!A:O,15,0),0)</f>
        <v>0</v>
      </c>
    </row>
    <row r="17" spans="1:11" x14ac:dyDescent="0.25">
      <c r="A17" s="9">
        <f t="shared" si="0"/>
        <v>43204</v>
      </c>
      <c r="B17" s="26">
        <f>IFERROR(+VLOOKUP("LDSAPF"&amp;A17,'Main File'!A:O,6,0),0)</f>
        <v>0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0</v>
      </c>
      <c r="F17" s="26">
        <f>IFERROR(+VLOOKUP("LDSAPF"&amp;A17,'Main File'!A:O,10,0),0)</f>
        <v>0</v>
      </c>
      <c r="G17" s="26">
        <f>IFERROR(+VLOOKUP("LDSAPF"&amp;A17,'Main File'!A:O,11,0),0)</f>
        <v>0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0</v>
      </c>
      <c r="K17" s="26">
        <f>IFERROR(+VLOOKUP("LDSAPF"&amp;A17,'Main File'!A:O,15,0),0)</f>
        <v>0</v>
      </c>
    </row>
    <row r="18" spans="1:11" x14ac:dyDescent="0.25">
      <c r="A18" s="9">
        <f t="shared" si="0"/>
        <v>43205</v>
      </c>
      <c r="B18" s="26">
        <f>IFERROR(+VLOOKUP("LDSAPF"&amp;A18,'Main File'!A:O,6,0),0)</f>
        <v>0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0</v>
      </c>
      <c r="F18" s="26">
        <f>IFERROR(+VLOOKUP("LDSAPF"&amp;A18,'Main File'!A:O,10,0),0)</f>
        <v>0</v>
      </c>
      <c r="G18" s="26">
        <f>IFERROR(+VLOOKUP("LDSAPF"&amp;A18,'Main File'!A:O,11,0),0)</f>
        <v>0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0</v>
      </c>
      <c r="K18" s="26">
        <f>IFERROR(+VLOOKUP("LDSAPF"&amp;A18,'Main File'!A:O,15,0),0)</f>
        <v>0</v>
      </c>
    </row>
    <row r="19" spans="1:11" x14ac:dyDescent="0.25">
      <c r="A19" s="9">
        <f t="shared" si="0"/>
        <v>43206</v>
      </c>
      <c r="B19" s="26">
        <f>IFERROR(+VLOOKUP("LDSAPF"&amp;A19,'Main File'!A:O,6,0),0)</f>
        <v>0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0</v>
      </c>
      <c r="F19" s="26">
        <f>IFERROR(+VLOOKUP("LDSAPF"&amp;A19,'Main File'!A:O,10,0),0)</f>
        <v>0</v>
      </c>
      <c r="G19" s="26">
        <f>IFERROR(+VLOOKUP("LDSAPF"&amp;A19,'Main File'!A:O,11,0),0)</f>
        <v>0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0</v>
      </c>
      <c r="K19" s="26">
        <f>IFERROR(+VLOOKUP("LDSAPF"&amp;A19,'Main File'!A:O,15,0),0)</f>
        <v>0</v>
      </c>
    </row>
    <row r="20" spans="1:11" x14ac:dyDescent="0.25">
      <c r="A20" s="9">
        <f t="shared" si="0"/>
        <v>43207</v>
      </c>
      <c r="B20" s="26">
        <f>IFERROR(+VLOOKUP("LDSAPF"&amp;A20,'Main File'!A:O,6,0),0)</f>
        <v>0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0</v>
      </c>
      <c r="F20" s="26">
        <f>IFERROR(+VLOOKUP("LDSAPF"&amp;A20,'Main File'!A:O,10,0),0)</f>
        <v>0</v>
      </c>
      <c r="G20" s="26">
        <f>IFERROR(+VLOOKUP("LDSAPF"&amp;A20,'Main File'!A:O,11,0),0)</f>
        <v>0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0</v>
      </c>
      <c r="K20" s="26">
        <f>IFERROR(+VLOOKUP("LDSAPF"&amp;A20,'Main File'!A:O,15,0),0)</f>
        <v>0</v>
      </c>
    </row>
    <row r="21" spans="1:11" x14ac:dyDescent="0.25">
      <c r="A21" s="9">
        <f t="shared" si="0"/>
        <v>43208</v>
      </c>
      <c r="B21" s="26">
        <f>IFERROR(+VLOOKUP("LDSAPF"&amp;A21,'Main File'!A:O,6,0),0)</f>
        <v>0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0</v>
      </c>
      <c r="F21" s="26">
        <f>IFERROR(+VLOOKUP("LDSAPF"&amp;A21,'Main File'!A:O,10,0),0)</f>
        <v>0</v>
      </c>
      <c r="G21" s="26">
        <f>IFERROR(+VLOOKUP("LDSAPF"&amp;A21,'Main File'!A:O,11,0),0)</f>
        <v>0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0</v>
      </c>
      <c r="K21" s="26">
        <f>IFERROR(+VLOOKUP("LDSAPF"&amp;A21,'Main File'!A:O,15,0),0)</f>
        <v>0</v>
      </c>
    </row>
    <row r="22" spans="1:11" x14ac:dyDescent="0.25">
      <c r="A22" s="9">
        <f t="shared" si="0"/>
        <v>43209</v>
      </c>
      <c r="B22" s="26">
        <f>IFERROR(+VLOOKUP("LDSAPF"&amp;A22,'Main File'!A:O,6,0),0)</f>
        <v>0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0</v>
      </c>
      <c r="F22" s="26">
        <f>IFERROR(+VLOOKUP("LDSAPF"&amp;A22,'Main File'!A:O,10,0),0)</f>
        <v>0</v>
      </c>
      <c r="G22" s="26">
        <f>IFERROR(+VLOOKUP("LDSAPF"&amp;A22,'Main File'!A:O,11,0),0)</f>
        <v>0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0</v>
      </c>
      <c r="K22" s="26">
        <f>IFERROR(+VLOOKUP("LDSAPF"&amp;A22,'Main File'!A:O,15,0),0)</f>
        <v>0</v>
      </c>
    </row>
    <row r="23" spans="1:11" x14ac:dyDescent="0.25">
      <c r="A23" s="9">
        <f t="shared" si="0"/>
        <v>43210</v>
      </c>
      <c r="B23" s="26">
        <f>IFERROR(+VLOOKUP("LDSAPF"&amp;A23,'Main File'!A:O,6,0),0)</f>
        <v>0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0</v>
      </c>
      <c r="F23" s="26">
        <f>IFERROR(+VLOOKUP("LDSAPF"&amp;A23,'Main File'!A:O,10,0),0)</f>
        <v>0</v>
      </c>
      <c r="G23" s="26">
        <f>IFERROR(+VLOOKUP("LDSAPF"&amp;A23,'Main File'!A:O,11,0),0)</f>
        <v>0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0</v>
      </c>
      <c r="K23" s="26">
        <f>IFERROR(+VLOOKUP("LDSAPF"&amp;A23,'Main File'!A:O,15,0),0)</f>
        <v>0</v>
      </c>
    </row>
    <row r="24" spans="1:11" x14ac:dyDescent="0.25">
      <c r="A24" s="9">
        <f t="shared" si="0"/>
        <v>43211</v>
      </c>
      <c r="B24" s="26">
        <f>IFERROR(+VLOOKUP("LDSAPF"&amp;A24,'Main File'!A:O,6,0),0)</f>
        <v>0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0</v>
      </c>
      <c r="F24" s="26">
        <f>IFERROR(+VLOOKUP("LDSAPF"&amp;A24,'Main File'!A:O,10,0),0)</f>
        <v>0</v>
      </c>
      <c r="G24" s="26">
        <f>IFERROR(+VLOOKUP("LDSAPF"&amp;A24,'Main File'!A:O,11,0),0)</f>
        <v>0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0</v>
      </c>
      <c r="K24" s="26">
        <f>IFERROR(+VLOOKUP("LDSAPF"&amp;A24,'Main File'!A:O,15,0),0)</f>
        <v>0</v>
      </c>
    </row>
    <row r="25" spans="1:11" x14ac:dyDescent="0.25">
      <c r="A25" s="9">
        <f t="shared" si="0"/>
        <v>43212</v>
      </c>
      <c r="B25" s="26">
        <f>IFERROR(+VLOOKUP("LDSAPF"&amp;A25,'Main File'!A:O,6,0),0)</f>
        <v>0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0</v>
      </c>
      <c r="F25" s="26">
        <f>IFERROR(+VLOOKUP("LDSAPF"&amp;A25,'Main File'!A:O,10,0),0)</f>
        <v>0</v>
      </c>
      <c r="G25" s="26">
        <f>IFERROR(+VLOOKUP("LDSAPF"&amp;A25,'Main File'!A:O,11,0),0)</f>
        <v>0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0</v>
      </c>
      <c r="K25" s="26">
        <f>IFERROR(+VLOOKUP("LDSAPF"&amp;A25,'Main File'!A:O,15,0),0)</f>
        <v>0</v>
      </c>
    </row>
    <row r="26" spans="1:11" x14ac:dyDescent="0.25">
      <c r="A26" s="9">
        <f t="shared" si="0"/>
        <v>43213</v>
      </c>
      <c r="B26" s="26">
        <f>IFERROR(+VLOOKUP("LDSAPF"&amp;A26,'Main File'!A:O,6,0),0)</f>
        <v>0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0</v>
      </c>
      <c r="F26" s="26">
        <f>IFERROR(+VLOOKUP("LDSAPF"&amp;A26,'Main File'!A:O,10,0),0)</f>
        <v>0</v>
      </c>
      <c r="G26" s="26">
        <f>IFERROR(+VLOOKUP("LDSAPF"&amp;A26,'Main File'!A:O,11,0),0)</f>
        <v>0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0</v>
      </c>
      <c r="K26" s="26">
        <f>IFERROR(+VLOOKUP("LDSAPF"&amp;A26,'Main File'!A:O,15,0),0)</f>
        <v>0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0</v>
      </c>
      <c r="C15" s="26">
        <f>IFERROR(+VLOOKUP("LEBALF"&amp;A15,'Main File'!A:O,7,0),0)</f>
        <v>0</v>
      </c>
      <c r="D15" s="26">
        <f>IFERROR(+VLOOKUP("LEBALF"&amp;A15,'Main File'!A:O,8,0),0)</f>
        <v>0</v>
      </c>
      <c r="E15" s="26">
        <f>IFERROR(+VLOOKUP("LEBALF"&amp;A15,'Main File'!A:O,9,0),0)</f>
        <v>0</v>
      </c>
      <c r="F15" s="26">
        <f>IFERROR(+VLOOKUP("LEBALF"&amp;A15,'Main File'!A:O,10,0),0)</f>
        <v>0</v>
      </c>
      <c r="G15" s="26">
        <f>IFERROR(+VLOOKUP("LEBALF"&amp;A15,'Main File'!A:O,11,0),0)</f>
        <v>0</v>
      </c>
      <c r="H15" s="26">
        <f>IFERROR(+VLOOKUP("LEBALF"&amp;A15,'Main File'!A:O,12,0),0)</f>
        <v>0</v>
      </c>
      <c r="I15" s="26">
        <f>IFERROR(+VLOOKUP("LEBALF"&amp;A15,'Main File'!A:O,13,0),0)</f>
        <v>0</v>
      </c>
      <c r="J15" s="26">
        <f>IFERROR(+VLOOKUP("LEBALF"&amp;A15,'Main File'!A:O,14,0),0)</f>
        <v>0</v>
      </c>
      <c r="K15" s="26">
        <f>IFERROR(+VLOOKUP("LEBALF"&amp;A15,'Main File'!A:O,15,0),0)</f>
        <v>0</v>
      </c>
    </row>
    <row r="16" spans="1:14" x14ac:dyDescent="0.25">
      <c r="A16" s="9">
        <f t="shared" si="0"/>
        <v>43203</v>
      </c>
      <c r="B16" s="26">
        <f>IFERROR(+VLOOKUP("LEBALF"&amp;A16,'Main File'!A:O,6,0),0)</f>
        <v>0</v>
      </c>
      <c r="C16" s="26">
        <f>IFERROR(+VLOOKUP("LEBALF"&amp;A16,'Main File'!A:O,7,0),0)</f>
        <v>0</v>
      </c>
      <c r="D16" s="26">
        <f>IFERROR(+VLOOKUP("LEBALF"&amp;A16,'Main File'!A:O,8,0),0)</f>
        <v>0</v>
      </c>
      <c r="E16" s="26">
        <f>IFERROR(+VLOOKUP("LEBALF"&amp;A16,'Main File'!A:O,9,0),0)</f>
        <v>0</v>
      </c>
      <c r="F16" s="26">
        <f>IFERROR(+VLOOKUP("LEBALF"&amp;A16,'Main File'!A:O,10,0),0)</f>
        <v>0</v>
      </c>
      <c r="G16" s="26">
        <f>IFERROR(+VLOOKUP("LEBALF"&amp;A16,'Main File'!A:O,11,0),0)</f>
        <v>0</v>
      </c>
      <c r="H16" s="26">
        <f>IFERROR(+VLOOKUP("LEBALF"&amp;A16,'Main File'!A:O,12,0),0)</f>
        <v>0</v>
      </c>
      <c r="I16" s="26">
        <f>IFERROR(+VLOOKUP("LEBALF"&amp;A16,'Main File'!A:O,13,0),0)</f>
        <v>0</v>
      </c>
      <c r="J16" s="26">
        <f>IFERROR(+VLOOKUP("LEBALF"&amp;A16,'Main File'!A:O,14,0),0)</f>
        <v>0</v>
      </c>
      <c r="K16" s="26">
        <f>IFERROR(+VLOOKUP("LEBALF"&amp;A16,'Main File'!A:O,15,0),0)</f>
        <v>0</v>
      </c>
    </row>
    <row r="17" spans="1:11" x14ac:dyDescent="0.25">
      <c r="A17" s="9">
        <f t="shared" si="0"/>
        <v>43204</v>
      </c>
      <c r="B17" s="26">
        <f>IFERROR(+VLOOKUP("LEBALF"&amp;A17,'Main File'!A:O,6,0),0)</f>
        <v>0</v>
      </c>
      <c r="C17" s="26">
        <f>IFERROR(+VLOOKUP("LEBALF"&amp;A17,'Main File'!A:O,7,0),0)</f>
        <v>0</v>
      </c>
      <c r="D17" s="26">
        <f>IFERROR(+VLOOKUP("LEBALF"&amp;A17,'Main File'!A:O,8,0),0)</f>
        <v>0</v>
      </c>
      <c r="E17" s="26">
        <f>IFERROR(+VLOOKUP("LEBALF"&amp;A17,'Main File'!A:O,9,0),0)</f>
        <v>0</v>
      </c>
      <c r="F17" s="26">
        <f>IFERROR(+VLOOKUP("LEBALF"&amp;A17,'Main File'!A:O,10,0),0)</f>
        <v>0</v>
      </c>
      <c r="G17" s="26">
        <f>IFERROR(+VLOOKUP("LEBALF"&amp;A17,'Main File'!A:O,11,0),0)</f>
        <v>0</v>
      </c>
      <c r="H17" s="26">
        <f>IFERROR(+VLOOKUP("LEBALF"&amp;A17,'Main File'!A:O,12,0),0)</f>
        <v>0</v>
      </c>
      <c r="I17" s="26">
        <f>IFERROR(+VLOOKUP("LEBALF"&amp;A17,'Main File'!A:O,13,0),0)</f>
        <v>0</v>
      </c>
      <c r="J17" s="26">
        <f>IFERROR(+VLOOKUP("LEBALF"&amp;A17,'Main File'!A:O,14,0),0)</f>
        <v>0</v>
      </c>
      <c r="K17" s="26">
        <f>IFERROR(+VLOOKUP("LEBALF"&amp;A17,'Main File'!A:O,15,0),0)</f>
        <v>0</v>
      </c>
    </row>
    <row r="18" spans="1:11" x14ac:dyDescent="0.25">
      <c r="A18" s="9">
        <f t="shared" si="0"/>
        <v>43205</v>
      </c>
      <c r="B18" s="26">
        <f>IFERROR(+VLOOKUP("LEBALF"&amp;A18,'Main File'!A:O,6,0),0)</f>
        <v>0</v>
      </c>
      <c r="C18" s="26">
        <f>IFERROR(+VLOOKUP("LEBALF"&amp;A18,'Main File'!A:O,7,0),0)</f>
        <v>0</v>
      </c>
      <c r="D18" s="26">
        <f>IFERROR(+VLOOKUP("LEBALF"&amp;A18,'Main File'!A:O,8,0),0)</f>
        <v>0</v>
      </c>
      <c r="E18" s="26">
        <f>IFERROR(+VLOOKUP("LEBALF"&amp;A18,'Main File'!A:O,9,0),0)</f>
        <v>0</v>
      </c>
      <c r="F18" s="26">
        <f>IFERROR(+VLOOKUP("LEBALF"&amp;A18,'Main File'!A:O,10,0),0)</f>
        <v>0</v>
      </c>
      <c r="G18" s="26">
        <f>IFERROR(+VLOOKUP("LEBALF"&amp;A18,'Main File'!A:O,11,0),0)</f>
        <v>0</v>
      </c>
      <c r="H18" s="26">
        <f>IFERROR(+VLOOKUP("LEBALF"&amp;A18,'Main File'!A:O,12,0),0)</f>
        <v>0</v>
      </c>
      <c r="I18" s="26">
        <f>IFERROR(+VLOOKUP("LEBALF"&amp;A18,'Main File'!A:O,13,0),0)</f>
        <v>0</v>
      </c>
      <c r="J18" s="26">
        <f>IFERROR(+VLOOKUP("LEBALF"&amp;A18,'Main File'!A:O,14,0),0)</f>
        <v>0</v>
      </c>
      <c r="K18" s="26">
        <f>IFERROR(+VLOOKUP("LEBALF"&amp;A18,'Main File'!A:O,15,0),0)</f>
        <v>0</v>
      </c>
    </row>
    <row r="19" spans="1:11" x14ac:dyDescent="0.25">
      <c r="A19" s="9">
        <f t="shared" si="0"/>
        <v>43206</v>
      </c>
      <c r="B19" s="26">
        <f>IFERROR(+VLOOKUP("LEBALF"&amp;A19,'Main File'!A:O,6,0),0)</f>
        <v>0</v>
      </c>
      <c r="C19" s="26">
        <f>IFERROR(+VLOOKUP("LEBALF"&amp;A19,'Main File'!A:O,7,0),0)</f>
        <v>0</v>
      </c>
      <c r="D19" s="26">
        <f>IFERROR(+VLOOKUP("LEBALF"&amp;A19,'Main File'!A:O,8,0),0)</f>
        <v>0</v>
      </c>
      <c r="E19" s="26">
        <f>IFERROR(+VLOOKUP("LEBALF"&amp;A19,'Main File'!A:O,9,0),0)</f>
        <v>0</v>
      </c>
      <c r="F19" s="26">
        <f>IFERROR(+VLOOKUP("LEBALF"&amp;A19,'Main File'!A:O,10,0),0)</f>
        <v>0</v>
      </c>
      <c r="G19" s="26">
        <f>IFERROR(+VLOOKUP("LEBALF"&amp;A19,'Main File'!A:O,11,0),0)</f>
        <v>0</v>
      </c>
      <c r="H19" s="26">
        <f>IFERROR(+VLOOKUP("LEBALF"&amp;A19,'Main File'!A:O,12,0),0)</f>
        <v>0</v>
      </c>
      <c r="I19" s="26">
        <f>IFERROR(+VLOOKUP("LEBALF"&amp;A19,'Main File'!A:O,13,0),0)</f>
        <v>0</v>
      </c>
      <c r="J19" s="26">
        <f>IFERROR(+VLOOKUP("LEBALF"&amp;A19,'Main File'!A:O,14,0),0)</f>
        <v>0</v>
      </c>
      <c r="K19" s="26">
        <f>IFERROR(+VLOOKUP("LEBALF"&amp;A19,'Main File'!A:O,15,0),0)</f>
        <v>0</v>
      </c>
    </row>
    <row r="20" spans="1:11" x14ac:dyDescent="0.25">
      <c r="A20" s="9">
        <f t="shared" si="0"/>
        <v>43207</v>
      </c>
      <c r="B20" s="26">
        <f>IFERROR(+VLOOKUP("LEBALF"&amp;A20,'Main File'!A:O,6,0),0)</f>
        <v>0</v>
      </c>
      <c r="C20" s="26">
        <f>IFERROR(+VLOOKUP("LEBALF"&amp;A20,'Main File'!A:O,7,0),0)</f>
        <v>0</v>
      </c>
      <c r="D20" s="26">
        <f>IFERROR(+VLOOKUP("LEBALF"&amp;A20,'Main File'!A:O,8,0),0)</f>
        <v>0</v>
      </c>
      <c r="E20" s="26">
        <f>IFERROR(+VLOOKUP("LEBALF"&amp;A20,'Main File'!A:O,9,0),0)</f>
        <v>0</v>
      </c>
      <c r="F20" s="26">
        <f>IFERROR(+VLOOKUP("LEBALF"&amp;A20,'Main File'!A:O,10,0),0)</f>
        <v>0</v>
      </c>
      <c r="G20" s="26">
        <f>IFERROR(+VLOOKUP("LEBALF"&amp;A20,'Main File'!A:O,11,0),0)</f>
        <v>0</v>
      </c>
      <c r="H20" s="26">
        <f>IFERROR(+VLOOKUP("LEBALF"&amp;A20,'Main File'!A:O,12,0),0)</f>
        <v>0</v>
      </c>
      <c r="I20" s="26">
        <f>IFERROR(+VLOOKUP("LEBALF"&amp;A20,'Main File'!A:O,13,0),0)</f>
        <v>0</v>
      </c>
      <c r="J20" s="26">
        <f>IFERROR(+VLOOKUP("LEBALF"&amp;A20,'Main File'!A:O,14,0),0)</f>
        <v>0</v>
      </c>
      <c r="K20" s="26">
        <f>IFERROR(+VLOOKUP("LEBALF"&amp;A20,'Main File'!A:O,15,0),0)</f>
        <v>0</v>
      </c>
    </row>
    <row r="21" spans="1:11" x14ac:dyDescent="0.25">
      <c r="A21" s="9">
        <f t="shared" si="0"/>
        <v>43208</v>
      </c>
      <c r="B21" s="26">
        <f>IFERROR(+VLOOKUP("LEBALF"&amp;A21,'Main File'!A:O,6,0),0)</f>
        <v>0</v>
      </c>
      <c r="C21" s="26">
        <f>IFERROR(+VLOOKUP("LEBALF"&amp;A21,'Main File'!A:O,7,0),0)</f>
        <v>0</v>
      </c>
      <c r="D21" s="26">
        <f>IFERROR(+VLOOKUP("LEBALF"&amp;A21,'Main File'!A:O,8,0),0)</f>
        <v>0</v>
      </c>
      <c r="E21" s="26">
        <f>IFERROR(+VLOOKUP("LEBALF"&amp;A21,'Main File'!A:O,9,0),0)</f>
        <v>0</v>
      </c>
      <c r="F21" s="26">
        <f>IFERROR(+VLOOKUP("LEBALF"&amp;A21,'Main File'!A:O,10,0),0)</f>
        <v>0</v>
      </c>
      <c r="G21" s="26">
        <f>IFERROR(+VLOOKUP("LEBALF"&amp;A21,'Main File'!A:O,11,0),0)</f>
        <v>0</v>
      </c>
      <c r="H21" s="26">
        <f>IFERROR(+VLOOKUP("LEBALF"&amp;A21,'Main File'!A:O,12,0),0)</f>
        <v>0</v>
      </c>
      <c r="I21" s="26">
        <f>IFERROR(+VLOOKUP("LEBALF"&amp;A21,'Main File'!A:O,13,0),0)</f>
        <v>0</v>
      </c>
      <c r="J21" s="26">
        <f>IFERROR(+VLOOKUP("LEBALF"&amp;A21,'Main File'!A:O,14,0),0)</f>
        <v>0</v>
      </c>
      <c r="K21" s="26">
        <f>IFERROR(+VLOOKUP("LEBALF"&amp;A21,'Main File'!A:O,15,0),0)</f>
        <v>0</v>
      </c>
    </row>
    <row r="22" spans="1:11" x14ac:dyDescent="0.25">
      <c r="A22" s="9">
        <f t="shared" si="0"/>
        <v>43209</v>
      </c>
      <c r="B22" s="26">
        <f>IFERROR(+VLOOKUP("LEBALF"&amp;A22,'Main File'!A:O,6,0),0)</f>
        <v>0</v>
      </c>
      <c r="C22" s="26">
        <f>IFERROR(+VLOOKUP("LEBALF"&amp;A22,'Main File'!A:O,7,0),0)</f>
        <v>0</v>
      </c>
      <c r="D22" s="26">
        <f>IFERROR(+VLOOKUP("LEBALF"&amp;A22,'Main File'!A:O,8,0),0)</f>
        <v>0</v>
      </c>
      <c r="E22" s="26">
        <f>IFERROR(+VLOOKUP("LEBALF"&amp;A22,'Main File'!A:O,9,0),0)</f>
        <v>0</v>
      </c>
      <c r="F22" s="26">
        <f>IFERROR(+VLOOKUP("LEBALF"&amp;A22,'Main File'!A:O,10,0),0)</f>
        <v>0</v>
      </c>
      <c r="G22" s="26">
        <f>IFERROR(+VLOOKUP("LEBALF"&amp;A22,'Main File'!A:O,11,0),0)</f>
        <v>0</v>
      </c>
      <c r="H22" s="26">
        <f>IFERROR(+VLOOKUP("LEBALF"&amp;A22,'Main File'!A:O,12,0),0)</f>
        <v>0</v>
      </c>
      <c r="I22" s="26">
        <f>IFERROR(+VLOOKUP("LEBALF"&amp;A22,'Main File'!A:O,13,0),0)</f>
        <v>0</v>
      </c>
      <c r="J22" s="26">
        <f>IFERROR(+VLOOKUP("LEBALF"&amp;A22,'Main File'!A:O,14,0),0)</f>
        <v>0</v>
      </c>
      <c r="K22" s="26">
        <f>IFERROR(+VLOOKUP("LEBALF"&amp;A22,'Main File'!A:O,15,0),0)</f>
        <v>0</v>
      </c>
    </row>
    <row r="23" spans="1:11" x14ac:dyDescent="0.25">
      <c r="A23" s="9">
        <f t="shared" si="0"/>
        <v>43210</v>
      </c>
      <c r="B23" s="26">
        <f>IFERROR(+VLOOKUP("LEBALF"&amp;A23,'Main File'!A:O,6,0),0)</f>
        <v>0</v>
      </c>
      <c r="C23" s="26">
        <f>IFERROR(+VLOOKUP("LEBALF"&amp;A23,'Main File'!A:O,7,0),0)</f>
        <v>0</v>
      </c>
      <c r="D23" s="26">
        <f>IFERROR(+VLOOKUP("LEBALF"&amp;A23,'Main File'!A:O,8,0),0)</f>
        <v>0</v>
      </c>
      <c r="E23" s="26">
        <f>IFERROR(+VLOOKUP("LEBALF"&amp;A23,'Main File'!A:O,9,0),0)</f>
        <v>0</v>
      </c>
      <c r="F23" s="26">
        <f>IFERROR(+VLOOKUP("LEBALF"&amp;A23,'Main File'!A:O,10,0),0)</f>
        <v>0</v>
      </c>
      <c r="G23" s="26">
        <f>IFERROR(+VLOOKUP("LEBALF"&amp;A23,'Main File'!A:O,11,0),0)</f>
        <v>0</v>
      </c>
      <c r="H23" s="26">
        <f>IFERROR(+VLOOKUP("LEBALF"&amp;A23,'Main File'!A:O,12,0),0)</f>
        <v>0</v>
      </c>
      <c r="I23" s="26">
        <f>IFERROR(+VLOOKUP("LEBALF"&amp;A23,'Main File'!A:O,13,0),0)</f>
        <v>0</v>
      </c>
      <c r="J23" s="26">
        <f>IFERROR(+VLOOKUP("LEBALF"&amp;A23,'Main File'!A:O,14,0),0)</f>
        <v>0</v>
      </c>
      <c r="K23" s="26">
        <f>IFERROR(+VLOOKUP("LEBALF"&amp;A23,'Main File'!A:O,15,0),0)</f>
        <v>0</v>
      </c>
    </row>
    <row r="24" spans="1:11" x14ac:dyDescent="0.25">
      <c r="A24" s="9">
        <f t="shared" si="0"/>
        <v>43211</v>
      </c>
      <c r="B24" s="26">
        <f>IFERROR(+VLOOKUP("LEBALF"&amp;A24,'Main File'!A:O,6,0),0)</f>
        <v>0</v>
      </c>
      <c r="C24" s="26">
        <f>IFERROR(+VLOOKUP("LEBALF"&amp;A24,'Main File'!A:O,7,0),0)</f>
        <v>0</v>
      </c>
      <c r="D24" s="26">
        <f>IFERROR(+VLOOKUP("LEBALF"&amp;A24,'Main File'!A:O,8,0),0)</f>
        <v>0</v>
      </c>
      <c r="E24" s="26">
        <f>IFERROR(+VLOOKUP("LEBALF"&amp;A24,'Main File'!A:O,9,0),0)</f>
        <v>0</v>
      </c>
      <c r="F24" s="26">
        <f>IFERROR(+VLOOKUP("LEBALF"&amp;A24,'Main File'!A:O,10,0),0)</f>
        <v>0</v>
      </c>
      <c r="G24" s="26">
        <f>IFERROR(+VLOOKUP("LEBALF"&amp;A24,'Main File'!A:O,11,0),0)</f>
        <v>0</v>
      </c>
      <c r="H24" s="26">
        <f>IFERROR(+VLOOKUP("LEBALF"&amp;A24,'Main File'!A:O,12,0),0)</f>
        <v>0</v>
      </c>
      <c r="I24" s="26">
        <f>IFERROR(+VLOOKUP("LEBALF"&amp;A24,'Main File'!A:O,13,0),0)</f>
        <v>0</v>
      </c>
      <c r="J24" s="26">
        <f>IFERROR(+VLOOKUP("LEBALF"&amp;A24,'Main File'!A:O,14,0),0)</f>
        <v>0</v>
      </c>
      <c r="K24" s="26">
        <f>IFERROR(+VLOOKUP("LEBALF"&amp;A24,'Main File'!A:O,15,0),0)</f>
        <v>0</v>
      </c>
    </row>
    <row r="25" spans="1:11" x14ac:dyDescent="0.25">
      <c r="A25" s="9">
        <f t="shared" si="0"/>
        <v>43212</v>
      </c>
      <c r="B25" s="26">
        <f>IFERROR(+VLOOKUP("LEBALF"&amp;A25,'Main File'!A:O,6,0),0)</f>
        <v>0</v>
      </c>
      <c r="C25" s="26">
        <f>IFERROR(+VLOOKUP("LEBALF"&amp;A25,'Main File'!A:O,7,0),0)</f>
        <v>0</v>
      </c>
      <c r="D25" s="26">
        <f>IFERROR(+VLOOKUP("LEBALF"&amp;A25,'Main File'!A:O,8,0),0)</f>
        <v>0</v>
      </c>
      <c r="E25" s="26">
        <f>IFERROR(+VLOOKUP("LEBALF"&amp;A25,'Main File'!A:O,9,0),0)</f>
        <v>0</v>
      </c>
      <c r="F25" s="26">
        <f>IFERROR(+VLOOKUP("LEBALF"&amp;A25,'Main File'!A:O,10,0),0)</f>
        <v>0</v>
      </c>
      <c r="G25" s="26">
        <f>IFERROR(+VLOOKUP("LEBALF"&amp;A25,'Main File'!A:O,11,0),0)</f>
        <v>0</v>
      </c>
      <c r="H25" s="26">
        <f>IFERROR(+VLOOKUP("LEBALF"&amp;A25,'Main File'!A:O,12,0),0)</f>
        <v>0</v>
      </c>
      <c r="I25" s="26">
        <f>IFERROR(+VLOOKUP("LEBALF"&amp;A25,'Main File'!A:O,13,0),0)</f>
        <v>0</v>
      </c>
      <c r="J25" s="26">
        <f>IFERROR(+VLOOKUP("LEBALF"&amp;A25,'Main File'!A:O,14,0),0)</f>
        <v>0</v>
      </c>
      <c r="K25" s="26">
        <f>IFERROR(+VLOOKUP("LEBALF"&amp;A25,'Main File'!A:O,15,0),0)</f>
        <v>0</v>
      </c>
    </row>
    <row r="26" spans="1:11" x14ac:dyDescent="0.25">
      <c r="A26" s="9">
        <f t="shared" si="0"/>
        <v>43213</v>
      </c>
      <c r="B26" s="26">
        <f>IFERROR(+VLOOKUP("LEBALF"&amp;A26,'Main File'!A:O,6,0),0)</f>
        <v>0</v>
      </c>
      <c r="C26" s="26">
        <f>IFERROR(+VLOOKUP("LEBALF"&amp;A26,'Main File'!A:O,7,0),0)</f>
        <v>0</v>
      </c>
      <c r="D26" s="26">
        <f>IFERROR(+VLOOKUP("LEBALF"&amp;A26,'Main File'!A:O,8,0),0)</f>
        <v>0</v>
      </c>
      <c r="E26" s="26">
        <f>IFERROR(+VLOOKUP("LEBALF"&amp;A26,'Main File'!A:O,9,0),0)</f>
        <v>0</v>
      </c>
      <c r="F26" s="26">
        <f>IFERROR(+VLOOKUP("LEBALF"&amp;A26,'Main File'!A:O,10,0),0)</f>
        <v>0</v>
      </c>
      <c r="G26" s="26">
        <f>IFERROR(+VLOOKUP("LEBALF"&amp;A26,'Main File'!A:O,11,0),0)</f>
        <v>0</v>
      </c>
      <c r="H26" s="26">
        <f>IFERROR(+VLOOKUP("LEBALF"&amp;A26,'Main File'!A:O,12,0),0)</f>
        <v>0</v>
      </c>
      <c r="I26" s="26">
        <f>IFERROR(+VLOOKUP("LEBALF"&amp;A26,'Main File'!A:O,13,0),0)</f>
        <v>0</v>
      </c>
      <c r="J26" s="26">
        <f>IFERROR(+VLOOKUP("LEBALF"&amp;A26,'Main File'!A:O,14,0),0)</f>
        <v>0</v>
      </c>
      <c r="K26" s="26">
        <f>IFERROR(+VLOOKUP("LEBALF"&amp;A26,'Main File'!A:O,15,0),0)</f>
        <v>0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0</v>
      </c>
      <c r="C15" s="26">
        <f>IFERROR(+VLOOKUP("LEBFSF"&amp;A15,'Main File'!A:O,7,0),0)</f>
        <v>0</v>
      </c>
      <c r="D15" s="26">
        <f>IFERROR(+VLOOKUP("LEBFSF"&amp;A15,'Main File'!A:O,8,0),0)</f>
        <v>0</v>
      </c>
      <c r="E15" s="26">
        <f>IFERROR(+VLOOKUP("LEBFSF"&amp;A15,'Main File'!A:O,9,0),0)</f>
        <v>0</v>
      </c>
      <c r="F15" s="26">
        <f>IFERROR(+VLOOKUP("LEBFSF"&amp;A15,'Main File'!A:O,10,0),0)</f>
        <v>0</v>
      </c>
      <c r="G15" s="26">
        <f>IFERROR(+VLOOKUP("LEBFSF"&amp;A15,'Main File'!A:O,11,0),0)</f>
        <v>0</v>
      </c>
      <c r="H15" s="26">
        <f>IFERROR(+VLOOKUP("LEBFSF"&amp;A15,'Main File'!A:O,12,0),0)</f>
        <v>0</v>
      </c>
      <c r="I15" s="26">
        <f>IFERROR(+VLOOKUP("LEBFSF"&amp;A15,'Main File'!A:O,13,0),0)</f>
        <v>0</v>
      </c>
      <c r="J15" s="26">
        <f>IFERROR(+VLOOKUP("LEBFSF"&amp;A15,'Main File'!A:O,14,0),0)</f>
        <v>0</v>
      </c>
      <c r="K15" s="26">
        <f>IFERROR(+VLOOKUP("LEBFSF"&amp;A15,'Main File'!A:O,15,0),0)</f>
        <v>0</v>
      </c>
    </row>
    <row r="16" spans="1:14" x14ac:dyDescent="0.25">
      <c r="A16" s="9">
        <f t="shared" si="0"/>
        <v>43203</v>
      </c>
      <c r="B16" s="26">
        <f>IFERROR(+VLOOKUP("LEBFSF"&amp;A16,'Main File'!A:O,6,0),0)</f>
        <v>0</v>
      </c>
      <c r="C16" s="26">
        <f>IFERROR(+VLOOKUP("LEBFSF"&amp;A16,'Main File'!A:O,7,0),0)</f>
        <v>0</v>
      </c>
      <c r="D16" s="26">
        <f>IFERROR(+VLOOKUP("LEBFSF"&amp;A16,'Main File'!A:O,8,0),0)</f>
        <v>0</v>
      </c>
      <c r="E16" s="26">
        <f>IFERROR(+VLOOKUP("LEBFSF"&amp;A16,'Main File'!A:O,9,0),0)</f>
        <v>0</v>
      </c>
      <c r="F16" s="26">
        <f>IFERROR(+VLOOKUP("LEBFSF"&amp;A16,'Main File'!A:O,10,0),0)</f>
        <v>0</v>
      </c>
      <c r="G16" s="26">
        <f>IFERROR(+VLOOKUP("LEBFSF"&amp;A16,'Main File'!A:O,11,0),0)</f>
        <v>0</v>
      </c>
      <c r="H16" s="26">
        <f>IFERROR(+VLOOKUP("LEBFSF"&amp;A16,'Main File'!A:O,12,0),0)</f>
        <v>0</v>
      </c>
      <c r="I16" s="26">
        <f>IFERROR(+VLOOKUP("LEBFSF"&amp;A16,'Main File'!A:O,13,0),0)</f>
        <v>0</v>
      </c>
      <c r="J16" s="26">
        <f>IFERROR(+VLOOKUP("LEBFSF"&amp;A16,'Main File'!A:O,14,0),0)</f>
        <v>0</v>
      </c>
      <c r="K16" s="26">
        <f>IFERROR(+VLOOKUP("LEBFSF"&amp;A16,'Main File'!A:O,15,0),0)</f>
        <v>0</v>
      </c>
    </row>
    <row r="17" spans="1:11" x14ac:dyDescent="0.25">
      <c r="A17" s="9">
        <f t="shared" si="0"/>
        <v>43204</v>
      </c>
      <c r="B17" s="26">
        <f>IFERROR(+VLOOKUP("LEBFSF"&amp;A17,'Main File'!A:O,6,0),0)</f>
        <v>0</v>
      </c>
      <c r="C17" s="26">
        <f>IFERROR(+VLOOKUP("LEBFSF"&amp;A17,'Main File'!A:O,7,0),0)</f>
        <v>0</v>
      </c>
      <c r="D17" s="26">
        <f>IFERROR(+VLOOKUP("LEBFSF"&amp;A17,'Main File'!A:O,8,0),0)</f>
        <v>0</v>
      </c>
      <c r="E17" s="26">
        <f>IFERROR(+VLOOKUP("LEBFSF"&amp;A17,'Main File'!A:O,9,0),0)</f>
        <v>0</v>
      </c>
      <c r="F17" s="26">
        <f>IFERROR(+VLOOKUP("LEBFSF"&amp;A17,'Main File'!A:O,10,0),0)</f>
        <v>0</v>
      </c>
      <c r="G17" s="26">
        <f>IFERROR(+VLOOKUP("LEBFSF"&amp;A17,'Main File'!A:O,11,0),0)</f>
        <v>0</v>
      </c>
      <c r="H17" s="26">
        <f>IFERROR(+VLOOKUP("LEBFSF"&amp;A17,'Main File'!A:O,12,0),0)</f>
        <v>0</v>
      </c>
      <c r="I17" s="26">
        <f>IFERROR(+VLOOKUP("LEBFSF"&amp;A17,'Main File'!A:O,13,0),0)</f>
        <v>0</v>
      </c>
      <c r="J17" s="26">
        <f>IFERROR(+VLOOKUP("LEBFSF"&amp;A17,'Main File'!A:O,14,0),0)</f>
        <v>0</v>
      </c>
      <c r="K17" s="26">
        <f>IFERROR(+VLOOKUP("LEBFSF"&amp;A17,'Main File'!A:O,15,0),0)</f>
        <v>0</v>
      </c>
    </row>
    <row r="18" spans="1:11" x14ac:dyDescent="0.25">
      <c r="A18" s="9">
        <f t="shared" si="0"/>
        <v>43205</v>
      </c>
      <c r="B18" s="26">
        <f>IFERROR(+VLOOKUP("LEBFSF"&amp;A18,'Main File'!A:O,6,0),0)</f>
        <v>0</v>
      </c>
      <c r="C18" s="26">
        <f>IFERROR(+VLOOKUP("LEBFSF"&amp;A18,'Main File'!A:O,7,0),0)</f>
        <v>0</v>
      </c>
      <c r="D18" s="26">
        <f>IFERROR(+VLOOKUP("LEBFSF"&amp;A18,'Main File'!A:O,8,0),0)</f>
        <v>0</v>
      </c>
      <c r="E18" s="26">
        <f>IFERROR(+VLOOKUP("LEBFSF"&amp;A18,'Main File'!A:O,9,0),0)</f>
        <v>0</v>
      </c>
      <c r="F18" s="26">
        <f>IFERROR(+VLOOKUP("LEBFSF"&amp;A18,'Main File'!A:O,10,0),0)</f>
        <v>0</v>
      </c>
      <c r="G18" s="26">
        <f>IFERROR(+VLOOKUP("LEBFSF"&amp;A18,'Main File'!A:O,11,0),0)</f>
        <v>0</v>
      </c>
      <c r="H18" s="26">
        <f>IFERROR(+VLOOKUP("LEBFSF"&amp;A18,'Main File'!A:O,12,0),0)</f>
        <v>0</v>
      </c>
      <c r="I18" s="26">
        <f>IFERROR(+VLOOKUP("LEBFSF"&amp;A18,'Main File'!A:O,13,0),0)</f>
        <v>0</v>
      </c>
      <c r="J18" s="26">
        <f>IFERROR(+VLOOKUP("LEBFSF"&amp;A18,'Main File'!A:O,14,0),0)</f>
        <v>0</v>
      </c>
      <c r="K18" s="26">
        <f>IFERROR(+VLOOKUP("LEBFSF"&amp;A18,'Main File'!A:O,15,0),0)</f>
        <v>0</v>
      </c>
    </row>
    <row r="19" spans="1:11" x14ac:dyDescent="0.25">
      <c r="A19" s="9">
        <f t="shared" si="0"/>
        <v>43206</v>
      </c>
      <c r="B19" s="26">
        <f>IFERROR(+VLOOKUP("LEBFSF"&amp;A19,'Main File'!A:O,6,0),0)</f>
        <v>0</v>
      </c>
      <c r="C19" s="26">
        <f>IFERROR(+VLOOKUP("LEBFSF"&amp;A19,'Main File'!A:O,7,0),0)</f>
        <v>0</v>
      </c>
      <c r="D19" s="26">
        <f>IFERROR(+VLOOKUP("LEBFSF"&amp;A19,'Main File'!A:O,8,0),0)</f>
        <v>0</v>
      </c>
      <c r="E19" s="26">
        <f>IFERROR(+VLOOKUP("LEBFSF"&amp;A19,'Main File'!A:O,9,0),0)</f>
        <v>0</v>
      </c>
      <c r="F19" s="26">
        <f>IFERROR(+VLOOKUP("LEBFSF"&amp;A19,'Main File'!A:O,10,0),0)</f>
        <v>0</v>
      </c>
      <c r="G19" s="26">
        <f>IFERROR(+VLOOKUP("LEBFSF"&amp;A19,'Main File'!A:O,11,0),0)</f>
        <v>0</v>
      </c>
      <c r="H19" s="26">
        <f>IFERROR(+VLOOKUP("LEBFSF"&amp;A19,'Main File'!A:O,12,0),0)</f>
        <v>0</v>
      </c>
      <c r="I19" s="26">
        <f>IFERROR(+VLOOKUP("LEBFSF"&amp;A19,'Main File'!A:O,13,0),0)</f>
        <v>0</v>
      </c>
      <c r="J19" s="26">
        <f>IFERROR(+VLOOKUP("LEBFSF"&amp;A19,'Main File'!A:O,14,0),0)</f>
        <v>0</v>
      </c>
      <c r="K19" s="26">
        <f>IFERROR(+VLOOKUP("LEBFSF"&amp;A19,'Main File'!A:O,15,0),0)</f>
        <v>0</v>
      </c>
    </row>
    <row r="20" spans="1:11" x14ac:dyDescent="0.25">
      <c r="A20" s="9">
        <f t="shared" si="0"/>
        <v>43207</v>
      </c>
      <c r="B20" s="26">
        <f>IFERROR(+VLOOKUP("LEBFSF"&amp;A20,'Main File'!A:O,6,0),0)</f>
        <v>0</v>
      </c>
      <c r="C20" s="26">
        <f>IFERROR(+VLOOKUP("LEBFSF"&amp;A20,'Main File'!A:O,7,0),0)</f>
        <v>0</v>
      </c>
      <c r="D20" s="26">
        <f>IFERROR(+VLOOKUP("LEBFSF"&amp;A20,'Main File'!A:O,8,0),0)</f>
        <v>0</v>
      </c>
      <c r="E20" s="26">
        <f>IFERROR(+VLOOKUP("LEBFSF"&amp;A20,'Main File'!A:O,9,0),0)</f>
        <v>0</v>
      </c>
      <c r="F20" s="26">
        <f>IFERROR(+VLOOKUP("LEBFSF"&amp;A20,'Main File'!A:O,10,0),0)</f>
        <v>0</v>
      </c>
      <c r="G20" s="26">
        <f>IFERROR(+VLOOKUP("LEBFSF"&amp;A20,'Main File'!A:O,11,0),0)</f>
        <v>0</v>
      </c>
      <c r="H20" s="26">
        <f>IFERROR(+VLOOKUP("LEBFSF"&amp;A20,'Main File'!A:O,12,0),0)</f>
        <v>0</v>
      </c>
      <c r="I20" s="26">
        <f>IFERROR(+VLOOKUP("LEBFSF"&amp;A20,'Main File'!A:O,13,0),0)</f>
        <v>0</v>
      </c>
      <c r="J20" s="26">
        <f>IFERROR(+VLOOKUP("LEBFSF"&amp;A20,'Main File'!A:O,14,0),0)</f>
        <v>0</v>
      </c>
      <c r="K20" s="26">
        <f>IFERROR(+VLOOKUP("LEBFSF"&amp;A20,'Main File'!A:O,15,0),0)</f>
        <v>0</v>
      </c>
    </row>
    <row r="21" spans="1:11" x14ac:dyDescent="0.25">
      <c r="A21" s="9">
        <f t="shared" si="0"/>
        <v>43208</v>
      </c>
      <c r="B21" s="26">
        <f>IFERROR(+VLOOKUP("LEBFSF"&amp;A21,'Main File'!A:O,6,0),0)</f>
        <v>0</v>
      </c>
      <c r="C21" s="26">
        <f>IFERROR(+VLOOKUP("LEBFSF"&amp;A21,'Main File'!A:O,7,0),0)</f>
        <v>0</v>
      </c>
      <c r="D21" s="26">
        <f>IFERROR(+VLOOKUP("LEBFSF"&amp;A21,'Main File'!A:O,8,0),0)</f>
        <v>0</v>
      </c>
      <c r="E21" s="26">
        <f>IFERROR(+VLOOKUP("LEBFSF"&amp;A21,'Main File'!A:O,9,0),0)</f>
        <v>0</v>
      </c>
      <c r="F21" s="26">
        <f>IFERROR(+VLOOKUP("LEBFSF"&amp;A21,'Main File'!A:O,10,0),0)</f>
        <v>0</v>
      </c>
      <c r="G21" s="26">
        <f>IFERROR(+VLOOKUP("LEBFSF"&amp;A21,'Main File'!A:O,11,0),0)</f>
        <v>0</v>
      </c>
      <c r="H21" s="26">
        <f>IFERROR(+VLOOKUP("LEBFSF"&amp;A21,'Main File'!A:O,12,0),0)</f>
        <v>0</v>
      </c>
      <c r="I21" s="26">
        <f>IFERROR(+VLOOKUP("LEBFSF"&amp;A21,'Main File'!A:O,13,0),0)</f>
        <v>0</v>
      </c>
      <c r="J21" s="26">
        <f>IFERROR(+VLOOKUP("LEBFSF"&amp;A21,'Main File'!A:O,14,0),0)</f>
        <v>0</v>
      </c>
      <c r="K21" s="26">
        <f>IFERROR(+VLOOKUP("LEBFSF"&amp;A21,'Main File'!A:O,15,0),0)</f>
        <v>0</v>
      </c>
    </row>
    <row r="22" spans="1:11" x14ac:dyDescent="0.25">
      <c r="A22" s="9">
        <f t="shared" si="0"/>
        <v>43209</v>
      </c>
      <c r="B22" s="26">
        <f>IFERROR(+VLOOKUP("LEBFSF"&amp;A22,'Main File'!A:O,6,0),0)</f>
        <v>0</v>
      </c>
      <c r="C22" s="26">
        <f>IFERROR(+VLOOKUP("LEBFSF"&amp;A22,'Main File'!A:O,7,0),0)</f>
        <v>0</v>
      </c>
      <c r="D22" s="26">
        <f>IFERROR(+VLOOKUP("LEBFSF"&amp;A22,'Main File'!A:O,8,0),0)</f>
        <v>0</v>
      </c>
      <c r="E22" s="26">
        <f>IFERROR(+VLOOKUP("LEBFSF"&amp;A22,'Main File'!A:O,9,0),0)</f>
        <v>0</v>
      </c>
      <c r="F22" s="26">
        <f>IFERROR(+VLOOKUP("LEBFSF"&amp;A22,'Main File'!A:O,10,0),0)</f>
        <v>0</v>
      </c>
      <c r="G22" s="26">
        <f>IFERROR(+VLOOKUP("LEBFSF"&amp;A22,'Main File'!A:O,11,0),0)</f>
        <v>0</v>
      </c>
      <c r="H22" s="26">
        <f>IFERROR(+VLOOKUP("LEBFSF"&amp;A22,'Main File'!A:O,12,0),0)</f>
        <v>0</v>
      </c>
      <c r="I22" s="26">
        <f>IFERROR(+VLOOKUP("LEBFSF"&amp;A22,'Main File'!A:O,13,0),0)</f>
        <v>0</v>
      </c>
      <c r="J22" s="26">
        <f>IFERROR(+VLOOKUP("LEBFSF"&amp;A22,'Main File'!A:O,14,0),0)</f>
        <v>0</v>
      </c>
      <c r="K22" s="26">
        <f>IFERROR(+VLOOKUP("LEBFSF"&amp;A22,'Main File'!A:O,15,0),0)</f>
        <v>0</v>
      </c>
    </row>
    <row r="23" spans="1:11" x14ac:dyDescent="0.25">
      <c r="A23" s="9">
        <f t="shared" si="0"/>
        <v>43210</v>
      </c>
      <c r="B23" s="26">
        <f>IFERROR(+VLOOKUP("LEBFSF"&amp;A23,'Main File'!A:O,6,0),0)</f>
        <v>0</v>
      </c>
      <c r="C23" s="26">
        <f>IFERROR(+VLOOKUP("LEBFSF"&amp;A23,'Main File'!A:O,7,0),0)</f>
        <v>0</v>
      </c>
      <c r="D23" s="26">
        <f>IFERROR(+VLOOKUP("LEBFSF"&amp;A23,'Main File'!A:O,8,0),0)</f>
        <v>0</v>
      </c>
      <c r="E23" s="26">
        <f>IFERROR(+VLOOKUP("LEBFSF"&amp;A23,'Main File'!A:O,9,0),0)</f>
        <v>0</v>
      </c>
      <c r="F23" s="26">
        <f>IFERROR(+VLOOKUP("LEBFSF"&amp;A23,'Main File'!A:O,10,0),0)</f>
        <v>0</v>
      </c>
      <c r="G23" s="26">
        <f>IFERROR(+VLOOKUP("LEBFSF"&amp;A23,'Main File'!A:O,11,0),0)</f>
        <v>0</v>
      </c>
      <c r="H23" s="26">
        <f>IFERROR(+VLOOKUP("LEBFSF"&amp;A23,'Main File'!A:O,12,0),0)</f>
        <v>0</v>
      </c>
      <c r="I23" s="26">
        <f>IFERROR(+VLOOKUP("LEBFSF"&amp;A23,'Main File'!A:O,13,0),0)</f>
        <v>0</v>
      </c>
      <c r="J23" s="26">
        <f>IFERROR(+VLOOKUP("LEBFSF"&amp;A23,'Main File'!A:O,14,0),0)</f>
        <v>0</v>
      </c>
      <c r="K23" s="26">
        <f>IFERROR(+VLOOKUP("LEBFSF"&amp;A23,'Main File'!A:O,15,0),0)</f>
        <v>0</v>
      </c>
    </row>
    <row r="24" spans="1:11" x14ac:dyDescent="0.25">
      <c r="A24" s="9">
        <f t="shared" si="0"/>
        <v>43211</v>
      </c>
      <c r="B24" s="26">
        <f>IFERROR(+VLOOKUP("LEBFSF"&amp;A24,'Main File'!A:O,6,0),0)</f>
        <v>0</v>
      </c>
      <c r="C24" s="26">
        <f>IFERROR(+VLOOKUP("LEBFSF"&amp;A24,'Main File'!A:O,7,0),0)</f>
        <v>0</v>
      </c>
      <c r="D24" s="26">
        <f>IFERROR(+VLOOKUP("LEBFSF"&amp;A24,'Main File'!A:O,8,0),0)</f>
        <v>0</v>
      </c>
      <c r="E24" s="26">
        <f>IFERROR(+VLOOKUP("LEBFSF"&amp;A24,'Main File'!A:O,9,0),0)</f>
        <v>0</v>
      </c>
      <c r="F24" s="26">
        <f>IFERROR(+VLOOKUP("LEBFSF"&amp;A24,'Main File'!A:O,10,0),0)</f>
        <v>0</v>
      </c>
      <c r="G24" s="26">
        <f>IFERROR(+VLOOKUP("LEBFSF"&amp;A24,'Main File'!A:O,11,0),0)</f>
        <v>0</v>
      </c>
      <c r="H24" s="26">
        <f>IFERROR(+VLOOKUP("LEBFSF"&amp;A24,'Main File'!A:O,12,0),0)</f>
        <v>0</v>
      </c>
      <c r="I24" s="26">
        <f>IFERROR(+VLOOKUP("LEBFSF"&amp;A24,'Main File'!A:O,13,0),0)</f>
        <v>0</v>
      </c>
      <c r="J24" s="26">
        <f>IFERROR(+VLOOKUP("LEBFSF"&amp;A24,'Main File'!A:O,14,0),0)</f>
        <v>0</v>
      </c>
      <c r="K24" s="26">
        <f>IFERROR(+VLOOKUP("LEBFSF"&amp;A24,'Main File'!A:O,15,0),0)</f>
        <v>0</v>
      </c>
    </row>
    <row r="25" spans="1:11" x14ac:dyDescent="0.25">
      <c r="A25" s="9">
        <f t="shared" si="0"/>
        <v>43212</v>
      </c>
      <c r="B25" s="26">
        <f>IFERROR(+VLOOKUP("LEBFSF"&amp;A25,'Main File'!A:O,6,0),0)</f>
        <v>0</v>
      </c>
      <c r="C25" s="26">
        <f>IFERROR(+VLOOKUP("LEBFSF"&amp;A25,'Main File'!A:O,7,0),0)</f>
        <v>0</v>
      </c>
      <c r="D25" s="26">
        <f>IFERROR(+VLOOKUP("LEBFSF"&amp;A25,'Main File'!A:O,8,0),0)</f>
        <v>0</v>
      </c>
      <c r="E25" s="26">
        <f>IFERROR(+VLOOKUP("LEBFSF"&amp;A25,'Main File'!A:O,9,0),0)</f>
        <v>0</v>
      </c>
      <c r="F25" s="26">
        <f>IFERROR(+VLOOKUP("LEBFSF"&amp;A25,'Main File'!A:O,10,0),0)</f>
        <v>0</v>
      </c>
      <c r="G25" s="26">
        <f>IFERROR(+VLOOKUP("LEBFSF"&amp;A25,'Main File'!A:O,11,0),0)</f>
        <v>0</v>
      </c>
      <c r="H25" s="26">
        <f>IFERROR(+VLOOKUP("LEBFSF"&amp;A25,'Main File'!A:O,12,0),0)</f>
        <v>0</v>
      </c>
      <c r="I25" s="26">
        <f>IFERROR(+VLOOKUP("LEBFSF"&amp;A25,'Main File'!A:O,13,0),0)</f>
        <v>0</v>
      </c>
      <c r="J25" s="26">
        <f>IFERROR(+VLOOKUP("LEBFSF"&amp;A25,'Main File'!A:O,14,0),0)</f>
        <v>0</v>
      </c>
      <c r="K25" s="26">
        <f>IFERROR(+VLOOKUP("LEBFSF"&amp;A25,'Main File'!A:O,15,0),0)</f>
        <v>0</v>
      </c>
    </row>
    <row r="26" spans="1:11" x14ac:dyDescent="0.25">
      <c r="A26" s="9">
        <f t="shared" si="0"/>
        <v>43213</v>
      </c>
      <c r="B26" s="26">
        <f>IFERROR(+VLOOKUP("LEBFSF"&amp;A26,'Main File'!A:O,6,0),0)</f>
        <v>0</v>
      </c>
      <c r="C26" s="26">
        <f>IFERROR(+VLOOKUP("LEBFSF"&amp;A26,'Main File'!A:O,7,0),0)</f>
        <v>0</v>
      </c>
      <c r="D26" s="26">
        <f>IFERROR(+VLOOKUP("LEBFSF"&amp;A26,'Main File'!A:O,8,0),0)</f>
        <v>0</v>
      </c>
      <c r="E26" s="26">
        <f>IFERROR(+VLOOKUP("LEBFSF"&amp;A26,'Main File'!A:O,9,0),0)</f>
        <v>0</v>
      </c>
      <c r="F26" s="26">
        <f>IFERROR(+VLOOKUP("LEBFSF"&amp;A26,'Main File'!A:O,10,0),0)</f>
        <v>0</v>
      </c>
      <c r="G26" s="26">
        <f>IFERROR(+VLOOKUP("LEBFSF"&amp;A26,'Main File'!A:O,11,0),0)</f>
        <v>0</v>
      </c>
      <c r="H26" s="26">
        <f>IFERROR(+VLOOKUP("LEBFSF"&amp;A26,'Main File'!A:O,12,0),0)</f>
        <v>0</v>
      </c>
      <c r="I26" s="26">
        <f>IFERROR(+VLOOKUP("LEBFSF"&amp;A26,'Main File'!A:O,13,0),0)</f>
        <v>0</v>
      </c>
      <c r="J26" s="26">
        <f>IFERROR(+VLOOKUP("LEBFSF"&amp;A26,'Main File'!A:O,14,0),0)</f>
        <v>0</v>
      </c>
      <c r="K26" s="26">
        <f>IFERROR(+VLOOKUP("LEBFSF"&amp;A26,'Main File'!A:O,15,0),0)</f>
        <v>0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0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</v>
      </c>
      <c r="F15" s="26">
        <f>IFERROR(+VLOOKUP("LECHID"&amp;A15,'Main File'!A:O,10,0),0)</f>
        <v>0</v>
      </c>
      <c r="G15" s="26">
        <f>IFERROR(+VLOOKUP("LECHID"&amp;A15,'Main File'!A:O,11,0),0)</f>
        <v>0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</v>
      </c>
      <c r="K15" s="26">
        <f>IFERROR(+VLOOKUP("LECHID"&amp;A15,'Main File'!A:O,15,0),0)</f>
        <v>0</v>
      </c>
    </row>
    <row r="16" spans="1:14" x14ac:dyDescent="0.25">
      <c r="A16" s="9">
        <f t="shared" si="0"/>
        <v>43203</v>
      </c>
      <c r="B16" s="26">
        <f>IFERROR(+VLOOKUP("LECHID"&amp;A16,'Main File'!A:O,6,0),0)</f>
        <v>0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</v>
      </c>
      <c r="F16" s="26">
        <f>IFERROR(+VLOOKUP("LECHID"&amp;A16,'Main File'!A:O,10,0),0)</f>
        <v>0</v>
      </c>
      <c r="G16" s="26">
        <f>IFERROR(+VLOOKUP("LECHID"&amp;A16,'Main File'!A:O,11,0),0)</f>
        <v>0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</v>
      </c>
      <c r="K16" s="26">
        <f>IFERROR(+VLOOKUP("LECHID"&amp;A16,'Main File'!A:O,15,0),0)</f>
        <v>0</v>
      </c>
    </row>
    <row r="17" spans="1:11" x14ac:dyDescent="0.25">
      <c r="A17" s="9">
        <f t="shared" si="0"/>
        <v>43204</v>
      </c>
      <c r="B17" s="26">
        <f>IFERROR(+VLOOKUP("LECHID"&amp;A17,'Main File'!A:O,6,0),0)</f>
        <v>0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</v>
      </c>
      <c r="F17" s="26">
        <f>IFERROR(+VLOOKUP("LECHID"&amp;A17,'Main File'!A:O,10,0),0)</f>
        <v>0</v>
      </c>
      <c r="G17" s="26">
        <f>IFERROR(+VLOOKUP("LECHID"&amp;A17,'Main File'!A:O,11,0),0)</f>
        <v>0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</v>
      </c>
      <c r="K17" s="26">
        <f>IFERROR(+VLOOKUP("LECHID"&amp;A17,'Main File'!A:O,15,0),0)</f>
        <v>0</v>
      </c>
    </row>
    <row r="18" spans="1:11" x14ac:dyDescent="0.25">
      <c r="A18" s="9">
        <f t="shared" si="0"/>
        <v>43205</v>
      </c>
      <c r="B18" s="26">
        <f>IFERROR(+VLOOKUP("LECHID"&amp;A18,'Main File'!A:O,6,0),0)</f>
        <v>0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</v>
      </c>
      <c r="F18" s="26">
        <f>IFERROR(+VLOOKUP("LECHID"&amp;A18,'Main File'!A:O,10,0),0)</f>
        <v>0</v>
      </c>
      <c r="G18" s="26">
        <f>IFERROR(+VLOOKUP("LECHID"&amp;A18,'Main File'!A:O,11,0),0)</f>
        <v>0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</v>
      </c>
      <c r="K18" s="26">
        <f>IFERROR(+VLOOKUP("LECHID"&amp;A18,'Main File'!A:O,15,0),0)</f>
        <v>0</v>
      </c>
    </row>
    <row r="19" spans="1:11" x14ac:dyDescent="0.25">
      <c r="A19" s="9">
        <f t="shared" si="0"/>
        <v>43206</v>
      </c>
      <c r="B19" s="26">
        <f>IFERROR(+VLOOKUP("LECHID"&amp;A19,'Main File'!A:O,6,0),0)</f>
        <v>0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</v>
      </c>
      <c r="F19" s="26">
        <f>IFERROR(+VLOOKUP("LECHID"&amp;A19,'Main File'!A:O,10,0),0)</f>
        <v>0</v>
      </c>
      <c r="G19" s="26">
        <f>IFERROR(+VLOOKUP("LECHID"&amp;A19,'Main File'!A:O,11,0),0)</f>
        <v>0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</v>
      </c>
      <c r="K19" s="26">
        <f>IFERROR(+VLOOKUP("LECHID"&amp;A19,'Main File'!A:O,15,0),0)</f>
        <v>0</v>
      </c>
    </row>
    <row r="20" spans="1:11" x14ac:dyDescent="0.25">
      <c r="A20" s="9">
        <f t="shared" si="0"/>
        <v>43207</v>
      </c>
      <c r="B20" s="26">
        <f>IFERROR(+VLOOKUP("LECHID"&amp;A20,'Main File'!A:O,6,0),0)</f>
        <v>0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</v>
      </c>
      <c r="F20" s="26">
        <f>IFERROR(+VLOOKUP("LECHID"&amp;A20,'Main File'!A:O,10,0),0)</f>
        <v>0</v>
      </c>
      <c r="G20" s="26">
        <f>IFERROR(+VLOOKUP("LECHID"&amp;A20,'Main File'!A:O,11,0),0)</f>
        <v>0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</v>
      </c>
      <c r="K20" s="26">
        <f>IFERROR(+VLOOKUP("LECHID"&amp;A20,'Main File'!A:O,15,0),0)</f>
        <v>0</v>
      </c>
    </row>
    <row r="21" spans="1:11" x14ac:dyDescent="0.25">
      <c r="A21" s="9">
        <f t="shared" si="0"/>
        <v>43208</v>
      </c>
      <c r="B21" s="26">
        <f>IFERROR(+VLOOKUP("LECHID"&amp;A21,'Main File'!A:O,6,0),0)</f>
        <v>0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</v>
      </c>
      <c r="F21" s="26">
        <f>IFERROR(+VLOOKUP("LECHID"&amp;A21,'Main File'!A:O,10,0),0)</f>
        <v>0</v>
      </c>
      <c r="G21" s="26">
        <f>IFERROR(+VLOOKUP("LECHID"&amp;A21,'Main File'!A:O,11,0),0)</f>
        <v>0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</v>
      </c>
      <c r="K21" s="26">
        <f>IFERROR(+VLOOKUP("LECHID"&amp;A21,'Main File'!A:O,15,0),0)</f>
        <v>0</v>
      </c>
    </row>
    <row r="22" spans="1:11" x14ac:dyDescent="0.25">
      <c r="A22" s="9">
        <f t="shared" si="0"/>
        <v>43209</v>
      </c>
      <c r="B22" s="26">
        <f>IFERROR(+VLOOKUP("LECHID"&amp;A22,'Main File'!A:O,6,0),0)</f>
        <v>0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</v>
      </c>
      <c r="F22" s="26">
        <f>IFERROR(+VLOOKUP("LECHID"&amp;A22,'Main File'!A:O,10,0),0)</f>
        <v>0</v>
      </c>
      <c r="G22" s="26">
        <f>IFERROR(+VLOOKUP("LECHID"&amp;A22,'Main File'!A:O,11,0),0)</f>
        <v>0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</v>
      </c>
      <c r="K22" s="26">
        <f>IFERROR(+VLOOKUP("LECHID"&amp;A22,'Main File'!A:O,15,0),0)</f>
        <v>0</v>
      </c>
    </row>
    <row r="23" spans="1:11" x14ac:dyDescent="0.25">
      <c r="A23" s="9">
        <f t="shared" si="0"/>
        <v>43210</v>
      </c>
      <c r="B23" s="26">
        <f>IFERROR(+VLOOKUP("LECHID"&amp;A23,'Main File'!A:O,6,0),0)</f>
        <v>0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</v>
      </c>
      <c r="F23" s="26">
        <f>IFERROR(+VLOOKUP("LECHID"&amp;A23,'Main File'!A:O,10,0),0)</f>
        <v>0</v>
      </c>
      <c r="G23" s="26">
        <f>IFERROR(+VLOOKUP("LECHID"&amp;A23,'Main File'!A:O,11,0),0)</f>
        <v>0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</v>
      </c>
      <c r="K23" s="26">
        <f>IFERROR(+VLOOKUP("LECHID"&amp;A23,'Main File'!A:O,15,0),0)</f>
        <v>0</v>
      </c>
    </row>
    <row r="24" spans="1:11" x14ac:dyDescent="0.25">
      <c r="A24" s="9">
        <f t="shared" si="0"/>
        <v>43211</v>
      </c>
      <c r="B24" s="26">
        <f>IFERROR(+VLOOKUP("LECHID"&amp;A24,'Main File'!A:O,6,0),0)</f>
        <v>0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</v>
      </c>
      <c r="F24" s="26">
        <f>IFERROR(+VLOOKUP("LECHID"&amp;A24,'Main File'!A:O,10,0),0)</f>
        <v>0</v>
      </c>
      <c r="G24" s="26">
        <f>IFERROR(+VLOOKUP("LECHID"&amp;A24,'Main File'!A:O,11,0),0)</f>
        <v>0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</v>
      </c>
      <c r="K24" s="26">
        <f>IFERROR(+VLOOKUP("LECHID"&amp;A24,'Main File'!A:O,15,0),0)</f>
        <v>0</v>
      </c>
    </row>
    <row r="25" spans="1:11" x14ac:dyDescent="0.25">
      <c r="A25" s="9">
        <f t="shared" si="0"/>
        <v>43212</v>
      </c>
      <c r="B25" s="26">
        <f>IFERROR(+VLOOKUP("LECHID"&amp;A25,'Main File'!A:O,6,0),0)</f>
        <v>0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</v>
      </c>
      <c r="F25" s="26">
        <f>IFERROR(+VLOOKUP("LECHID"&amp;A25,'Main File'!A:O,10,0),0)</f>
        <v>0</v>
      </c>
      <c r="G25" s="26">
        <f>IFERROR(+VLOOKUP("LECHID"&amp;A25,'Main File'!A:O,11,0),0)</f>
        <v>0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</v>
      </c>
      <c r="K25" s="26">
        <f>IFERROR(+VLOOKUP("LECHID"&amp;A25,'Main File'!A:O,15,0),0)</f>
        <v>0</v>
      </c>
    </row>
    <row r="26" spans="1:11" x14ac:dyDescent="0.25">
      <c r="A26" s="9">
        <f t="shared" si="0"/>
        <v>43213</v>
      </c>
      <c r="B26" s="26">
        <f>IFERROR(+VLOOKUP("LECHID"&amp;A26,'Main File'!A:O,6,0),0)</f>
        <v>0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</v>
      </c>
      <c r="F26" s="26">
        <f>IFERROR(+VLOOKUP("LECHID"&amp;A26,'Main File'!A:O,10,0),0)</f>
        <v>0</v>
      </c>
      <c r="G26" s="26">
        <f>IFERROR(+VLOOKUP("LECHID"&amp;A26,'Main File'!A:O,11,0),0)</f>
        <v>0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</v>
      </c>
      <c r="K26" s="26">
        <f>IFERROR(+VLOOKUP("LECHID"&amp;A26,'Main File'!A:O,15,0),0)</f>
        <v>0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0</v>
      </c>
      <c r="C15" s="26">
        <f>IFERROR(+VLOOKUP("LEEQTF"&amp;A15,'Main File'!A:O,7,0),0)</f>
        <v>0</v>
      </c>
      <c r="D15" s="26">
        <f>IFERROR(+VLOOKUP("LEEQTF"&amp;A15,'Main File'!A:O,8,0),0)</f>
        <v>0</v>
      </c>
      <c r="E15" s="26">
        <f>IFERROR(+VLOOKUP("LEEQTF"&amp;A15,'Main File'!A:O,9,0),0)</f>
        <v>0</v>
      </c>
      <c r="F15" s="26">
        <f>IFERROR(+VLOOKUP("LEEQTF"&amp;A15,'Main File'!A:O,10,0),0)</f>
        <v>0</v>
      </c>
      <c r="G15" s="26">
        <f>IFERROR(+VLOOKUP("LEEQTF"&amp;A15,'Main File'!A:O,11,0),0)</f>
        <v>0</v>
      </c>
      <c r="H15" s="26">
        <f>IFERROR(+VLOOKUP("LEEQTF"&amp;A15,'Main File'!A:O,12,0),0)</f>
        <v>0</v>
      </c>
      <c r="I15" s="26">
        <f>IFERROR(+VLOOKUP("LEEQTF"&amp;A15,'Main File'!A:O,13,0),0)</f>
        <v>0</v>
      </c>
      <c r="J15" s="26">
        <f>IFERROR(+VLOOKUP("LEEQTF"&amp;A15,'Main File'!A:O,14,0),0)</f>
        <v>0</v>
      </c>
      <c r="K15" s="26">
        <f>IFERROR(+VLOOKUP("LEEQTF"&amp;A15,'Main File'!A:O,15,0),0)</f>
        <v>0</v>
      </c>
    </row>
    <row r="16" spans="1:14" x14ac:dyDescent="0.25">
      <c r="A16" s="9">
        <f t="shared" si="0"/>
        <v>43203</v>
      </c>
      <c r="B16" s="26">
        <f>IFERROR(+VLOOKUP("LEEQTF"&amp;A16,'Main File'!A:O,6,0),0)</f>
        <v>0</v>
      </c>
      <c r="C16" s="26">
        <f>IFERROR(+VLOOKUP("LEEQTF"&amp;A16,'Main File'!A:O,7,0),0)</f>
        <v>0</v>
      </c>
      <c r="D16" s="26">
        <f>IFERROR(+VLOOKUP("LEEQTF"&amp;A16,'Main File'!A:O,8,0),0)</f>
        <v>0</v>
      </c>
      <c r="E16" s="26">
        <f>IFERROR(+VLOOKUP("LEEQTF"&amp;A16,'Main File'!A:O,9,0),0)</f>
        <v>0</v>
      </c>
      <c r="F16" s="26">
        <f>IFERROR(+VLOOKUP("LEEQTF"&amp;A16,'Main File'!A:O,10,0),0)</f>
        <v>0</v>
      </c>
      <c r="G16" s="26">
        <f>IFERROR(+VLOOKUP("LEEQTF"&amp;A16,'Main File'!A:O,11,0),0)</f>
        <v>0</v>
      </c>
      <c r="H16" s="26">
        <f>IFERROR(+VLOOKUP("LEEQTF"&amp;A16,'Main File'!A:O,12,0),0)</f>
        <v>0</v>
      </c>
      <c r="I16" s="26">
        <f>IFERROR(+VLOOKUP("LEEQTF"&amp;A16,'Main File'!A:O,13,0),0)</f>
        <v>0</v>
      </c>
      <c r="J16" s="26">
        <f>IFERROR(+VLOOKUP("LEEQTF"&amp;A16,'Main File'!A:O,14,0),0)</f>
        <v>0</v>
      </c>
      <c r="K16" s="26">
        <f>IFERROR(+VLOOKUP("LEEQTF"&amp;A16,'Main File'!A:O,15,0),0)</f>
        <v>0</v>
      </c>
    </row>
    <row r="17" spans="1:11" x14ac:dyDescent="0.25">
      <c r="A17" s="9">
        <f t="shared" si="0"/>
        <v>43204</v>
      </c>
      <c r="B17" s="26">
        <f>IFERROR(+VLOOKUP("LEEQTF"&amp;A17,'Main File'!A:O,6,0),0)</f>
        <v>0</v>
      </c>
      <c r="C17" s="26">
        <f>IFERROR(+VLOOKUP("LEEQTF"&amp;A17,'Main File'!A:O,7,0),0)</f>
        <v>0</v>
      </c>
      <c r="D17" s="26">
        <f>IFERROR(+VLOOKUP("LEEQTF"&amp;A17,'Main File'!A:O,8,0),0)</f>
        <v>0</v>
      </c>
      <c r="E17" s="26">
        <f>IFERROR(+VLOOKUP("LEEQTF"&amp;A17,'Main File'!A:O,9,0),0)</f>
        <v>0</v>
      </c>
      <c r="F17" s="26">
        <f>IFERROR(+VLOOKUP("LEEQTF"&amp;A17,'Main File'!A:O,10,0),0)</f>
        <v>0</v>
      </c>
      <c r="G17" s="26">
        <f>IFERROR(+VLOOKUP("LEEQTF"&amp;A17,'Main File'!A:O,11,0),0)</f>
        <v>0</v>
      </c>
      <c r="H17" s="26">
        <f>IFERROR(+VLOOKUP("LEEQTF"&amp;A17,'Main File'!A:O,12,0),0)</f>
        <v>0</v>
      </c>
      <c r="I17" s="26">
        <f>IFERROR(+VLOOKUP("LEEQTF"&amp;A17,'Main File'!A:O,13,0),0)</f>
        <v>0</v>
      </c>
      <c r="J17" s="26">
        <f>IFERROR(+VLOOKUP("LEEQTF"&amp;A17,'Main File'!A:O,14,0),0)</f>
        <v>0</v>
      </c>
      <c r="K17" s="26">
        <f>IFERROR(+VLOOKUP("LEEQTF"&amp;A17,'Main File'!A:O,15,0),0)</f>
        <v>0</v>
      </c>
    </row>
    <row r="18" spans="1:11" x14ac:dyDescent="0.25">
      <c r="A18" s="9">
        <f t="shared" si="0"/>
        <v>43205</v>
      </c>
      <c r="B18" s="26">
        <f>IFERROR(+VLOOKUP("LEEQTF"&amp;A18,'Main File'!A:O,6,0),0)</f>
        <v>0</v>
      </c>
      <c r="C18" s="26">
        <f>IFERROR(+VLOOKUP("LEEQTF"&amp;A18,'Main File'!A:O,7,0),0)</f>
        <v>0</v>
      </c>
      <c r="D18" s="26">
        <f>IFERROR(+VLOOKUP("LEEQTF"&amp;A18,'Main File'!A:O,8,0),0)</f>
        <v>0</v>
      </c>
      <c r="E18" s="26">
        <f>IFERROR(+VLOOKUP("LEEQTF"&amp;A18,'Main File'!A:O,9,0),0)</f>
        <v>0</v>
      </c>
      <c r="F18" s="26">
        <f>IFERROR(+VLOOKUP("LEEQTF"&amp;A18,'Main File'!A:O,10,0),0)</f>
        <v>0</v>
      </c>
      <c r="G18" s="26">
        <f>IFERROR(+VLOOKUP("LEEQTF"&amp;A18,'Main File'!A:O,11,0),0)</f>
        <v>0</v>
      </c>
      <c r="H18" s="26">
        <f>IFERROR(+VLOOKUP("LEEQTF"&amp;A18,'Main File'!A:O,12,0),0)</f>
        <v>0</v>
      </c>
      <c r="I18" s="26">
        <f>IFERROR(+VLOOKUP("LEEQTF"&amp;A18,'Main File'!A:O,13,0),0)</f>
        <v>0</v>
      </c>
      <c r="J18" s="26">
        <f>IFERROR(+VLOOKUP("LEEQTF"&amp;A18,'Main File'!A:O,14,0),0)</f>
        <v>0</v>
      </c>
      <c r="K18" s="26">
        <f>IFERROR(+VLOOKUP("LEEQTF"&amp;A18,'Main File'!A:O,15,0),0)</f>
        <v>0</v>
      </c>
    </row>
    <row r="19" spans="1:11" x14ac:dyDescent="0.25">
      <c r="A19" s="9">
        <f t="shared" si="0"/>
        <v>43206</v>
      </c>
      <c r="B19" s="26">
        <f>IFERROR(+VLOOKUP("LEEQTF"&amp;A19,'Main File'!A:O,6,0),0)</f>
        <v>0</v>
      </c>
      <c r="C19" s="26">
        <f>IFERROR(+VLOOKUP("LEEQTF"&amp;A19,'Main File'!A:O,7,0),0)</f>
        <v>0</v>
      </c>
      <c r="D19" s="26">
        <f>IFERROR(+VLOOKUP("LEEQTF"&amp;A19,'Main File'!A:O,8,0),0)</f>
        <v>0</v>
      </c>
      <c r="E19" s="26">
        <f>IFERROR(+VLOOKUP("LEEQTF"&amp;A19,'Main File'!A:O,9,0),0)</f>
        <v>0</v>
      </c>
      <c r="F19" s="26">
        <f>IFERROR(+VLOOKUP("LEEQTF"&amp;A19,'Main File'!A:O,10,0),0)</f>
        <v>0</v>
      </c>
      <c r="G19" s="26">
        <f>IFERROR(+VLOOKUP("LEEQTF"&amp;A19,'Main File'!A:O,11,0),0)</f>
        <v>0</v>
      </c>
      <c r="H19" s="26">
        <f>IFERROR(+VLOOKUP("LEEQTF"&amp;A19,'Main File'!A:O,12,0),0)</f>
        <v>0</v>
      </c>
      <c r="I19" s="26">
        <f>IFERROR(+VLOOKUP("LEEQTF"&amp;A19,'Main File'!A:O,13,0),0)</f>
        <v>0</v>
      </c>
      <c r="J19" s="26">
        <f>IFERROR(+VLOOKUP("LEEQTF"&amp;A19,'Main File'!A:O,14,0),0)</f>
        <v>0</v>
      </c>
      <c r="K19" s="26">
        <f>IFERROR(+VLOOKUP("LEEQTF"&amp;A19,'Main File'!A:O,15,0),0)</f>
        <v>0</v>
      </c>
    </row>
    <row r="20" spans="1:11" x14ac:dyDescent="0.25">
      <c r="A20" s="9">
        <f t="shared" si="0"/>
        <v>43207</v>
      </c>
      <c r="B20" s="26">
        <f>IFERROR(+VLOOKUP("LEEQTF"&amp;A20,'Main File'!A:O,6,0),0)</f>
        <v>0</v>
      </c>
      <c r="C20" s="26">
        <f>IFERROR(+VLOOKUP("LEEQTF"&amp;A20,'Main File'!A:O,7,0),0)</f>
        <v>0</v>
      </c>
      <c r="D20" s="26">
        <f>IFERROR(+VLOOKUP("LEEQTF"&amp;A20,'Main File'!A:O,8,0),0)</f>
        <v>0</v>
      </c>
      <c r="E20" s="26">
        <f>IFERROR(+VLOOKUP("LEEQTF"&amp;A20,'Main File'!A:O,9,0),0)</f>
        <v>0</v>
      </c>
      <c r="F20" s="26">
        <f>IFERROR(+VLOOKUP("LEEQTF"&amp;A20,'Main File'!A:O,10,0),0)</f>
        <v>0</v>
      </c>
      <c r="G20" s="26">
        <f>IFERROR(+VLOOKUP("LEEQTF"&amp;A20,'Main File'!A:O,11,0),0)</f>
        <v>0</v>
      </c>
      <c r="H20" s="26">
        <f>IFERROR(+VLOOKUP("LEEQTF"&amp;A20,'Main File'!A:O,12,0),0)</f>
        <v>0</v>
      </c>
      <c r="I20" s="26">
        <f>IFERROR(+VLOOKUP("LEEQTF"&amp;A20,'Main File'!A:O,13,0),0)</f>
        <v>0</v>
      </c>
      <c r="J20" s="26">
        <f>IFERROR(+VLOOKUP("LEEQTF"&amp;A20,'Main File'!A:O,14,0),0)</f>
        <v>0</v>
      </c>
      <c r="K20" s="26">
        <f>IFERROR(+VLOOKUP("LEEQTF"&amp;A20,'Main File'!A:O,15,0),0)</f>
        <v>0</v>
      </c>
    </row>
    <row r="21" spans="1:11" x14ac:dyDescent="0.25">
      <c r="A21" s="9">
        <f t="shared" si="0"/>
        <v>43208</v>
      </c>
      <c r="B21" s="26">
        <f>IFERROR(+VLOOKUP("LEEQTF"&amp;A21,'Main File'!A:O,6,0),0)</f>
        <v>0</v>
      </c>
      <c r="C21" s="26">
        <f>IFERROR(+VLOOKUP("LEEQTF"&amp;A21,'Main File'!A:O,7,0),0)</f>
        <v>0</v>
      </c>
      <c r="D21" s="26">
        <f>IFERROR(+VLOOKUP("LEEQTF"&amp;A21,'Main File'!A:O,8,0),0)</f>
        <v>0</v>
      </c>
      <c r="E21" s="26">
        <f>IFERROR(+VLOOKUP("LEEQTF"&amp;A21,'Main File'!A:O,9,0),0)</f>
        <v>0</v>
      </c>
      <c r="F21" s="26">
        <f>IFERROR(+VLOOKUP("LEEQTF"&amp;A21,'Main File'!A:O,10,0),0)</f>
        <v>0</v>
      </c>
      <c r="G21" s="26">
        <f>IFERROR(+VLOOKUP("LEEQTF"&amp;A21,'Main File'!A:O,11,0),0)</f>
        <v>0</v>
      </c>
      <c r="H21" s="26">
        <f>IFERROR(+VLOOKUP("LEEQTF"&amp;A21,'Main File'!A:O,12,0),0)</f>
        <v>0</v>
      </c>
      <c r="I21" s="26">
        <f>IFERROR(+VLOOKUP("LEEQTF"&amp;A21,'Main File'!A:O,13,0),0)</f>
        <v>0</v>
      </c>
      <c r="J21" s="26">
        <f>IFERROR(+VLOOKUP("LEEQTF"&amp;A21,'Main File'!A:O,14,0),0)</f>
        <v>0</v>
      </c>
      <c r="K21" s="26">
        <f>IFERROR(+VLOOKUP("LEEQTF"&amp;A21,'Main File'!A:O,15,0),0)</f>
        <v>0</v>
      </c>
    </row>
    <row r="22" spans="1:11" x14ac:dyDescent="0.25">
      <c r="A22" s="9">
        <f t="shared" si="0"/>
        <v>43209</v>
      </c>
      <c r="B22" s="26">
        <f>IFERROR(+VLOOKUP("LEEQTF"&amp;A22,'Main File'!A:O,6,0),0)</f>
        <v>0</v>
      </c>
      <c r="C22" s="26">
        <f>IFERROR(+VLOOKUP("LEEQTF"&amp;A22,'Main File'!A:O,7,0),0)</f>
        <v>0</v>
      </c>
      <c r="D22" s="26">
        <f>IFERROR(+VLOOKUP("LEEQTF"&amp;A22,'Main File'!A:O,8,0),0)</f>
        <v>0</v>
      </c>
      <c r="E22" s="26">
        <f>IFERROR(+VLOOKUP("LEEQTF"&amp;A22,'Main File'!A:O,9,0),0)</f>
        <v>0</v>
      </c>
      <c r="F22" s="26">
        <f>IFERROR(+VLOOKUP("LEEQTF"&amp;A22,'Main File'!A:O,10,0),0)</f>
        <v>0</v>
      </c>
      <c r="G22" s="26">
        <f>IFERROR(+VLOOKUP("LEEQTF"&amp;A22,'Main File'!A:O,11,0),0)</f>
        <v>0</v>
      </c>
      <c r="H22" s="26">
        <f>IFERROR(+VLOOKUP("LEEQTF"&amp;A22,'Main File'!A:O,12,0),0)</f>
        <v>0</v>
      </c>
      <c r="I22" s="26">
        <f>IFERROR(+VLOOKUP("LEEQTF"&amp;A22,'Main File'!A:O,13,0),0)</f>
        <v>0</v>
      </c>
      <c r="J22" s="26">
        <f>IFERROR(+VLOOKUP("LEEQTF"&amp;A22,'Main File'!A:O,14,0),0)</f>
        <v>0</v>
      </c>
      <c r="K22" s="26">
        <f>IFERROR(+VLOOKUP("LEEQTF"&amp;A22,'Main File'!A:O,15,0),0)</f>
        <v>0</v>
      </c>
    </row>
    <row r="23" spans="1:11" x14ac:dyDescent="0.25">
      <c r="A23" s="9">
        <f t="shared" si="0"/>
        <v>43210</v>
      </c>
      <c r="B23" s="26">
        <f>IFERROR(+VLOOKUP("LEEQTF"&amp;A23,'Main File'!A:O,6,0),0)</f>
        <v>0</v>
      </c>
      <c r="C23" s="26">
        <f>IFERROR(+VLOOKUP("LEEQTF"&amp;A23,'Main File'!A:O,7,0),0)</f>
        <v>0</v>
      </c>
      <c r="D23" s="26">
        <f>IFERROR(+VLOOKUP("LEEQTF"&amp;A23,'Main File'!A:O,8,0),0)</f>
        <v>0</v>
      </c>
      <c r="E23" s="26">
        <f>IFERROR(+VLOOKUP("LEEQTF"&amp;A23,'Main File'!A:O,9,0),0)</f>
        <v>0</v>
      </c>
      <c r="F23" s="26">
        <f>IFERROR(+VLOOKUP("LEEQTF"&amp;A23,'Main File'!A:O,10,0),0)</f>
        <v>0</v>
      </c>
      <c r="G23" s="26">
        <f>IFERROR(+VLOOKUP("LEEQTF"&amp;A23,'Main File'!A:O,11,0),0)</f>
        <v>0</v>
      </c>
      <c r="H23" s="26">
        <f>IFERROR(+VLOOKUP("LEEQTF"&amp;A23,'Main File'!A:O,12,0),0)</f>
        <v>0</v>
      </c>
      <c r="I23" s="26">
        <f>IFERROR(+VLOOKUP("LEEQTF"&amp;A23,'Main File'!A:O,13,0),0)</f>
        <v>0</v>
      </c>
      <c r="J23" s="26">
        <f>IFERROR(+VLOOKUP("LEEQTF"&amp;A23,'Main File'!A:O,14,0),0)</f>
        <v>0</v>
      </c>
      <c r="K23" s="26">
        <f>IFERROR(+VLOOKUP("LEEQTF"&amp;A23,'Main File'!A:O,15,0),0)</f>
        <v>0</v>
      </c>
    </row>
    <row r="24" spans="1:11" x14ac:dyDescent="0.25">
      <c r="A24" s="9">
        <f t="shared" si="0"/>
        <v>43211</v>
      </c>
      <c r="B24" s="26">
        <f>IFERROR(+VLOOKUP("LEEQTF"&amp;A24,'Main File'!A:O,6,0),0)</f>
        <v>0</v>
      </c>
      <c r="C24" s="26">
        <f>IFERROR(+VLOOKUP("LEEQTF"&amp;A24,'Main File'!A:O,7,0),0)</f>
        <v>0</v>
      </c>
      <c r="D24" s="26">
        <f>IFERROR(+VLOOKUP("LEEQTF"&amp;A24,'Main File'!A:O,8,0),0)</f>
        <v>0</v>
      </c>
      <c r="E24" s="26">
        <f>IFERROR(+VLOOKUP("LEEQTF"&amp;A24,'Main File'!A:O,9,0),0)</f>
        <v>0</v>
      </c>
      <c r="F24" s="26">
        <f>IFERROR(+VLOOKUP("LEEQTF"&amp;A24,'Main File'!A:O,10,0),0)</f>
        <v>0</v>
      </c>
      <c r="G24" s="26">
        <f>IFERROR(+VLOOKUP("LEEQTF"&amp;A24,'Main File'!A:O,11,0),0)</f>
        <v>0</v>
      </c>
      <c r="H24" s="26">
        <f>IFERROR(+VLOOKUP("LEEQTF"&amp;A24,'Main File'!A:O,12,0),0)</f>
        <v>0</v>
      </c>
      <c r="I24" s="26">
        <f>IFERROR(+VLOOKUP("LEEQTF"&amp;A24,'Main File'!A:O,13,0),0)</f>
        <v>0</v>
      </c>
      <c r="J24" s="26">
        <f>IFERROR(+VLOOKUP("LEEQTF"&amp;A24,'Main File'!A:O,14,0),0)</f>
        <v>0</v>
      </c>
      <c r="K24" s="26">
        <f>IFERROR(+VLOOKUP("LEEQTF"&amp;A24,'Main File'!A:O,15,0),0)</f>
        <v>0</v>
      </c>
    </row>
    <row r="25" spans="1:11" x14ac:dyDescent="0.25">
      <c r="A25" s="9">
        <f t="shared" si="0"/>
        <v>43212</v>
      </c>
      <c r="B25" s="26">
        <f>IFERROR(+VLOOKUP("LEEQTF"&amp;A25,'Main File'!A:O,6,0),0)</f>
        <v>0</v>
      </c>
      <c r="C25" s="26">
        <f>IFERROR(+VLOOKUP("LEEQTF"&amp;A25,'Main File'!A:O,7,0),0)</f>
        <v>0</v>
      </c>
      <c r="D25" s="26">
        <f>IFERROR(+VLOOKUP("LEEQTF"&amp;A25,'Main File'!A:O,8,0),0)</f>
        <v>0</v>
      </c>
      <c r="E25" s="26">
        <f>IFERROR(+VLOOKUP("LEEQTF"&amp;A25,'Main File'!A:O,9,0),0)</f>
        <v>0</v>
      </c>
      <c r="F25" s="26">
        <f>IFERROR(+VLOOKUP("LEEQTF"&amp;A25,'Main File'!A:O,10,0),0)</f>
        <v>0</v>
      </c>
      <c r="G25" s="26">
        <f>IFERROR(+VLOOKUP("LEEQTF"&amp;A25,'Main File'!A:O,11,0),0)</f>
        <v>0</v>
      </c>
      <c r="H25" s="26">
        <f>IFERROR(+VLOOKUP("LEEQTF"&amp;A25,'Main File'!A:O,12,0),0)</f>
        <v>0</v>
      </c>
      <c r="I25" s="26">
        <f>IFERROR(+VLOOKUP("LEEQTF"&amp;A25,'Main File'!A:O,13,0),0)</f>
        <v>0</v>
      </c>
      <c r="J25" s="26">
        <f>IFERROR(+VLOOKUP("LEEQTF"&amp;A25,'Main File'!A:O,14,0),0)</f>
        <v>0</v>
      </c>
      <c r="K25" s="26">
        <f>IFERROR(+VLOOKUP("LEEQTF"&amp;A25,'Main File'!A:O,15,0),0)</f>
        <v>0</v>
      </c>
    </row>
    <row r="26" spans="1:11" x14ac:dyDescent="0.25">
      <c r="A26" s="9">
        <f t="shared" si="0"/>
        <v>43213</v>
      </c>
      <c r="B26" s="26">
        <f>IFERROR(+VLOOKUP("LEEQTF"&amp;A26,'Main File'!A:O,6,0),0)</f>
        <v>0</v>
      </c>
      <c r="C26" s="26">
        <f>IFERROR(+VLOOKUP("LEEQTF"&amp;A26,'Main File'!A:O,7,0),0)</f>
        <v>0</v>
      </c>
      <c r="D26" s="26">
        <f>IFERROR(+VLOOKUP("LEEQTF"&amp;A26,'Main File'!A:O,8,0),0)</f>
        <v>0</v>
      </c>
      <c r="E26" s="26">
        <f>IFERROR(+VLOOKUP("LEEQTF"&amp;A26,'Main File'!A:O,9,0),0)</f>
        <v>0</v>
      </c>
      <c r="F26" s="26">
        <f>IFERROR(+VLOOKUP("LEEQTF"&amp;A26,'Main File'!A:O,10,0),0)</f>
        <v>0</v>
      </c>
      <c r="G26" s="26">
        <f>IFERROR(+VLOOKUP("LEEQTF"&amp;A26,'Main File'!A:O,11,0),0)</f>
        <v>0</v>
      </c>
      <c r="H26" s="26">
        <f>IFERROR(+VLOOKUP("LEEQTF"&amp;A26,'Main File'!A:O,12,0),0)</f>
        <v>0</v>
      </c>
      <c r="I26" s="26">
        <f>IFERROR(+VLOOKUP("LEEQTF"&amp;A26,'Main File'!A:O,13,0),0)</f>
        <v>0</v>
      </c>
      <c r="J26" s="26">
        <f>IFERROR(+VLOOKUP("LEEQTF"&amp;A26,'Main File'!A:O,14,0),0)</f>
        <v>0</v>
      </c>
      <c r="K26" s="26">
        <f>IFERROR(+VLOOKUP("LEEQTF"&amp;A26,'Main File'!A:O,15,0),0)</f>
        <v>0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0</v>
      </c>
      <c r="C15" s="26">
        <f>IFERROR(+VLOOKUP("LEGROW"&amp;A15,'Main File'!A:O,7,0),0)</f>
        <v>0</v>
      </c>
      <c r="D15" s="26">
        <f>IFERROR(+VLOOKUP("LEGROW"&amp;A15,'Main File'!A:O,8,0),0)</f>
        <v>0</v>
      </c>
      <c r="E15" s="26">
        <f>IFERROR(+VLOOKUP("LEGROW"&amp;A15,'Main File'!A:O,9,0),0)</f>
        <v>0</v>
      </c>
      <c r="F15" s="26">
        <f>IFERROR(+VLOOKUP("LEGROW"&amp;A15,'Main File'!A:O,10,0),0)</f>
        <v>0</v>
      </c>
      <c r="G15" s="26">
        <f>IFERROR(+VLOOKUP("LEGROW"&amp;A15,'Main File'!A:O,11,0),0)</f>
        <v>0</v>
      </c>
      <c r="H15" s="26">
        <f>IFERROR(+VLOOKUP("LEGROW"&amp;A15,'Main File'!A:O,12,0),0)</f>
        <v>0</v>
      </c>
      <c r="I15" s="26">
        <f>IFERROR(+VLOOKUP("LEGROW"&amp;A15,'Main File'!A:O,13,0),0)</f>
        <v>0</v>
      </c>
      <c r="J15" s="26">
        <f>IFERROR(+VLOOKUP("LEGROW"&amp;A15,'Main File'!A:O,14,0),0)</f>
        <v>0</v>
      </c>
      <c r="K15" s="26">
        <f>IFERROR(+VLOOKUP("LEGROW"&amp;A15,'Main File'!A:O,15,0),0)</f>
        <v>0</v>
      </c>
    </row>
    <row r="16" spans="1:14" x14ac:dyDescent="0.25">
      <c r="A16" s="9">
        <f t="shared" si="0"/>
        <v>43203</v>
      </c>
      <c r="B16" s="26">
        <f>IFERROR(+VLOOKUP("LEGROW"&amp;A16,'Main File'!A:O,6,0),0)</f>
        <v>0</v>
      </c>
      <c r="C16" s="26">
        <f>IFERROR(+VLOOKUP("LEGROW"&amp;A16,'Main File'!A:O,7,0),0)</f>
        <v>0</v>
      </c>
      <c r="D16" s="26">
        <f>IFERROR(+VLOOKUP("LEGROW"&amp;A16,'Main File'!A:O,8,0),0)</f>
        <v>0</v>
      </c>
      <c r="E16" s="26">
        <f>IFERROR(+VLOOKUP("LEGROW"&amp;A16,'Main File'!A:O,9,0),0)</f>
        <v>0</v>
      </c>
      <c r="F16" s="26">
        <f>IFERROR(+VLOOKUP("LEGROW"&amp;A16,'Main File'!A:O,10,0),0)</f>
        <v>0</v>
      </c>
      <c r="G16" s="26">
        <f>IFERROR(+VLOOKUP("LEGROW"&amp;A16,'Main File'!A:O,11,0),0)</f>
        <v>0</v>
      </c>
      <c r="H16" s="26">
        <f>IFERROR(+VLOOKUP("LEGROW"&amp;A16,'Main File'!A:O,12,0),0)</f>
        <v>0</v>
      </c>
      <c r="I16" s="26">
        <f>IFERROR(+VLOOKUP("LEGROW"&amp;A16,'Main File'!A:O,13,0),0)</f>
        <v>0</v>
      </c>
      <c r="J16" s="26">
        <f>IFERROR(+VLOOKUP("LEGROW"&amp;A16,'Main File'!A:O,14,0),0)</f>
        <v>0</v>
      </c>
      <c r="K16" s="26">
        <f>IFERROR(+VLOOKUP("LEGROW"&amp;A16,'Main File'!A:O,15,0),0)</f>
        <v>0</v>
      </c>
    </row>
    <row r="17" spans="1:11" x14ac:dyDescent="0.25">
      <c r="A17" s="9">
        <f t="shared" si="0"/>
        <v>43204</v>
      </c>
      <c r="B17" s="26">
        <f>IFERROR(+VLOOKUP("LEGROW"&amp;A17,'Main File'!A:O,6,0),0)</f>
        <v>0</v>
      </c>
      <c r="C17" s="26">
        <f>IFERROR(+VLOOKUP("LEGROW"&amp;A17,'Main File'!A:O,7,0),0)</f>
        <v>0</v>
      </c>
      <c r="D17" s="26">
        <f>IFERROR(+VLOOKUP("LEGROW"&amp;A17,'Main File'!A:O,8,0),0)</f>
        <v>0</v>
      </c>
      <c r="E17" s="26">
        <f>IFERROR(+VLOOKUP("LEGROW"&amp;A17,'Main File'!A:O,9,0),0)</f>
        <v>0</v>
      </c>
      <c r="F17" s="26">
        <f>IFERROR(+VLOOKUP("LEGROW"&amp;A17,'Main File'!A:O,10,0),0)</f>
        <v>0</v>
      </c>
      <c r="G17" s="26">
        <f>IFERROR(+VLOOKUP("LEGROW"&amp;A17,'Main File'!A:O,11,0),0)</f>
        <v>0</v>
      </c>
      <c r="H17" s="26">
        <f>IFERROR(+VLOOKUP("LEGROW"&amp;A17,'Main File'!A:O,12,0),0)</f>
        <v>0</v>
      </c>
      <c r="I17" s="26">
        <f>IFERROR(+VLOOKUP("LEGROW"&amp;A17,'Main File'!A:O,13,0),0)</f>
        <v>0</v>
      </c>
      <c r="J17" s="26">
        <f>IFERROR(+VLOOKUP("LEGROW"&amp;A17,'Main File'!A:O,14,0),0)</f>
        <v>0</v>
      </c>
      <c r="K17" s="26">
        <f>IFERROR(+VLOOKUP("LEGROW"&amp;A17,'Main File'!A:O,15,0),0)</f>
        <v>0</v>
      </c>
    </row>
    <row r="18" spans="1:11" x14ac:dyDescent="0.25">
      <c r="A18" s="9">
        <f t="shared" si="0"/>
        <v>43205</v>
      </c>
      <c r="B18" s="26">
        <f>IFERROR(+VLOOKUP("LEGROW"&amp;A18,'Main File'!A:O,6,0),0)</f>
        <v>0</v>
      </c>
      <c r="C18" s="26">
        <f>IFERROR(+VLOOKUP("LEGROW"&amp;A18,'Main File'!A:O,7,0),0)</f>
        <v>0</v>
      </c>
      <c r="D18" s="26">
        <f>IFERROR(+VLOOKUP("LEGROW"&amp;A18,'Main File'!A:O,8,0),0)</f>
        <v>0</v>
      </c>
      <c r="E18" s="26">
        <f>IFERROR(+VLOOKUP("LEGROW"&amp;A18,'Main File'!A:O,9,0),0)</f>
        <v>0</v>
      </c>
      <c r="F18" s="26">
        <f>IFERROR(+VLOOKUP("LEGROW"&amp;A18,'Main File'!A:O,10,0),0)</f>
        <v>0</v>
      </c>
      <c r="G18" s="26">
        <f>IFERROR(+VLOOKUP("LEGROW"&amp;A18,'Main File'!A:O,11,0),0)</f>
        <v>0</v>
      </c>
      <c r="H18" s="26">
        <f>IFERROR(+VLOOKUP("LEGROW"&amp;A18,'Main File'!A:O,12,0),0)</f>
        <v>0</v>
      </c>
      <c r="I18" s="26">
        <f>IFERROR(+VLOOKUP("LEGROW"&amp;A18,'Main File'!A:O,13,0),0)</f>
        <v>0</v>
      </c>
      <c r="J18" s="26">
        <f>IFERROR(+VLOOKUP("LEGROW"&amp;A18,'Main File'!A:O,14,0),0)</f>
        <v>0</v>
      </c>
      <c r="K18" s="26">
        <f>IFERROR(+VLOOKUP("LEGROW"&amp;A18,'Main File'!A:O,15,0),0)</f>
        <v>0</v>
      </c>
    </row>
    <row r="19" spans="1:11" x14ac:dyDescent="0.25">
      <c r="A19" s="9">
        <f t="shared" si="0"/>
        <v>43206</v>
      </c>
      <c r="B19" s="26">
        <f>IFERROR(+VLOOKUP("LEGROW"&amp;A19,'Main File'!A:O,6,0),0)</f>
        <v>0</v>
      </c>
      <c r="C19" s="26">
        <f>IFERROR(+VLOOKUP("LEGROW"&amp;A19,'Main File'!A:O,7,0),0)</f>
        <v>0</v>
      </c>
      <c r="D19" s="26">
        <f>IFERROR(+VLOOKUP("LEGROW"&amp;A19,'Main File'!A:O,8,0),0)</f>
        <v>0</v>
      </c>
      <c r="E19" s="26">
        <f>IFERROR(+VLOOKUP("LEGROW"&amp;A19,'Main File'!A:O,9,0),0)</f>
        <v>0</v>
      </c>
      <c r="F19" s="26">
        <f>IFERROR(+VLOOKUP("LEGROW"&amp;A19,'Main File'!A:O,10,0),0)</f>
        <v>0</v>
      </c>
      <c r="G19" s="26">
        <f>IFERROR(+VLOOKUP("LEGROW"&amp;A19,'Main File'!A:O,11,0),0)</f>
        <v>0</v>
      </c>
      <c r="H19" s="26">
        <f>IFERROR(+VLOOKUP("LEGROW"&amp;A19,'Main File'!A:O,12,0),0)</f>
        <v>0</v>
      </c>
      <c r="I19" s="26">
        <f>IFERROR(+VLOOKUP("LEGROW"&amp;A19,'Main File'!A:O,13,0),0)</f>
        <v>0</v>
      </c>
      <c r="J19" s="26">
        <f>IFERROR(+VLOOKUP("LEGROW"&amp;A19,'Main File'!A:O,14,0),0)</f>
        <v>0</v>
      </c>
      <c r="K19" s="26">
        <f>IFERROR(+VLOOKUP("LEGROW"&amp;A19,'Main File'!A:O,15,0),0)</f>
        <v>0</v>
      </c>
    </row>
    <row r="20" spans="1:11" x14ac:dyDescent="0.25">
      <c r="A20" s="9">
        <f t="shared" si="0"/>
        <v>43207</v>
      </c>
      <c r="B20" s="26">
        <f>IFERROR(+VLOOKUP("LEGROW"&amp;A20,'Main File'!A:O,6,0),0)</f>
        <v>0</v>
      </c>
      <c r="C20" s="26">
        <f>IFERROR(+VLOOKUP("LEGROW"&amp;A20,'Main File'!A:O,7,0),0)</f>
        <v>0</v>
      </c>
      <c r="D20" s="26">
        <f>IFERROR(+VLOOKUP("LEGROW"&amp;A20,'Main File'!A:O,8,0),0)</f>
        <v>0</v>
      </c>
      <c r="E20" s="26">
        <f>IFERROR(+VLOOKUP("LEGROW"&amp;A20,'Main File'!A:O,9,0),0)</f>
        <v>0</v>
      </c>
      <c r="F20" s="26">
        <f>IFERROR(+VLOOKUP("LEGROW"&amp;A20,'Main File'!A:O,10,0),0)</f>
        <v>0</v>
      </c>
      <c r="G20" s="26">
        <f>IFERROR(+VLOOKUP("LEGROW"&amp;A20,'Main File'!A:O,11,0),0)</f>
        <v>0</v>
      </c>
      <c r="H20" s="26">
        <f>IFERROR(+VLOOKUP("LEGROW"&amp;A20,'Main File'!A:O,12,0),0)</f>
        <v>0</v>
      </c>
      <c r="I20" s="26">
        <f>IFERROR(+VLOOKUP("LEGROW"&amp;A20,'Main File'!A:O,13,0),0)</f>
        <v>0</v>
      </c>
      <c r="J20" s="26">
        <f>IFERROR(+VLOOKUP("LEGROW"&amp;A20,'Main File'!A:O,14,0),0)</f>
        <v>0</v>
      </c>
      <c r="K20" s="26">
        <f>IFERROR(+VLOOKUP("LEGROW"&amp;A20,'Main File'!A:O,15,0),0)</f>
        <v>0</v>
      </c>
    </row>
    <row r="21" spans="1:11" x14ac:dyDescent="0.25">
      <c r="A21" s="9">
        <f t="shared" si="0"/>
        <v>43208</v>
      </c>
      <c r="B21" s="26">
        <f>IFERROR(+VLOOKUP("LEGROW"&amp;A21,'Main File'!A:O,6,0),0)</f>
        <v>0</v>
      </c>
      <c r="C21" s="26">
        <f>IFERROR(+VLOOKUP("LEGROW"&amp;A21,'Main File'!A:O,7,0),0)</f>
        <v>0</v>
      </c>
      <c r="D21" s="26">
        <f>IFERROR(+VLOOKUP("LEGROW"&amp;A21,'Main File'!A:O,8,0),0)</f>
        <v>0</v>
      </c>
      <c r="E21" s="26">
        <f>IFERROR(+VLOOKUP("LEGROW"&amp;A21,'Main File'!A:O,9,0),0)</f>
        <v>0</v>
      </c>
      <c r="F21" s="26">
        <f>IFERROR(+VLOOKUP("LEGROW"&amp;A21,'Main File'!A:O,10,0),0)</f>
        <v>0</v>
      </c>
      <c r="G21" s="26">
        <f>IFERROR(+VLOOKUP("LEGROW"&amp;A21,'Main File'!A:O,11,0),0)</f>
        <v>0</v>
      </c>
      <c r="H21" s="26">
        <f>IFERROR(+VLOOKUP("LEGROW"&amp;A21,'Main File'!A:O,12,0),0)</f>
        <v>0</v>
      </c>
      <c r="I21" s="26">
        <f>IFERROR(+VLOOKUP("LEGROW"&amp;A21,'Main File'!A:O,13,0),0)</f>
        <v>0</v>
      </c>
      <c r="J21" s="26">
        <f>IFERROR(+VLOOKUP("LEGROW"&amp;A21,'Main File'!A:O,14,0),0)</f>
        <v>0</v>
      </c>
      <c r="K21" s="26">
        <f>IFERROR(+VLOOKUP("LEGROW"&amp;A21,'Main File'!A:O,15,0),0)</f>
        <v>0</v>
      </c>
    </row>
    <row r="22" spans="1:11" x14ac:dyDescent="0.25">
      <c r="A22" s="9">
        <f t="shared" si="0"/>
        <v>43209</v>
      </c>
      <c r="B22" s="26">
        <f>IFERROR(+VLOOKUP("LEGROW"&amp;A22,'Main File'!A:O,6,0),0)</f>
        <v>0</v>
      </c>
      <c r="C22" s="26">
        <f>IFERROR(+VLOOKUP("LEGROW"&amp;A22,'Main File'!A:O,7,0),0)</f>
        <v>0</v>
      </c>
      <c r="D22" s="26">
        <f>IFERROR(+VLOOKUP("LEGROW"&amp;A22,'Main File'!A:O,8,0),0)</f>
        <v>0</v>
      </c>
      <c r="E22" s="26">
        <f>IFERROR(+VLOOKUP("LEGROW"&amp;A22,'Main File'!A:O,9,0),0)</f>
        <v>0</v>
      </c>
      <c r="F22" s="26">
        <f>IFERROR(+VLOOKUP("LEGROW"&amp;A22,'Main File'!A:O,10,0),0)</f>
        <v>0</v>
      </c>
      <c r="G22" s="26">
        <f>IFERROR(+VLOOKUP("LEGROW"&amp;A22,'Main File'!A:O,11,0),0)</f>
        <v>0</v>
      </c>
      <c r="H22" s="26">
        <f>IFERROR(+VLOOKUP("LEGROW"&amp;A22,'Main File'!A:O,12,0),0)</f>
        <v>0</v>
      </c>
      <c r="I22" s="26">
        <f>IFERROR(+VLOOKUP("LEGROW"&amp;A22,'Main File'!A:O,13,0),0)</f>
        <v>0</v>
      </c>
      <c r="J22" s="26">
        <f>IFERROR(+VLOOKUP("LEGROW"&amp;A22,'Main File'!A:O,14,0),0)</f>
        <v>0</v>
      </c>
      <c r="K22" s="26">
        <f>IFERROR(+VLOOKUP("LEGROW"&amp;A22,'Main File'!A:O,15,0),0)</f>
        <v>0</v>
      </c>
    </row>
    <row r="23" spans="1:11" x14ac:dyDescent="0.25">
      <c r="A23" s="9">
        <f t="shared" si="0"/>
        <v>43210</v>
      </c>
      <c r="B23" s="26">
        <f>IFERROR(+VLOOKUP("LEGROW"&amp;A23,'Main File'!A:O,6,0),0)</f>
        <v>0</v>
      </c>
      <c r="C23" s="26">
        <f>IFERROR(+VLOOKUP("LEGROW"&amp;A23,'Main File'!A:O,7,0),0)</f>
        <v>0</v>
      </c>
      <c r="D23" s="26">
        <f>IFERROR(+VLOOKUP("LEGROW"&amp;A23,'Main File'!A:O,8,0),0)</f>
        <v>0</v>
      </c>
      <c r="E23" s="26">
        <f>IFERROR(+VLOOKUP("LEGROW"&amp;A23,'Main File'!A:O,9,0),0)</f>
        <v>0</v>
      </c>
      <c r="F23" s="26">
        <f>IFERROR(+VLOOKUP("LEGROW"&amp;A23,'Main File'!A:O,10,0),0)</f>
        <v>0</v>
      </c>
      <c r="G23" s="26">
        <f>IFERROR(+VLOOKUP("LEGROW"&amp;A23,'Main File'!A:O,11,0),0)</f>
        <v>0</v>
      </c>
      <c r="H23" s="26">
        <f>IFERROR(+VLOOKUP("LEGROW"&amp;A23,'Main File'!A:O,12,0),0)</f>
        <v>0</v>
      </c>
      <c r="I23" s="26">
        <f>IFERROR(+VLOOKUP("LEGROW"&amp;A23,'Main File'!A:O,13,0),0)</f>
        <v>0</v>
      </c>
      <c r="J23" s="26">
        <f>IFERROR(+VLOOKUP("LEGROW"&amp;A23,'Main File'!A:O,14,0),0)</f>
        <v>0</v>
      </c>
      <c r="K23" s="26">
        <f>IFERROR(+VLOOKUP("LEGROW"&amp;A23,'Main File'!A:O,15,0),0)</f>
        <v>0</v>
      </c>
    </row>
    <row r="24" spans="1:11" x14ac:dyDescent="0.25">
      <c r="A24" s="9">
        <f t="shared" si="0"/>
        <v>43211</v>
      </c>
      <c r="B24" s="26">
        <f>IFERROR(+VLOOKUP("LEGROW"&amp;A24,'Main File'!A:O,6,0),0)</f>
        <v>0</v>
      </c>
      <c r="C24" s="26">
        <f>IFERROR(+VLOOKUP("LEGROW"&amp;A24,'Main File'!A:O,7,0),0)</f>
        <v>0</v>
      </c>
      <c r="D24" s="26">
        <f>IFERROR(+VLOOKUP("LEGROW"&amp;A24,'Main File'!A:O,8,0),0)</f>
        <v>0</v>
      </c>
      <c r="E24" s="26">
        <f>IFERROR(+VLOOKUP("LEGROW"&amp;A24,'Main File'!A:O,9,0),0)</f>
        <v>0</v>
      </c>
      <c r="F24" s="26">
        <f>IFERROR(+VLOOKUP("LEGROW"&amp;A24,'Main File'!A:O,10,0),0)</f>
        <v>0</v>
      </c>
      <c r="G24" s="26">
        <f>IFERROR(+VLOOKUP("LEGROW"&amp;A24,'Main File'!A:O,11,0),0)</f>
        <v>0</v>
      </c>
      <c r="H24" s="26">
        <f>IFERROR(+VLOOKUP("LEGROW"&amp;A24,'Main File'!A:O,12,0),0)</f>
        <v>0</v>
      </c>
      <c r="I24" s="26">
        <f>IFERROR(+VLOOKUP("LEGROW"&amp;A24,'Main File'!A:O,13,0),0)</f>
        <v>0</v>
      </c>
      <c r="J24" s="26">
        <f>IFERROR(+VLOOKUP("LEGROW"&amp;A24,'Main File'!A:O,14,0),0)</f>
        <v>0</v>
      </c>
      <c r="K24" s="26">
        <f>IFERROR(+VLOOKUP("LEGROW"&amp;A24,'Main File'!A:O,15,0),0)</f>
        <v>0</v>
      </c>
    </row>
    <row r="25" spans="1:11" x14ac:dyDescent="0.25">
      <c r="A25" s="9">
        <f t="shared" si="0"/>
        <v>43212</v>
      </c>
      <c r="B25" s="26">
        <f>IFERROR(+VLOOKUP("LEGROW"&amp;A25,'Main File'!A:O,6,0),0)</f>
        <v>0</v>
      </c>
      <c r="C25" s="26">
        <f>IFERROR(+VLOOKUP("LEGROW"&amp;A25,'Main File'!A:O,7,0),0)</f>
        <v>0</v>
      </c>
      <c r="D25" s="26">
        <f>IFERROR(+VLOOKUP("LEGROW"&amp;A25,'Main File'!A:O,8,0),0)</f>
        <v>0</v>
      </c>
      <c r="E25" s="26">
        <f>IFERROR(+VLOOKUP("LEGROW"&amp;A25,'Main File'!A:O,9,0),0)</f>
        <v>0</v>
      </c>
      <c r="F25" s="26">
        <f>IFERROR(+VLOOKUP("LEGROW"&amp;A25,'Main File'!A:O,10,0),0)</f>
        <v>0</v>
      </c>
      <c r="G25" s="26">
        <f>IFERROR(+VLOOKUP("LEGROW"&amp;A25,'Main File'!A:O,11,0),0)</f>
        <v>0</v>
      </c>
      <c r="H25" s="26">
        <f>IFERROR(+VLOOKUP("LEGROW"&amp;A25,'Main File'!A:O,12,0),0)</f>
        <v>0</v>
      </c>
      <c r="I25" s="26">
        <f>IFERROR(+VLOOKUP("LEGROW"&amp;A25,'Main File'!A:O,13,0),0)</f>
        <v>0</v>
      </c>
      <c r="J25" s="26">
        <f>IFERROR(+VLOOKUP("LEGROW"&amp;A25,'Main File'!A:O,14,0),0)</f>
        <v>0</v>
      </c>
      <c r="K25" s="26">
        <f>IFERROR(+VLOOKUP("LEGROW"&amp;A25,'Main File'!A:O,15,0),0)</f>
        <v>0</v>
      </c>
    </row>
    <row r="26" spans="1:11" x14ac:dyDescent="0.25">
      <c r="A26" s="9">
        <f t="shared" si="0"/>
        <v>43213</v>
      </c>
      <c r="B26" s="26">
        <f>IFERROR(+VLOOKUP("LEGROW"&amp;A26,'Main File'!A:O,6,0),0)</f>
        <v>0</v>
      </c>
      <c r="C26" s="26">
        <f>IFERROR(+VLOOKUP("LEGROW"&amp;A26,'Main File'!A:O,7,0),0)</f>
        <v>0</v>
      </c>
      <c r="D26" s="26">
        <f>IFERROR(+VLOOKUP("LEGROW"&amp;A26,'Main File'!A:O,8,0),0)</f>
        <v>0</v>
      </c>
      <c r="E26" s="26">
        <f>IFERROR(+VLOOKUP("LEGROW"&amp;A26,'Main File'!A:O,9,0),0)</f>
        <v>0</v>
      </c>
      <c r="F26" s="26">
        <f>IFERROR(+VLOOKUP("LEGROW"&amp;A26,'Main File'!A:O,10,0),0)</f>
        <v>0</v>
      </c>
      <c r="G26" s="26">
        <f>IFERROR(+VLOOKUP("LEGROW"&amp;A26,'Main File'!A:O,11,0),0)</f>
        <v>0</v>
      </c>
      <c r="H26" s="26">
        <f>IFERROR(+VLOOKUP("LEGROW"&amp;A26,'Main File'!A:O,12,0),0)</f>
        <v>0</v>
      </c>
      <c r="I26" s="26">
        <f>IFERROR(+VLOOKUP("LEGROW"&amp;A26,'Main File'!A:O,13,0),0)</f>
        <v>0</v>
      </c>
      <c r="J26" s="26">
        <f>IFERROR(+VLOOKUP("LEGROW"&amp;A26,'Main File'!A:O,14,0),0)</f>
        <v>0</v>
      </c>
      <c r="K26" s="26">
        <f>IFERROR(+VLOOKUP("LEGROW"&amp;A26,'Main File'!A:O,15,0),0)</f>
        <v>0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0</v>
      </c>
      <c r="C15" s="26">
        <f>IFERROR(+VLOOKUP("LEINFA"&amp;A15,'Main File'!A:O,7,0),0)</f>
        <v>0</v>
      </c>
      <c r="D15" s="26">
        <f>IFERROR(+VLOOKUP("LEINFA"&amp;A15,'Main File'!A:O,8,0),0)</f>
        <v>0</v>
      </c>
      <c r="E15" s="26">
        <f>IFERROR(+VLOOKUP("LEINFA"&amp;A15,'Main File'!A:O,9,0),0)</f>
        <v>0</v>
      </c>
      <c r="F15" s="26">
        <f>IFERROR(+VLOOKUP("LEINFA"&amp;A15,'Main File'!A:O,10,0),0)</f>
        <v>0</v>
      </c>
      <c r="G15" s="26">
        <f>IFERROR(+VLOOKUP("LEINFA"&amp;A15,'Main File'!A:O,11,0),0)</f>
        <v>0</v>
      </c>
      <c r="H15" s="26">
        <f>IFERROR(+VLOOKUP("LEINFA"&amp;A15,'Main File'!A:O,12,0),0)</f>
        <v>0</v>
      </c>
      <c r="I15" s="26">
        <f>IFERROR(+VLOOKUP("LEINFA"&amp;A15,'Main File'!A:O,13,0),0)</f>
        <v>0</v>
      </c>
      <c r="J15" s="26">
        <f>IFERROR(+VLOOKUP("LEINFA"&amp;A15,'Main File'!A:O,14,0),0)</f>
        <v>0</v>
      </c>
      <c r="K15" s="26">
        <f>IFERROR(+VLOOKUP("LEINFA"&amp;A15,'Main File'!A:O,15,0),0)</f>
        <v>0</v>
      </c>
    </row>
    <row r="16" spans="1:14" x14ac:dyDescent="0.25">
      <c r="A16" s="9">
        <f t="shared" si="0"/>
        <v>43203</v>
      </c>
      <c r="B16" s="26">
        <f>IFERROR(+VLOOKUP("LEINFA"&amp;A16,'Main File'!A:O,6,0),0)</f>
        <v>0</v>
      </c>
      <c r="C16" s="26">
        <f>IFERROR(+VLOOKUP("LEINFA"&amp;A16,'Main File'!A:O,7,0),0)</f>
        <v>0</v>
      </c>
      <c r="D16" s="26">
        <f>IFERROR(+VLOOKUP("LEINFA"&amp;A16,'Main File'!A:O,8,0),0)</f>
        <v>0</v>
      </c>
      <c r="E16" s="26">
        <f>IFERROR(+VLOOKUP("LEINFA"&amp;A16,'Main File'!A:O,9,0),0)</f>
        <v>0</v>
      </c>
      <c r="F16" s="26">
        <f>IFERROR(+VLOOKUP("LEINFA"&amp;A16,'Main File'!A:O,10,0),0)</f>
        <v>0</v>
      </c>
      <c r="G16" s="26">
        <f>IFERROR(+VLOOKUP("LEINFA"&amp;A16,'Main File'!A:O,11,0),0)</f>
        <v>0</v>
      </c>
      <c r="H16" s="26">
        <f>IFERROR(+VLOOKUP("LEINFA"&amp;A16,'Main File'!A:O,12,0),0)</f>
        <v>0</v>
      </c>
      <c r="I16" s="26">
        <f>IFERROR(+VLOOKUP("LEINFA"&amp;A16,'Main File'!A:O,13,0),0)</f>
        <v>0</v>
      </c>
      <c r="J16" s="26">
        <f>IFERROR(+VLOOKUP("LEINFA"&amp;A16,'Main File'!A:O,14,0),0)</f>
        <v>0</v>
      </c>
      <c r="K16" s="26">
        <f>IFERROR(+VLOOKUP("LEINFA"&amp;A16,'Main File'!A:O,15,0),0)</f>
        <v>0</v>
      </c>
    </row>
    <row r="17" spans="1:11" x14ac:dyDescent="0.25">
      <c r="A17" s="9">
        <f t="shared" si="0"/>
        <v>43204</v>
      </c>
      <c r="B17" s="26">
        <f>IFERROR(+VLOOKUP("LEINFA"&amp;A17,'Main File'!A:O,6,0),0)</f>
        <v>0</v>
      </c>
      <c r="C17" s="26">
        <f>IFERROR(+VLOOKUP("LEINFA"&amp;A17,'Main File'!A:O,7,0),0)</f>
        <v>0</v>
      </c>
      <c r="D17" s="26">
        <f>IFERROR(+VLOOKUP("LEINFA"&amp;A17,'Main File'!A:O,8,0),0)</f>
        <v>0</v>
      </c>
      <c r="E17" s="26">
        <f>IFERROR(+VLOOKUP("LEINFA"&amp;A17,'Main File'!A:O,9,0),0)</f>
        <v>0</v>
      </c>
      <c r="F17" s="26">
        <f>IFERROR(+VLOOKUP("LEINFA"&amp;A17,'Main File'!A:O,10,0),0)</f>
        <v>0</v>
      </c>
      <c r="G17" s="26">
        <f>IFERROR(+VLOOKUP("LEINFA"&amp;A17,'Main File'!A:O,11,0),0)</f>
        <v>0</v>
      </c>
      <c r="H17" s="26">
        <f>IFERROR(+VLOOKUP("LEINFA"&amp;A17,'Main File'!A:O,12,0),0)</f>
        <v>0</v>
      </c>
      <c r="I17" s="26">
        <f>IFERROR(+VLOOKUP("LEINFA"&amp;A17,'Main File'!A:O,13,0),0)</f>
        <v>0</v>
      </c>
      <c r="J17" s="26">
        <f>IFERROR(+VLOOKUP("LEINFA"&amp;A17,'Main File'!A:O,14,0),0)</f>
        <v>0</v>
      </c>
      <c r="K17" s="26">
        <f>IFERROR(+VLOOKUP("LEINFA"&amp;A17,'Main File'!A:O,15,0),0)</f>
        <v>0</v>
      </c>
    </row>
    <row r="18" spans="1:11" x14ac:dyDescent="0.25">
      <c r="A18" s="9">
        <f t="shared" si="0"/>
        <v>43205</v>
      </c>
      <c r="B18" s="26">
        <f>IFERROR(+VLOOKUP("LEINFA"&amp;A18,'Main File'!A:O,6,0),0)</f>
        <v>0</v>
      </c>
      <c r="C18" s="26">
        <f>IFERROR(+VLOOKUP("LEINFA"&amp;A18,'Main File'!A:O,7,0),0)</f>
        <v>0</v>
      </c>
      <c r="D18" s="26">
        <f>IFERROR(+VLOOKUP("LEINFA"&amp;A18,'Main File'!A:O,8,0),0)</f>
        <v>0</v>
      </c>
      <c r="E18" s="26">
        <f>IFERROR(+VLOOKUP("LEINFA"&amp;A18,'Main File'!A:O,9,0),0)</f>
        <v>0</v>
      </c>
      <c r="F18" s="26">
        <f>IFERROR(+VLOOKUP("LEINFA"&amp;A18,'Main File'!A:O,10,0),0)</f>
        <v>0</v>
      </c>
      <c r="G18" s="26">
        <f>IFERROR(+VLOOKUP("LEINFA"&amp;A18,'Main File'!A:O,11,0),0)</f>
        <v>0</v>
      </c>
      <c r="H18" s="26">
        <f>IFERROR(+VLOOKUP("LEINFA"&amp;A18,'Main File'!A:O,12,0),0)</f>
        <v>0</v>
      </c>
      <c r="I18" s="26">
        <f>IFERROR(+VLOOKUP("LEINFA"&amp;A18,'Main File'!A:O,13,0),0)</f>
        <v>0</v>
      </c>
      <c r="J18" s="26">
        <f>IFERROR(+VLOOKUP("LEINFA"&amp;A18,'Main File'!A:O,14,0),0)</f>
        <v>0</v>
      </c>
      <c r="K18" s="26">
        <f>IFERROR(+VLOOKUP("LEINFA"&amp;A18,'Main File'!A:O,15,0),0)</f>
        <v>0</v>
      </c>
    </row>
    <row r="19" spans="1:11" x14ac:dyDescent="0.25">
      <c r="A19" s="9">
        <f t="shared" si="0"/>
        <v>43206</v>
      </c>
      <c r="B19" s="26">
        <f>IFERROR(+VLOOKUP("LEINFA"&amp;A19,'Main File'!A:O,6,0),0)</f>
        <v>0</v>
      </c>
      <c r="C19" s="26">
        <f>IFERROR(+VLOOKUP("LEINFA"&amp;A19,'Main File'!A:O,7,0),0)</f>
        <v>0</v>
      </c>
      <c r="D19" s="26">
        <f>IFERROR(+VLOOKUP("LEINFA"&amp;A19,'Main File'!A:O,8,0),0)</f>
        <v>0</v>
      </c>
      <c r="E19" s="26">
        <f>IFERROR(+VLOOKUP("LEINFA"&amp;A19,'Main File'!A:O,9,0),0)</f>
        <v>0</v>
      </c>
      <c r="F19" s="26">
        <f>IFERROR(+VLOOKUP("LEINFA"&amp;A19,'Main File'!A:O,10,0),0)</f>
        <v>0</v>
      </c>
      <c r="G19" s="26">
        <f>IFERROR(+VLOOKUP("LEINFA"&amp;A19,'Main File'!A:O,11,0),0)</f>
        <v>0</v>
      </c>
      <c r="H19" s="26">
        <f>IFERROR(+VLOOKUP("LEINFA"&amp;A19,'Main File'!A:O,12,0),0)</f>
        <v>0</v>
      </c>
      <c r="I19" s="26">
        <f>IFERROR(+VLOOKUP("LEINFA"&amp;A19,'Main File'!A:O,13,0),0)</f>
        <v>0</v>
      </c>
      <c r="J19" s="26">
        <f>IFERROR(+VLOOKUP("LEINFA"&amp;A19,'Main File'!A:O,14,0),0)</f>
        <v>0</v>
      </c>
      <c r="K19" s="26">
        <f>IFERROR(+VLOOKUP("LEINFA"&amp;A19,'Main File'!A:O,15,0),0)</f>
        <v>0</v>
      </c>
    </row>
    <row r="20" spans="1:11" x14ac:dyDescent="0.25">
      <c r="A20" s="9">
        <f t="shared" si="0"/>
        <v>43207</v>
      </c>
      <c r="B20" s="26">
        <f>IFERROR(+VLOOKUP("LEINFA"&amp;A20,'Main File'!A:O,6,0),0)</f>
        <v>0</v>
      </c>
      <c r="C20" s="26">
        <f>IFERROR(+VLOOKUP("LEINFA"&amp;A20,'Main File'!A:O,7,0),0)</f>
        <v>0</v>
      </c>
      <c r="D20" s="26">
        <f>IFERROR(+VLOOKUP("LEINFA"&amp;A20,'Main File'!A:O,8,0),0)</f>
        <v>0</v>
      </c>
      <c r="E20" s="26">
        <f>IFERROR(+VLOOKUP("LEINFA"&amp;A20,'Main File'!A:O,9,0),0)</f>
        <v>0</v>
      </c>
      <c r="F20" s="26">
        <f>IFERROR(+VLOOKUP("LEINFA"&amp;A20,'Main File'!A:O,10,0),0)</f>
        <v>0</v>
      </c>
      <c r="G20" s="26">
        <f>IFERROR(+VLOOKUP("LEINFA"&amp;A20,'Main File'!A:O,11,0),0)</f>
        <v>0</v>
      </c>
      <c r="H20" s="26">
        <f>IFERROR(+VLOOKUP("LEINFA"&amp;A20,'Main File'!A:O,12,0),0)</f>
        <v>0</v>
      </c>
      <c r="I20" s="26">
        <f>IFERROR(+VLOOKUP("LEINFA"&amp;A20,'Main File'!A:O,13,0),0)</f>
        <v>0</v>
      </c>
      <c r="J20" s="26">
        <f>IFERROR(+VLOOKUP("LEINFA"&amp;A20,'Main File'!A:O,14,0),0)</f>
        <v>0</v>
      </c>
      <c r="K20" s="26">
        <f>IFERROR(+VLOOKUP("LEINFA"&amp;A20,'Main File'!A:O,15,0),0)</f>
        <v>0</v>
      </c>
    </row>
    <row r="21" spans="1:11" x14ac:dyDescent="0.25">
      <c r="A21" s="9">
        <f t="shared" si="0"/>
        <v>43208</v>
      </c>
      <c r="B21" s="26">
        <f>IFERROR(+VLOOKUP("LEINFA"&amp;A21,'Main File'!A:O,6,0),0)</f>
        <v>0</v>
      </c>
      <c r="C21" s="26">
        <f>IFERROR(+VLOOKUP("LEINFA"&amp;A21,'Main File'!A:O,7,0),0)</f>
        <v>0</v>
      </c>
      <c r="D21" s="26">
        <f>IFERROR(+VLOOKUP("LEINFA"&amp;A21,'Main File'!A:O,8,0),0)</f>
        <v>0</v>
      </c>
      <c r="E21" s="26">
        <f>IFERROR(+VLOOKUP("LEINFA"&amp;A21,'Main File'!A:O,9,0),0)</f>
        <v>0</v>
      </c>
      <c r="F21" s="26">
        <f>IFERROR(+VLOOKUP("LEINFA"&amp;A21,'Main File'!A:O,10,0),0)</f>
        <v>0</v>
      </c>
      <c r="G21" s="26">
        <f>IFERROR(+VLOOKUP("LEINFA"&amp;A21,'Main File'!A:O,11,0),0)</f>
        <v>0</v>
      </c>
      <c r="H21" s="26">
        <f>IFERROR(+VLOOKUP("LEINFA"&amp;A21,'Main File'!A:O,12,0),0)</f>
        <v>0</v>
      </c>
      <c r="I21" s="26">
        <f>IFERROR(+VLOOKUP("LEINFA"&amp;A21,'Main File'!A:O,13,0),0)</f>
        <v>0</v>
      </c>
      <c r="J21" s="26">
        <f>IFERROR(+VLOOKUP("LEINFA"&amp;A21,'Main File'!A:O,14,0),0)</f>
        <v>0</v>
      </c>
      <c r="K21" s="26">
        <f>IFERROR(+VLOOKUP("LEINFA"&amp;A21,'Main File'!A:O,15,0),0)</f>
        <v>0</v>
      </c>
    </row>
    <row r="22" spans="1:11" x14ac:dyDescent="0.25">
      <c r="A22" s="9">
        <f t="shared" si="0"/>
        <v>43209</v>
      </c>
      <c r="B22" s="26">
        <f>IFERROR(+VLOOKUP("LEINFA"&amp;A22,'Main File'!A:O,6,0),0)</f>
        <v>0</v>
      </c>
      <c r="C22" s="26">
        <f>IFERROR(+VLOOKUP("LEINFA"&amp;A22,'Main File'!A:O,7,0),0)</f>
        <v>0</v>
      </c>
      <c r="D22" s="26">
        <f>IFERROR(+VLOOKUP("LEINFA"&amp;A22,'Main File'!A:O,8,0),0)</f>
        <v>0</v>
      </c>
      <c r="E22" s="26">
        <f>IFERROR(+VLOOKUP("LEINFA"&amp;A22,'Main File'!A:O,9,0),0)</f>
        <v>0</v>
      </c>
      <c r="F22" s="26">
        <f>IFERROR(+VLOOKUP("LEINFA"&amp;A22,'Main File'!A:O,10,0),0)</f>
        <v>0</v>
      </c>
      <c r="G22" s="26">
        <f>IFERROR(+VLOOKUP("LEINFA"&amp;A22,'Main File'!A:O,11,0),0)</f>
        <v>0</v>
      </c>
      <c r="H22" s="26">
        <f>IFERROR(+VLOOKUP("LEINFA"&amp;A22,'Main File'!A:O,12,0),0)</f>
        <v>0</v>
      </c>
      <c r="I22" s="26">
        <f>IFERROR(+VLOOKUP("LEINFA"&amp;A22,'Main File'!A:O,13,0),0)</f>
        <v>0</v>
      </c>
      <c r="J22" s="26">
        <f>IFERROR(+VLOOKUP("LEINFA"&amp;A22,'Main File'!A:O,14,0),0)</f>
        <v>0</v>
      </c>
      <c r="K22" s="26">
        <f>IFERROR(+VLOOKUP("LEINFA"&amp;A22,'Main File'!A:O,15,0),0)</f>
        <v>0</v>
      </c>
    </row>
    <row r="23" spans="1:11" x14ac:dyDescent="0.25">
      <c r="A23" s="9">
        <f t="shared" si="0"/>
        <v>43210</v>
      </c>
      <c r="B23" s="26">
        <f>IFERROR(+VLOOKUP("LEINFA"&amp;A23,'Main File'!A:O,6,0),0)</f>
        <v>0</v>
      </c>
      <c r="C23" s="26">
        <f>IFERROR(+VLOOKUP("LEINFA"&amp;A23,'Main File'!A:O,7,0),0)</f>
        <v>0</v>
      </c>
      <c r="D23" s="26">
        <f>IFERROR(+VLOOKUP("LEINFA"&amp;A23,'Main File'!A:O,8,0),0)</f>
        <v>0</v>
      </c>
      <c r="E23" s="26">
        <f>IFERROR(+VLOOKUP("LEINFA"&amp;A23,'Main File'!A:O,9,0),0)</f>
        <v>0</v>
      </c>
      <c r="F23" s="26">
        <f>IFERROR(+VLOOKUP("LEINFA"&amp;A23,'Main File'!A:O,10,0),0)</f>
        <v>0</v>
      </c>
      <c r="G23" s="26">
        <f>IFERROR(+VLOOKUP("LEINFA"&amp;A23,'Main File'!A:O,11,0),0)</f>
        <v>0</v>
      </c>
      <c r="H23" s="26">
        <f>IFERROR(+VLOOKUP("LEINFA"&amp;A23,'Main File'!A:O,12,0),0)</f>
        <v>0</v>
      </c>
      <c r="I23" s="26">
        <f>IFERROR(+VLOOKUP("LEINFA"&amp;A23,'Main File'!A:O,13,0),0)</f>
        <v>0</v>
      </c>
      <c r="J23" s="26">
        <f>IFERROR(+VLOOKUP("LEINFA"&amp;A23,'Main File'!A:O,14,0),0)</f>
        <v>0</v>
      </c>
      <c r="K23" s="26">
        <f>IFERROR(+VLOOKUP("LEINFA"&amp;A23,'Main File'!A:O,15,0),0)</f>
        <v>0</v>
      </c>
    </row>
    <row r="24" spans="1:11" x14ac:dyDescent="0.25">
      <c r="A24" s="9">
        <f t="shared" si="0"/>
        <v>43211</v>
      </c>
      <c r="B24" s="26">
        <f>IFERROR(+VLOOKUP("LEINFA"&amp;A24,'Main File'!A:O,6,0),0)</f>
        <v>0</v>
      </c>
      <c r="C24" s="26">
        <f>IFERROR(+VLOOKUP("LEINFA"&amp;A24,'Main File'!A:O,7,0),0)</f>
        <v>0</v>
      </c>
      <c r="D24" s="26">
        <f>IFERROR(+VLOOKUP("LEINFA"&amp;A24,'Main File'!A:O,8,0),0)</f>
        <v>0</v>
      </c>
      <c r="E24" s="26">
        <f>IFERROR(+VLOOKUP("LEINFA"&amp;A24,'Main File'!A:O,9,0),0)</f>
        <v>0</v>
      </c>
      <c r="F24" s="26">
        <f>IFERROR(+VLOOKUP("LEINFA"&amp;A24,'Main File'!A:O,10,0),0)</f>
        <v>0</v>
      </c>
      <c r="G24" s="26">
        <f>IFERROR(+VLOOKUP("LEINFA"&amp;A24,'Main File'!A:O,11,0),0)</f>
        <v>0</v>
      </c>
      <c r="H24" s="26">
        <f>IFERROR(+VLOOKUP("LEINFA"&amp;A24,'Main File'!A:O,12,0),0)</f>
        <v>0</v>
      </c>
      <c r="I24" s="26">
        <f>IFERROR(+VLOOKUP("LEINFA"&amp;A24,'Main File'!A:O,13,0),0)</f>
        <v>0</v>
      </c>
      <c r="J24" s="26">
        <f>IFERROR(+VLOOKUP("LEINFA"&amp;A24,'Main File'!A:O,14,0),0)</f>
        <v>0</v>
      </c>
      <c r="K24" s="26">
        <f>IFERROR(+VLOOKUP("LEINFA"&amp;A24,'Main File'!A:O,15,0),0)</f>
        <v>0</v>
      </c>
    </row>
    <row r="25" spans="1:11" x14ac:dyDescent="0.25">
      <c r="A25" s="9">
        <f t="shared" si="0"/>
        <v>43212</v>
      </c>
      <c r="B25" s="26">
        <f>IFERROR(+VLOOKUP("LEINFA"&amp;A25,'Main File'!A:O,6,0),0)</f>
        <v>0</v>
      </c>
      <c r="C25" s="26">
        <f>IFERROR(+VLOOKUP("LEINFA"&amp;A25,'Main File'!A:O,7,0),0)</f>
        <v>0</v>
      </c>
      <c r="D25" s="26">
        <f>IFERROR(+VLOOKUP("LEINFA"&amp;A25,'Main File'!A:O,8,0),0)</f>
        <v>0</v>
      </c>
      <c r="E25" s="26">
        <f>IFERROR(+VLOOKUP("LEINFA"&amp;A25,'Main File'!A:O,9,0),0)</f>
        <v>0</v>
      </c>
      <c r="F25" s="26">
        <f>IFERROR(+VLOOKUP("LEINFA"&amp;A25,'Main File'!A:O,10,0),0)</f>
        <v>0</v>
      </c>
      <c r="G25" s="26">
        <f>IFERROR(+VLOOKUP("LEINFA"&amp;A25,'Main File'!A:O,11,0),0)</f>
        <v>0</v>
      </c>
      <c r="H25" s="26">
        <f>IFERROR(+VLOOKUP("LEINFA"&amp;A25,'Main File'!A:O,12,0),0)</f>
        <v>0</v>
      </c>
      <c r="I25" s="26">
        <f>IFERROR(+VLOOKUP("LEINFA"&amp;A25,'Main File'!A:O,13,0),0)</f>
        <v>0</v>
      </c>
      <c r="J25" s="26">
        <f>IFERROR(+VLOOKUP("LEINFA"&amp;A25,'Main File'!A:O,14,0),0)</f>
        <v>0</v>
      </c>
      <c r="K25" s="26">
        <f>IFERROR(+VLOOKUP("LEINFA"&amp;A25,'Main File'!A:O,15,0),0)</f>
        <v>0</v>
      </c>
    </row>
    <row r="26" spans="1:11" x14ac:dyDescent="0.25">
      <c r="A26" s="9">
        <f t="shared" si="0"/>
        <v>43213</v>
      </c>
      <c r="B26" s="26">
        <f>IFERROR(+VLOOKUP("LEINFA"&amp;A26,'Main File'!A:O,6,0),0)</f>
        <v>0</v>
      </c>
      <c r="C26" s="26">
        <f>IFERROR(+VLOOKUP("LEINFA"&amp;A26,'Main File'!A:O,7,0),0)</f>
        <v>0</v>
      </c>
      <c r="D26" s="26">
        <f>IFERROR(+VLOOKUP("LEINFA"&amp;A26,'Main File'!A:O,8,0),0)</f>
        <v>0</v>
      </c>
      <c r="E26" s="26">
        <f>IFERROR(+VLOOKUP("LEINFA"&amp;A26,'Main File'!A:O,9,0),0)</f>
        <v>0</v>
      </c>
      <c r="F26" s="26">
        <f>IFERROR(+VLOOKUP("LEINFA"&amp;A26,'Main File'!A:O,10,0),0)</f>
        <v>0</v>
      </c>
      <c r="G26" s="26">
        <f>IFERROR(+VLOOKUP("LEINFA"&amp;A26,'Main File'!A:O,11,0),0)</f>
        <v>0</v>
      </c>
      <c r="H26" s="26">
        <f>IFERROR(+VLOOKUP("LEINFA"&amp;A26,'Main File'!A:O,12,0),0)</f>
        <v>0</v>
      </c>
      <c r="I26" s="26">
        <f>IFERROR(+VLOOKUP("LEINFA"&amp;A26,'Main File'!A:O,13,0),0)</f>
        <v>0</v>
      </c>
      <c r="J26" s="26">
        <f>IFERROR(+VLOOKUP("LEINFA"&amp;A26,'Main File'!A:O,14,0),0)</f>
        <v>0</v>
      </c>
      <c r="K26" s="26">
        <f>IFERROR(+VLOOKUP("LEINFA"&amp;A26,'Main File'!A:O,15,0),0)</f>
        <v>0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0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0</v>
      </c>
      <c r="F15" s="26">
        <f>IFERROR(+VLOOKUP("LEINNF"&amp;A15,'Main File'!A:O,10,0),0)</f>
        <v>0</v>
      </c>
      <c r="G15" s="26">
        <f>IFERROR(+VLOOKUP("LEINNF"&amp;A15,'Main File'!A:O,11,0),0)</f>
        <v>0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0</v>
      </c>
      <c r="K15" s="26">
        <f>IFERROR(+VLOOKUP("LEINNF"&amp;A15,'Main File'!A:O,15,0),0)</f>
        <v>0</v>
      </c>
    </row>
    <row r="16" spans="1:14" x14ac:dyDescent="0.25">
      <c r="A16" s="9">
        <f t="shared" si="0"/>
        <v>43203</v>
      </c>
      <c r="B16" s="26">
        <f>IFERROR(+VLOOKUP("LEINNF"&amp;A16,'Main File'!A:O,6,0),0)</f>
        <v>0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0</v>
      </c>
      <c r="F16" s="26">
        <f>IFERROR(+VLOOKUP("LEINNF"&amp;A16,'Main File'!A:O,10,0),0)</f>
        <v>0</v>
      </c>
      <c r="G16" s="26">
        <f>IFERROR(+VLOOKUP("LEINNF"&amp;A16,'Main File'!A:O,11,0),0)</f>
        <v>0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0</v>
      </c>
      <c r="K16" s="26">
        <f>IFERROR(+VLOOKUP("LEINNF"&amp;A16,'Main File'!A:O,15,0),0)</f>
        <v>0</v>
      </c>
    </row>
    <row r="17" spans="1:11" x14ac:dyDescent="0.25">
      <c r="A17" s="9">
        <f t="shared" si="0"/>
        <v>43204</v>
      </c>
      <c r="B17" s="26">
        <f>IFERROR(+VLOOKUP("LEINNF"&amp;A17,'Main File'!A:O,6,0),0)</f>
        <v>0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0</v>
      </c>
      <c r="F17" s="26">
        <f>IFERROR(+VLOOKUP("LEINNF"&amp;A17,'Main File'!A:O,10,0),0)</f>
        <v>0</v>
      </c>
      <c r="G17" s="26">
        <f>IFERROR(+VLOOKUP("LEINNF"&amp;A17,'Main File'!A:O,11,0),0)</f>
        <v>0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0</v>
      </c>
      <c r="K17" s="26">
        <f>IFERROR(+VLOOKUP("LEINNF"&amp;A17,'Main File'!A:O,15,0),0)</f>
        <v>0</v>
      </c>
    </row>
    <row r="18" spans="1:11" x14ac:dyDescent="0.25">
      <c r="A18" s="9">
        <f t="shared" si="0"/>
        <v>43205</v>
      </c>
      <c r="B18" s="26">
        <f>IFERROR(+VLOOKUP("LEINNF"&amp;A18,'Main File'!A:O,6,0),0)</f>
        <v>0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0</v>
      </c>
      <c r="F18" s="26">
        <f>IFERROR(+VLOOKUP("LEINNF"&amp;A18,'Main File'!A:O,10,0),0)</f>
        <v>0</v>
      </c>
      <c r="G18" s="26">
        <f>IFERROR(+VLOOKUP("LEINNF"&amp;A18,'Main File'!A:O,11,0),0)</f>
        <v>0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0</v>
      </c>
      <c r="K18" s="26">
        <f>IFERROR(+VLOOKUP("LEINNF"&amp;A18,'Main File'!A:O,15,0),0)</f>
        <v>0</v>
      </c>
    </row>
    <row r="19" spans="1:11" x14ac:dyDescent="0.25">
      <c r="A19" s="9">
        <f t="shared" si="0"/>
        <v>43206</v>
      </c>
      <c r="B19" s="26">
        <f>IFERROR(+VLOOKUP("LEINNF"&amp;A19,'Main File'!A:O,6,0),0)</f>
        <v>0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0</v>
      </c>
      <c r="F19" s="26">
        <f>IFERROR(+VLOOKUP("LEINNF"&amp;A19,'Main File'!A:O,10,0),0)</f>
        <v>0</v>
      </c>
      <c r="G19" s="26">
        <f>IFERROR(+VLOOKUP("LEINNF"&amp;A19,'Main File'!A:O,11,0),0)</f>
        <v>0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0</v>
      </c>
      <c r="K19" s="26">
        <f>IFERROR(+VLOOKUP("LEINNF"&amp;A19,'Main File'!A:O,15,0),0)</f>
        <v>0</v>
      </c>
    </row>
    <row r="20" spans="1:11" x14ac:dyDescent="0.25">
      <c r="A20" s="9">
        <f t="shared" si="0"/>
        <v>43207</v>
      </c>
      <c r="B20" s="26">
        <f>IFERROR(+VLOOKUP("LEINNF"&amp;A20,'Main File'!A:O,6,0),0)</f>
        <v>0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0</v>
      </c>
      <c r="F20" s="26">
        <f>IFERROR(+VLOOKUP("LEINNF"&amp;A20,'Main File'!A:O,10,0),0)</f>
        <v>0</v>
      </c>
      <c r="G20" s="26">
        <f>IFERROR(+VLOOKUP("LEINNF"&amp;A20,'Main File'!A:O,11,0),0)</f>
        <v>0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0</v>
      </c>
      <c r="K20" s="26">
        <f>IFERROR(+VLOOKUP("LEINNF"&amp;A20,'Main File'!A:O,15,0),0)</f>
        <v>0</v>
      </c>
    </row>
    <row r="21" spans="1:11" x14ac:dyDescent="0.25">
      <c r="A21" s="9">
        <f t="shared" si="0"/>
        <v>43208</v>
      </c>
      <c r="B21" s="26">
        <f>IFERROR(+VLOOKUP("LEINNF"&amp;A21,'Main File'!A:O,6,0),0)</f>
        <v>0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0</v>
      </c>
      <c r="F21" s="26">
        <f>IFERROR(+VLOOKUP("LEINNF"&amp;A21,'Main File'!A:O,10,0),0)</f>
        <v>0</v>
      </c>
      <c r="G21" s="26">
        <f>IFERROR(+VLOOKUP("LEINNF"&amp;A21,'Main File'!A:O,11,0),0)</f>
        <v>0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0</v>
      </c>
      <c r="K21" s="26">
        <f>IFERROR(+VLOOKUP("LEINNF"&amp;A21,'Main File'!A:O,15,0),0)</f>
        <v>0</v>
      </c>
    </row>
    <row r="22" spans="1:11" x14ac:dyDescent="0.25">
      <c r="A22" s="9">
        <f t="shared" si="0"/>
        <v>43209</v>
      </c>
      <c r="B22" s="26">
        <f>IFERROR(+VLOOKUP("LEINNF"&amp;A22,'Main File'!A:O,6,0),0)</f>
        <v>0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0</v>
      </c>
      <c r="F22" s="26">
        <f>IFERROR(+VLOOKUP("LEINNF"&amp;A22,'Main File'!A:O,10,0),0)</f>
        <v>0</v>
      </c>
      <c r="G22" s="26">
        <f>IFERROR(+VLOOKUP("LEINNF"&amp;A22,'Main File'!A:O,11,0),0)</f>
        <v>0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0</v>
      </c>
      <c r="K22" s="26">
        <f>IFERROR(+VLOOKUP("LEINNF"&amp;A22,'Main File'!A:O,15,0),0)</f>
        <v>0</v>
      </c>
    </row>
    <row r="23" spans="1:11" x14ac:dyDescent="0.25">
      <c r="A23" s="9">
        <f t="shared" si="0"/>
        <v>43210</v>
      </c>
      <c r="B23" s="26">
        <f>IFERROR(+VLOOKUP("LEINNF"&amp;A23,'Main File'!A:O,6,0),0)</f>
        <v>0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0</v>
      </c>
      <c r="F23" s="26">
        <f>IFERROR(+VLOOKUP("LEINNF"&amp;A23,'Main File'!A:O,10,0),0)</f>
        <v>0</v>
      </c>
      <c r="G23" s="26">
        <f>IFERROR(+VLOOKUP("LEINNF"&amp;A23,'Main File'!A:O,11,0),0)</f>
        <v>0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0</v>
      </c>
      <c r="K23" s="26">
        <f>IFERROR(+VLOOKUP("LEINNF"&amp;A23,'Main File'!A:O,15,0),0)</f>
        <v>0</v>
      </c>
    </row>
    <row r="24" spans="1:11" x14ac:dyDescent="0.25">
      <c r="A24" s="9">
        <f t="shared" si="0"/>
        <v>43211</v>
      </c>
      <c r="B24" s="26">
        <f>IFERROR(+VLOOKUP("LEINNF"&amp;A24,'Main File'!A:O,6,0),0)</f>
        <v>0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0</v>
      </c>
      <c r="F24" s="26">
        <f>IFERROR(+VLOOKUP("LEINNF"&amp;A24,'Main File'!A:O,10,0),0)</f>
        <v>0</v>
      </c>
      <c r="G24" s="26">
        <f>IFERROR(+VLOOKUP("LEINNF"&amp;A24,'Main File'!A:O,11,0),0)</f>
        <v>0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0</v>
      </c>
      <c r="K24" s="26">
        <f>IFERROR(+VLOOKUP("LEINNF"&amp;A24,'Main File'!A:O,15,0),0)</f>
        <v>0</v>
      </c>
    </row>
    <row r="25" spans="1:11" x14ac:dyDescent="0.25">
      <c r="A25" s="9">
        <f t="shared" si="0"/>
        <v>43212</v>
      </c>
      <c r="B25" s="26">
        <f>IFERROR(+VLOOKUP("LEINNF"&amp;A25,'Main File'!A:O,6,0),0)</f>
        <v>0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0</v>
      </c>
      <c r="F25" s="26">
        <f>IFERROR(+VLOOKUP("LEINNF"&amp;A25,'Main File'!A:O,10,0),0)</f>
        <v>0</v>
      </c>
      <c r="G25" s="26">
        <f>IFERROR(+VLOOKUP("LEINNF"&amp;A25,'Main File'!A:O,11,0),0)</f>
        <v>0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0</v>
      </c>
      <c r="K25" s="26">
        <f>IFERROR(+VLOOKUP("LEINNF"&amp;A25,'Main File'!A:O,15,0),0)</f>
        <v>0</v>
      </c>
    </row>
    <row r="26" spans="1:11" x14ac:dyDescent="0.25">
      <c r="A26" s="9">
        <f t="shared" si="0"/>
        <v>43213</v>
      </c>
      <c r="B26" s="26">
        <f>IFERROR(+VLOOKUP("LEINNF"&amp;A26,'Main File'!A:O,6,0),0)</f>
        <v>0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0</v>
      </c>
      <c r="F26" s="26">
        <f>IFERROR(+VLOOKUP("LEINNF"&amp;A26,'Main File'!A:O,10,0),0)</f>
        <v>0</v>
      </c>
      <c r="G26" s="26">
        <f>IFERROR(+VLOOKUP("LEINNF"&amp;A26,'Main File'!A:O,11,0),0)</f>
        <v>0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0</v>
      </c>
      <c r="K26" s="26">
        <f>IFERROR(+VLOOKUP("LEINNF"&amp;A26,'Main File'!A:O,15,0),0)</f>
        <v>0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0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</v>
      </c>
      <c r="F15" s="26">
        <f>IFERROR(+VLOOKUP("LEINSX"&amp;A15,'Main File'!A:O,10,0),0)</f>
        <v>0</v>
      </c>
      <c r="G15" s="26">
        <f>IFERROR(+VLOOKUP("LEINSX"&amp;A15,'Main File'!A:O,11,0),0)</f>
        <v>0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</v>
      </c>
      <c r="K15" s="26">
        <f>IFERROR(+VLOOKUP("LEINSX"&amp;A15,'Main File'!A:O,15,0),0)</f>
        <v>0</v>
      </c>
    </row>
    <row r="16" spans="1:14" x14ac:dyDescent="0.25">
      <c r="A16" s="9">
        <f t="shared" si="0"/>
        <v>43203</v>
      </c>
      <c r="B16" s="26">
        <f>IFERROR(+VLOOKUP("LEINSX"&amp;A16,'Main File'!A:O,6,0),0)</f>
        <v>0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</v>
      </c>
      <c r="F16" s="26">
        <f>IFERROR(+VLOOKUP("LEINSX"&amp;A16,'Main File'!A:O,10,0),0)</f>
        <v>0</v>
      </c>
      <c r="G16" s="26">
        <f>IFERROR(+VLOOKUP("LEINSX"&amp;A16,'Main File'!A:O,11,0),0)</f>
        <v>0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</v>
      </c>
      <c r="K16" s="26">
        <f>IFERROR(+VLOOKUP("LEINSX"&amp;A16,'Main File'!A:O,15,0),0)</f>
        <v>0</v>
      </c>
    </row>
    <row r="17" spans="1:11" x14ac:dyDescent="0.25">
      <c r="A17" s="9">
        <f t="shared" si="0"/>
        <v>43204</v>
      </c>
      <c r="B17" s="26">
        <f>IFERROR(+VLOOKUP("LEINSX"&amp;A17,'Main File'!A:O,6,0),0)</f>
        <v>0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</v>
      </c>
      <c r="F17" s="26">
        <f>IFERROR(+VLOOKUP("LEINSX"&amp;A17,'Main File'!A:O,10,0),0)</f>
        <v>0</v>
      </c>
      <c r="G17" s="26">
        <f>IFERROR(+VLOOKUP("LEINSX"&amp;A17,'Main File'!A:O,11,0),0)</f>
        <v>0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</v>
      </c>
      <c r="K17" s="26">
        <f>IFERROR(+VLOOKUP("LEINSX"&amp;A17,'Main File'!A:O,15,0),0)</f>
        <v>0</v>
      </c>
    </row>
    <row r="18" spans="1:11" x14ac:dyDescent="0.25">
      <c r="A18" s="9">
        <f t="shared" si="0"/>
        <v>43205</v>
      </c>
      <c r="B18" s="26">
        <f>IFERROR(+VLOOKUP("LEINSX"&amp;A18,'Main File'!A:O,6,0),0)</f>
        <v>0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</v>
      </c>
      <c r="F18" s="26">
        <f>IFERROR(+VLOOKUP("LEINSX"&amp;A18,'Main File'!A:O,10,0),0)</f>
        <v>0</v>
      </c>
      <c r="G18" s="26">
        <f>IFERROR(+VLOOKUP("LEINSX"&amp;A18,'Main File'!A:O,11,0),0)</f>
        <v>0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</v>
      </c>
      <c r="K18" s="26">
        <f>IFERROR(+VLOOKUP("LEINSX"&amp;A18,'Main File'!A:O,15,0),0)</f>
        <v>0</v>
      </c>
    </row>
    <row r="19" spans="1:11" x14ac:dyDescent="0.25">
      <c r="A19" s="9">
        <f t="shared" si="0"/>
        <v>43206</v>
      </c>
      <c r="B19" s="26">
        <f>IFERROR(+VLOOKUP("LEINSX"&amp;A19,'Main File'!A:O,6,0),0)</f>
        <v>0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</v>
      </c>
      <c r="F19" s="26">
        <f>IFERROR(+VLOOKUP("LEINSX"&amp;A19,'Main File'!A:O,10,0),0)</f>
        <v>0</v>
      </c>
      <c r="G19" s="26">
        <f>IFERROR(+VLOOKUP("LEINSX"&amp;A19,'Main File'!A:O,11,0),0)</f>
        <v>0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</v>
      </c>
      <c r="K19" s="26">
        <f>IFERROR(+VLOOKUP("LEINSX"&amp;A19,'Main File'!A:O,15,0),0)</f>
        <v>0</v>
      </c>
    </row>
    <row r="20" spans="1:11" x14ac:dyDescent="0.25">
      <c r="A20" s="9">
        <f t="shared" si="0"/>
        <v>43207</v>
      </c>
      <c r="B20" s="26">
        <f>IFERROR(+VLOOKUP("LEINSX"&amp;A20,'Main File'!A:O,6,0),0)</f>
        <v>0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</v>
      </c>
      <c r="F20" s="26">
        <f>IFERROR(+VLOOKUP("LEINSX"&amp;A20,'Main File'!A:O,10,0),0)</f>
        <v>0</v>
      </c>
      <c r="G20" s="26">
        <f>IFERROR(+VLOOKUP("LEINSX"&amp;A20,'Main File'!A:O,11,0),0)</f>
        <v>0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</v>
      </c>
      <c r="K20" s="26">
        <f>IFERROR(+VLOOKUP("LEINSX"&amp;A20,'Main File'!A:O,15,0),0)</f>
        <v>0</v>
      </c>
    </row>
    <row r="21" spans="1:11" x14ac:dyDescent="0.25">
      <c r="A21" s="9">
        <f t="shared" si="0"/>
        <v>43208</v>
      </c>
      <c r="B21" s="26">
        <f>IFERROR(+VLOOKUP("LEINSX"&amp;A21,'Main File'!A:O,6,0),0)</f>
        <v>0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</v>
      </c>
      <c r="F21" s="26">
        <f>IFERROR(+VLOOKUP("LEINSX"&amp;A21,'Main File'!A:O,10,0),0)</f>
        <v>0</v>
      </c>
      <c r="G21" s="26">
        <f>IFERROR(+VLOOKUP("LEINSX"&amp;A21,'Main File'!A:O,11,0),0)</f>
        <v>0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</v>
      </c>
      <c r="K21" s="26">
        <f>IFERROR(+VLOOKUP("LEINSX"&amp;A21,'Main File'!A:O,15,0),0)</f>
        <v>0</v>
      </c>
    </row>
    <row r="22" spans="1:11" x14ac:dyDescent="0.25">
      <c r="A22" s="9">
        <f t="shared" si="0"/>
        <v>43209</v>
      </c>
      <c r="B22" s="26">
        <f>IFERROR(+VLOOKUP("LEINSX"&amp;A22,'Main File'!A:O,6,0),0)</f>
        <v>0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</v>
      </c>
      <c r="F22" s="26">
        <f>IFERROR(+VLOOKUP("LEINSX"&amp;A22,'Main File'!A:O,10,0),0)</f>
        <v>0</v>
      </c>
      <c r="G22" s="26">
        <f>IFERROR(+VLOOKUP("LEINSX"&amp;A22,'Main File'!A:O,11,0),0)</f>
        <v>0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</v>
      </c>
      <c r="K22" s="26">
        <f>IFERROR(+VLOOKUP("LEINSX"&amp;A22,'Main File'!A:O,15,0),0)</f>
        <v>0</v>
      </c>
    </row>
    <row r="23" spans="1:11" x14ac:dyDescent="0.25">
      <c r="A23" s="9">
        <f t="shared" si="0"/>
        <v>43210</v>
      </c>
      <c r="B23" s="26">
        <f>IFERROR(+VLOOKUP("LEINSX"&amp;A23,'Main File'!A:O,6,0),0)</f>
        <v>0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</v>
      </c>
      <c r="F23" s="26">
        <f>IFERROR(+VLOOKUP("LEINSX"&amp;A23,'Main File'!A:O,10,0),0)</f>
        <v>0</v>
      </c>
      <c r="G23" s="26">
        <f>IFERROR(+VLOOKUP("LEINSX"&amp;A23,'Main File'!A:O,11,0),0)</f>
        <v>0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</v>
      </c>
      <c r="K23" s="26">
        <f>IFERROR(+VLOOKUP("LEINSX"&amp;A23,'Main File'!A:O,15,0),0)</f>
        <v>0</v>
      </c>
    </row>
    <row r="24" spans="1:11" x14ac:dyDescent="0.25">
      <c r="A24" s="9">
        <f t="shared" si="0"/>
        <v>43211</v>
      </c>
      <c r="B24" s="26">
        <f>IFERROR(+VLOOKUP("LEINSX"&amp;A24,'Main File'!A:O,6,0),0)</f>
        <v>0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</v>
      </c>
      <c r="F24" s="26">
        <f>IFERROR(+VLOOKUP("LEINSX"&amp;A24,'Main File'!A:O,10,0),0)</f>
        <v>0</v>
      </c>
      <c r="G24" s="26">
        <f>IFERROR(+VLOOKUP("LEINSX"&amp;A24,'Main File'!A:O,11,0),0)</f>
        <v>0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</v>
      </c>
      <c r="K24" s="26">
        <f>IFERROR(+VLOOKUP("LEINSX"&amp;A24,'Main File'!A:O,15,0),0)</f>
        <v>0</v>
      </c>
    </row>
    <row r="25" spans="1:11" x14ac:dyDescent="0.25">
      <c r="A25" s="9">
        <f t="shared" si="0"/>
        <v>43212</v>
      </c>
      <c r="B25" s="26">
        <f>IFERROR(+VLOOKUP("LEINSX"&amp;A25,'Main File'!A:O,6,0),0)</f>
        <v>0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</v>
      </c>
      <c r="F25" s="26">
        <f>IFERROR(+VLOOKUP("LEINSX"&amp;A25,'Main File'!A:O,10,0),0)</f>
        <v>0</v>
      </c>
      <c r="G25" s="26">
        <f>IFERROR(+VLOOKUP("LEINSX"&amp;A25,'Main File'!A:O,11,0),0)</f>
        <v>0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</v>
      </c>
      <c r="K25" s="26">
        <f>IFERROR(+VLOOKUP("LEINSX"&amp;A25,'Main File'!A:O,15,0),0)</f>
        <v>0</v>
      </c>
    </row>
    <row r="26" spans="1:11" x14ac:dyDescent="0.25">
      <c r="A26" s="9">
        <f t="shared" si="0"/>
        <v>43213</v>
      </c>
      <c r="B26" s="26">
        <f>IFERROR(+VLOOKUP("LEINSX"&amp;A26,'Main File'!A:O,6,0),0)</f>
        <v>0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</v>
      </c>
      <c r="F26" s="26">
        <f>IFERROR(+VLOOKUP("LEINSX"&amp;A26,'Main File'!A:O,10,0),0)</f>
        <v>0</v>
      </c>
      <c r="G26" s="26">
        <f>IFERROR(+VLOOKUP("LEINSX"&amp;A26,'Main File'!A:O,11,0),0)</f>
        <v>0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</v>
      </c>
      <c r="K26" s="26">
        <f>IFERROR(+VLOOKUP("LEINSX"&amp;A26,'Main File'!A:O,15,0),0)</f>
        <v>0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0</v>
      </c>
      <c r="C15" s="26">
        <f>IFERROR(+VLOOKUP("LEMIDF"&amp;A15,'Main File'!A:O,7,0),0)</f>
        <v>0</v>
      </c>
      <c r="D15" s="26">
        <f>IFERROR(+VLOOKUP("LEMIDF"&amp;A15,'Main File'!A:O,8,0),0)</f>
        <v>0</v>
      </c>
      <c r="E15" s="26">
        <f>IFERROR(+VLOOKUP("LEMIDF"&amp;A15,'Main File'!A:O,9,0),0)</f>
        <v>0</v>
      </c>
      <c r="F15" s="26">
        <f>IFERROR(+VLOOKUP("LEMIDF"&amp;A15,'Main File'!A:O,10,0),0)</f>
        <v>0</v>
      </c>
      <c r="G15" s="26">
        <f>IFERROR(+VLOOKUP("LEMIDF"&amp;A15,'Main File'!A:O,11,0),0)</f>
        <v>0</v>
      </c>
      <c r="H15" s="26">
        <f>IFERROR(+VLOOKUP("LEMIDF"&amp;A15,'Main File'!A:O,12,0),0)</f>
        <v>0</v>
      </c>
      <c r="I15" s="26">
        <f>IFERROR(+VLOOKUP("LEMIDF"&amp;A15,'Main File'!A:O,13,0),0)</f>
        <v>0</v>
      </c>
      <c r="J15" s="26">
        <f>IFERROR(+VLOOKUP("LEMIDF"&amp;A15,'Main File'!A:O,14,0),0)</f>
        <v>0</v>
      </c>
      <c r="K15" s="26">
        <f>IFERROR(+VLOOKUP("LEMIDF"&amp;A15,'Main File'!A:O,15,0),0)</f>
        <v>0</v>
      </c>
    </row>
    <row r="16" spans="1:14" x14ac:dyDescent="0.25">
      <c r="A16" s="9">
        <f t="shared" si="0"/>
        <v>43203</v>
      </c>
      <c r="B16" s="26">
        <f>IFERROR(+VLOOKUP("LEMIDF"&amp;A16,'Main File'!A:O,6,0),0)</f>
        <v>0</v>
      </c>
      <c r="C16" s="26">
        <f>IFERROR(+VLOOKUP("LEMIDF"&amp;A16,'Main File'!A:O,7,0),0)</f>
        <v>0</v>
      </c>
      <c r="D16" s="26">
        <f>IFERROR(+VLOOKUP("LEMIDF"&amp;A16,'Main File'!A:O,8,0),0)</f>
        <v>0</v>
      </c>
      <c r="E16" s="26">
        <f>IFERROR(+VLOOKUP("LEMIDF"&amp;A16,'Main File'!A:O,9,0),0)</f>
        <v>0</v>
      </c>
      <c r="F16" s="26">
        <f>IFERROR(+VLOOKUP("LEMIDF"&amp;A16,'Main File'!A:O,10,0),0)</f>
        <v>0</v>
      </c>
      <c r="G16" s="26">
        <f>IFERROR(+VLOOKUP("LEMIDF"&amp;A16,'Main File'!A:O,11,0),0)</f>
        <v>0</v>
      </c>
      <c r="H16" s="26">
        <f>IFERROR(+VLOOKUP("LEMIDF"&amp;A16,'Main File'!A:O,12,0),0)</f>
        <v>0</v>
      </c>
      <c r="I16" s="26">
        <f>IFERROR(+VLOOKUP("LEMIDF"&amp;A16,'Main File'!A:O,13,0),0)</f>
        <v>0</v>
      </c>
      <c r="J16" s="26">
        <f>IFERROR(+VLOOKUP("LEMIDF"&amp;A16,'Main File'!A:O,14,0),0)</f>
        <v>0</v>
      </c>
      <c r="K16" s="26">
        <f>IFERROR(+VLOOKUP("LEMIDF"&amp;A16,'Main File'!A:O,15,0),0)</f>
        <v>0</v>
      </c>
    </row>
    <row r="17" spans="1:11" x14ac:dyDescent="0.25">
      <c r="A17" s="9">
        <f t="shared" si="0"/>
        <v>43204</v>
      </c>
      <c r="B17" s="26">
        <f>IFERROR(+VLOOKUP("LEMIDF"&amp;A17,'Main File'!A:O,6,0),0)</f>
        <v>0</v>
      </c>
      <c r="C17" s="26">
        <f>IFERROR(+VLOOKUP("LEMIDF"&amp;A17,'Main File'!A:O,7,0),0)</f>
        <v>0</v>
      </c>
      <c r="D17" s="26">
        <f>IFERROR(+VLOOKUP("LEMIDF"&amp;A17,'Main File'!A:O,8,0),0)</f>
        <v>0</v>
      </c>
      <c r="E17" s="26">
        <f>IFERROR(+VLOOKUP("LEMIDF"&amp;A17,'Main File'!A:O,9,0),0)</f>
        <v>0</v>
      </c>
      <c r="F17" s="26">
        <f>IFERROR(+VLOOKUP("LEMIDF"&amp;A17,'Main File'!A:O,10,0),0)</f>
        <v>0</v>
      </c>
      <c r="G17" s="26">
        <f>IFERROR(+VLOOKUP("LEMIDF"&amp;A17,'Main File'!A:O,11,0),0)</f>
        <v>0</v>
      </c>
      <c r="H17" s="26">
        <f>IFERROR(+VLOOKUP("LEMIDF"&amp;A17,'Main File'!A:O,12,0),0)</f>
        <v>0</v>
      </c>
      <c r="I17" s="26">
        <f>IFERROR(+VLOOKUP("LEMIDF"&amp;A17,'Main File'!A:O,13,0),0)</f>
        <v>0</v>
      </c>
      <c r="J17" s="26">
        <f>IFERROR(+VLOOKUP("LEMIDF"&amp;A17,'Main File'!A:O,14,0),0)</f>
        <v>0</v>
      </c>
      <c r="K17" s="26">
        <f>IFERROR(+VLOOKUP("LEMIDF"&amp;A17,'Main File'!A:O,15,0),0)</f>
        <v>0</v>
      </c>
    </row>
    <row r="18" spans="1:11" x14ac:dyDescent="0.25">
      <c r="A18" s="9">
        <f t="shared" si="0"/>
        <v>43205</v>
      </c>
      <c r="B18" s="26">
        <f>IFERROR(+VLOOKUP("LEMIDF"&amp;A18,'Main File'!A:O,6,0),0)</f>
        <v>0</v>
      </c>
      <c r="C18" s="26">
        <f>IFERROR(+VLOOKUP("LEMIDF"&amp;A18,'Main File'!A:O,7,0),0)</f>
        <v>0</v>
      </c>
      <c r="D18" s="26">
        <f>IFERROR(+VLOOKUP("LEMIDF"&amp;A18,'Main File'!A:O,8,0),0)</f>
        <v>0</v>
      </c>
      <c r="E18" s="26">
        <f>IFERROR(+VLOOKUP("LEMIDF"&amp;A18,'Main File'!A:O,9,0),0)</f>
        <v>0</v>
      </c>
      <c r="F18" s="26">
        <f>IFERROR(+VLOOKUP("LEMIDF"&amp;A18,'Main File'!A:O,10,0),0)</f>
        <v>0</v>
      </c>
      <c r="G18" s="26">
        <f>IFERROR(+VLOOKUP("LEMIDF"&amp;A18,'Main File'!A:O,11,0),0)</f>
        <v>0</v>
      </c>
      <c r="H18" s="26">
        <f>IFERROR(+VLOOKUP("LEMIDF"&amp;A18,'Main File'!A:O,12,0),0)</f>
        <v>0</v>
      </c>
      <c r="I18" s="26">
        <f>IFERROR(+VLOOKUP("LEMIDF"&amp;A18,'Main File'!A:O,13,0),0)</f>
        <v>0</v>
      </c>
      <c r="J18" s="26">
        <f>IFERROR(+VLOOKUP("LEMIDF"&amp;A18,'Main File'!A:O,14,0),0)</f>
        <v>0</v>
      </c>
      <c r="K18" s="26">
        <f>IFERROR(+VLOOKUP("LEMIDF"&amp;A18,'Main File'!A:O,15,0),0)</f>
        <v>0</v>
      </c>
    </row>
    <row r="19" spans="1:11" x14ac:dyDescent="0.25">
      <c r="A19" s="9">
        <f t="shared" si="0"/>
        <v>43206</v>
      </c>
      <c r="B19" s="26">
        <f>IFERROR(+VLOOKUP("LEMIDF"&amp;A19,'Main File'!A:O,6,0),0)</f>
        <v>0</v>
      </c>
      <c r="C19" s="26">
        <f>IFERROR(+VLOOKUP("LEMIDF"&amp;A19,'Main File'!A:O,7,0),0)</f>
        <v>0</v>
      </c>
      <c r="D19" s="26">
        <f>IFERROR(+VLOOKUP("LEMIDF"&amp;A19,'Main File'!A:O,8,0),0)</f>
        <v>0</v>
      </c>
      <c r="E19" s="26">
        <f>IFERROR(+VLOOKUP("LEMIDF"&amp;A19,'Main File'!A:O,9,0),0)</f>
        <v>0</v>
      </c>
      <c r="F19" s="26">
        <f>IFERROR(+VLOOKUP("LEMIDF"&amp;A19,'Main File'!A:O,10,0),0)</f>
        <v>0</v>
      </c>
      <c r="G19" s="26">
        <f>IFERROR(+VLOOKUP("LEMIDF"&amp;A19,'Main File'!A:O,11,0),0)</f>
        <v>0</v>
      </c>
      <c r="H19" s="26">
        <f>IFERROR(+VLOOKUP("LEMIDF"&amp;A19,'Main File'!A:O,12,0),0)</f>
        <v>0</v>
      </c>
      <c r="I19" s="26">
        <f>IFERROR(+VLOOKUP("LEMIDF"&amp;A19,'Main File'!A:O,13,0),0)</f>
        <v>0</v>
      </c>
      <c r="J19" s="26">
        <f>IFERROR(+VLOOKUP("LEMIDF"&amp;A19,'Main File'!A:O,14,0),0)</f>
        <v>0</v>
      </c>
      <c r="K19" s="26">
        <f>IFERROR(+VLOOKUP("LEMIDF"&amp;A19,'Main File'!A:O,15,0),0)</f>
        <v>0</v>
      </c>
    </row>
    <row r="20" spans="1:11" x14ac:dyDescent="0.25">
      <c r="A20" s="9">
        <f t="shared" si="0"/>
        <v>43207</v>
      </c>
      <c r="B20" s="26">
        <f>IFERROR(+VLOOKUP("LEMIDF"&amp;A20,'Main File'!A:O,6,0),0)</f>
        <v>0</v>
      </c>
      <c r="C20" s="26">
        <f>IFERROR(+VLOOKUP("LEMIDF"&amp;A20,'Main File'!A:O,7,0),0)</f>
        <v>0</v>
      </c>
      <c r="D20" s="26">
        <f>IFERROR(+VLOOKUP("LEMIDF"&amp;A20,'Main File'!A:O,8,0),0)</f>
        <v>0</v>
      </c>
      <c r="E20" s="26">
        <f>IFERROR(+VLOOKUP("LEMIDF"&amp;A20,'Main File'!A:O,9,0),0)</f>
        <v>0</v>
      </c>
      <c r="F20" s="26">
        <f>IFERROR(+VLOOKUP("LEMIDF"&amp;A20,'Main File'!A:O,10,0),0)</f>
        <v>0</v>
      </c>
      <c r="G20" s="26">
        <f>IFERROR(+VLOOKUP("LEMIDF"&amp;A20,'Main File'!A:O,11,0),0)</f>
        <v>0</v>
      </c>
      <c r="H20" s="26">
        <f>IFERROR(+VLOOKUP("LEMIDF"&amp;A20,'Main File'!A:O,12,0),0)</f>
        <v>0</v>
      </c>
      <c r="I20" s="26">
        <f>IFERROR(+VLOOKUP("LEMIDF"&amp;A20,'Main File'!A:O,13,0),0)</f>
        <v>0</v>
      </c>
      <c r="J20" s="26">
        <f>IFERROR(+VLOOKUP("LEMIDF"&amp;A20,'Main File'!A:O,14,0),0)</f>
        <v>0</v>
      </c>
      <c r="K20" s="26">
        <f>IFERROR(+VLOOKUP("LEMIDF"&amp;A20,'Main File'!A:O,15,0),0)</f>
        <v>0</v>
      </c>
    </row>
    <row r="21" spans="1:11" x14ac:dyDescent="0.25">
      <c r="A21" s="9">
        <f t="shared" si="0"/>
        <v>43208</v>
      </c>
      <c r="B21" s="26">
        <f>IFERROR(+VLOOKUP("LEMIDF"&amp;A21,'Main File'!A:O,6,0),0)</f>
        <v>0</v>
      </c>
      <c r="C21" s="26">
        <f>IFERROR(+VLOOKUP("LEMIDF"&amp;A21,'Main File'!A:O,7,0),0)</f>
        <v>0</v>
      </c>
      <c r="D21" s="26">
        <f>IFERROR(+VLOOKUP("LEMIDF"&amp;A21,'Main File'!A:O,8,0),0)</f>
        <v>0</v>
      </c>
      <c r="E21" s="26">
        <f>IFERROR(+VLOOKUP("LEMIDF"&amp;A21,'Main File'!A:O,9,0),0)</f>
        <v>0</v>
      </c>
      <c r="F21" s="26">
        <f>IFERROR(+VLOOKUP("LEMIDF"&amp;A21,'Main File'!A:O,10,0),0)</f>
        <v>0</v>
      </c>
      <c r="G21" s="26">
        <f>IFERROR(+VLOOKUP("LEMIDF"&amp;A21,'Main File'!A:O,11,0),0)</f>
        <v>0</v>
      </c>
      <c r="H21" s="26">
        <f>IFERROR(+VLOOKUP("LEMIDF"&amp;A21,'Main File'!A:O,12,0),0)</f>
        <v>0</v>
      </c>
      <c r="I21" s="26">
        <f>IFERROR(+VLOOKUP("LEMIDF"&amp;A21,'Main File'!A:O,13,0),0)</f>
        <v>0</v>
      </c>
      <c r="J21" s="26">
        <f>IFERROR(+VLOOKUP("LEMIDF"&amp;A21,'Main File'!A:O,14,0),0)</f>
        <v>0</v>
      </c>
      <c r="K21" s="26">
        <f>IFERROR(+VLOOKUP("LEMIDF"&amp;A21,'Main File'!A:O,15,0),0)</f>
        <v>0</v>
      </c>
    </row>
    <row r="22" spans="1:11" x14ac:dyDescent="0.25">
      <c r="A22" s="9">
        <f t="shared" si="0"/>
        <v>43209</v>
      </c>
      <c r="B22" s="26">
        <f>IFERROR(+VLOOKUP("LEMIDF"&amp;A22,'Main File'!A:O,6,0),0)</f>
        <v>0</v>
      </c>
      <c r="C22" s="26">
        <f>IFERROR(+VLOOKUP("LEMIDF"&amp;A22,'Main File'!A:O,7,0),0)</f>
        <v>0</v>
      </c>
      <c r="D22" s="26">
        <f>IFERROR(+VLOOKUP("LEMIDF"&amp;A22,'Main File'!A:O,8,0),0)</f>
        <v>0</v>
      </c>
      <c r="E22" s="26">
        <f>IFERROR(+VLOOKUP("LEMIDF"&amp;A22,'Main File'!A:O,9,0),0)</f>
        <v>0</v>
      </c>
      <c r="F22" s="26">
        <f>IFERROR(+VLOOKUP("LEMIDF"&amp;A22,'Main File'!A:O,10,0),0)</f>
        <v>0</v>
      </c>
      <c r="G22" s="26">
        <f>IFERROR(+VLOOKUP("LEMIDF"&amp;A22,'Main File'!A:O,11,0),0)</f>
        <v>0</v>
      </c>
      <c r="H22" s="26">
        <f>IFERROR(+VLOOKUP("LEMIDF"&amp;A22,'Main File'!A:O,12,0),0)</f>
        <v>0</v>
      </c>
      <c r="I22" s="26">
        <f>IFERROR(+VLOOKUP("LEMIDF"&amp;A22,'Main File'!A:O,13,0),0)</f>
        <v>0</v>
      </c>
      <c r="J22" s="26">
        <f>IFERROR(+VLOOKUP("LEMIDF"&amp;A22,'Main File'!A:O,14,0),0)</f>
        <v>0</v>
      </c>
      <c r="K22" s="26">
        <f>IFERROR(+VLOOKUP("LEMIDF"&amp;A22,'Main File'!A:O,15,0),0)</f>
        <v>0</v>
      </c>
    </row>
    <row r="23" spans="1:11" x14ac:dyDescent="0.25">
      <c r="A23" s="9">
        <f t="shared" si="0"/>
        <v>43210</v>
      </c>
      <c r="B23" s="26">
        <f>IFERROR(+VLOOKUP("LEMIDF"&amp;A23,'Main File'!A:O,6,0),0)</f>
        <v>0</v>
      </c>
      <c r="C23" s="26">
        <f>IFERROR(+VLOOKUP("LEMIDF"&amp;A23,'Main File'!A:O,7,0),0)</f>
        <v>0</v>
      </c>
      <c r="D23" s="26">
        <f>IFERROR(+VLOOKUP("LEMIDF"&amp;A23,'Main File'!A:O,8,0),0)</f>
        <v>0</v>
      </c>
      <c r="E23" s="26">
        <f>IFERROR(+VLOOKUP("LEMIDF"&amp;A23,'Main File'!A:O,9,0),0)</f>
        <v>0</v>
      </c>
      <c r="F23" s="26">
        <f>IFERROR(+VLOOKUP("LEMIDF"&amp;A23,'Main File'!A:O,10,0),0)</f>
        <v>0</v>
      </c>
      <c r="G23" s="26">
        <f>IFERROR(+VLOOKUP("LEMIDF"&amp;A23,'Main File'!A:O,11,0),0)</f>
        <v>0</v>
      </c>
      <c r="H23" s="26">
        <f>IFERROR(+VLOOKUP("LEMIDF"&amp;A23,'Main File'!A:O,12,0),0)</f>
        <v>0</v>
      </c>
      <c r="I23" s="26">
        <f>IFERROR(+VLOOKUP("LEMIDF"&amp;A23,'Main File'!A:O,13,0),0)</f>
        <v>0</v>
      </c>
      <c r="J23" s="26">
        <f>IFERROR(+VLOOKUP("LEMIDF"&amp;A23,'Main File'!A:O,14,0),0)</f>
        <v>0</v>
      </c>
      <c r="K23" s="26">
        <f>IFERROR(+VLOOKUP("LEMIDF"&amp;A23,'Main File'!A:O,15,0),0)</f>
        <v>0</v>
      </c>
    </row>
    <row r="24" spans="1:11" x14ac:dyDescent="0.25">
      <c r="A24" s="9">
        <f t="shared" si="0"/>
        <v>43211</v>
      </c>
      <c r="B24" s="26">
        <f>IFERROR(+VLOOKUP("LEMIDF"&amp;A24,'Main File'!A:O,6,0),0)</f>
        <v>0</v>
      </c>
      <c r="C24" s="26">
        <f>IFERROR(+VLOOKUP("LEMIDF"&amp;A24,'Main File'!A:O,7,0),0)</f>
        <v>0</v>
      </c>
      <c r="D24" s="26">
        <f>IFERROR(+VLOOKUP("LEMIDF"&amp;A24,'Main File'!A:O,8,0),0)</f>
        <v>0</v>
      </c>
      <c r="E24" s="26">
        <f>IFERROR(+VLOOKUP("LEMIDF"&amp;A24,'Main File'!A:O,9,0),0)</f>
        <v>0</v>
      </c>
      <c r="F24" s="26">
        <f>IFERROR(+VLOOKUP("LEMIDF"&amp;A24,'Main File'!A:O,10,0),0)</f>
        <v>0</v>
      </c>
      <c r="G24" s="26">
        <f>IFERROR(+VLOOKUP("LEMIDF"&amp;A24,'Main File'!A:O,11,0),0)</f>
        <v>0</v>
      </c>
      <c r="H24" s="26">
        <f>IFERROR(+VLOOKUP("LEMIDF"&amp;A24,'Main File'!A:O,12,0),0)</f>
        <v>0</v>
      </c>
      <c r="I24" s="26">
        <f>IFERROR(+VLOOKUP("LEMIDF"&amp;A24,'Main File'!A:O,13,0),0)</f>
        <v>0</v>
      </c>
      <c r="J24" s="26">
        <f>IFERROR(+VLOOKUP("LEMIDF"&amp;A24,'Main File'!A:O,14,0),0)</f>
        <v>0</v>
      </c>
      <c r="K24" s="26">
        <f>IFERROR(+VLOOKUP("LEMIDF"&amp;A24,'Main File'!A:O,15,0),0)</f>
        <v>0</v>
      </c>
    </row>
    <row r="25" spans="1:11" x14ac:dyDescent="0.25">
      <c r="A25" s="9">
        <f t="shared" si="0"/>
        <v>43212</v>
      </c>
      <c r="B25" s="26">
        <f>IFERROR(+VLOOKUP("LEMIDF"&amp;A25,'Main File'!A:O,6,0),0)</f>
        <v>0</v>
      </c>
      <c r="C25" s="26">
        <f>IFERROR(+VLOOKUP("LEMIDF"&amp;A25,'Main File'!A:O,7,0),0)</f>
        <v>0</v>
      </c>
      <c r="D25" s="26">
        <f>IFERROR(+VLOOKUP("LEMIDF"&amp;A25,'Main File'!A:O,8,0),0)</f>
        <v>0</v>
      </c>
      <c r="E25" s="26">
        <f>IFERROR(+VLOOKUP("LEMIDF"&amp;A25,'Main File'!A:O,9,0),0)</f>
        <v>0</v>
      </c>
      <c r="F25" s="26">
        <f>IFERROR(+VLOOKUP("LEMIDF"&amp;A25,'Main File'!A:O,10,0),0)</f>
        <v>0</v>
      </c>
      <c r="G25" s="26">
        <f>IFERROR(+VLOOKUP("LEMIDF"&amp;A25,'Main File'!A:O,11,0),0)</f>
        <v>0</v>
      </c>
      <c r="H25" s="26">
        <f>IFERROR(+VLOOKUP("LEMIDF"&amp;A25,'Main File'!A:O,12,0),0)</f>
        <v>0</v>
      </c>
      <c r="I25" s="26">
        <f>IFERROR(+VLOOKUP("LEMIDF"&amp;A25,'Main File'!A:O,13,0),0)</f>
        <v>0</v>
      </c>
      <c r="J25" s="26">
        <f>IFERROR(+VLOOKUP("LEMIDF"&amp;A25,'Main File'!A:O,14,0),0)</f>
        <v>0</v>
      </c>
      <c r="K25" s="26">
        <f>IFERROR(+VLOOKUP("LEMIDF"&amp;A25,'Main File'!A:O,15,0),0)</f>
        <v>0</v>
      </c>
    </row>
    <row r="26" spans="1:11" x14ac:dyDescent="0.25">
      <c r="A26" s="9">
        <f t="shared" si="0"/>
        <v>43213</v>
      </c>
      <c r="B26" s="26">
        <f>IFERROR(+VLOOKUP("LEMIDF"&amp;A26,'Main File'!A:O,6,0),0)</f>
        <v>0</v>
      </c>
      <c r="C26" s="26">
        <f>IFERROR(+VLOOKUP("LEMIDF"&amp;A26,'Main File'!A:O,7,0),0)</f>
        <v>0</v>
      </c>
      <c r="D26" s="26">
        <f>IFERROR(+VLOOKUP("LEMIDF"&amp;A26,'Main File'!A:O,8,0),0)</f>
        <v>0</v>
      </c>
      <c r="E26" s="26">
        <f>IFERROR(+VLOOKUP("LEMIDF"&amp;A26,'Main File'!A:O,9,0),0)</f>
        <v>0</v>
      </c>
      <c r="F26" s="26">
        <f>IFERROR(+VLOOKUP("LEMIDF"&amp;A26,'Main File'!A:O,10,0),0)</f>
        <v>0</v>
      </c>
      <c r="G26" s="26">
        <f>IFERROR(+VLOOKUP("LEMIDF"&amp;A26,'Main File'!A:O,11,0),0)</f>
        <v>0</v>
      </c>
      <c r="H26" s="26">
        <f>IFERROR(+VLOOKUP("LEMIDF"&amp;A26,'Main File'!A:O,12,0),0)</f>
        <v>0</v>
      </c>
      <c r="I26" s="26">
        <f>IFERROR(+VLOOKUP("LEMIDF"&amp;A26,'Main File'!A:O,13,0),0)</f>
        <v>0</v>
      </c>
      <c r="J26" s="26">
        <f>IFERROR(+VLOOKUP("LEMIDF"&amp;A26,'Main File'!A:O,14,0),0)</f>
        <v>0</v>
      </c>
      <c r="K26" s="26">
        <f>IFERROR(+VLOOKUP("LEMIDF"&amp;A26,'Main File'!A:O,15,0),0)</f>
        <v>0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0</v>
      </c>
      <c r="F15" s="26">
        <f>IFERROR(+VLOOKUP("LET100"&amp;A15,'Main File'!A:O,10,0),0)</f>
        <v>0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0</v>
      </c>
      <c r="F16" s="26">
        <f>IFERROR(+VLOOKUP("LET100"&amp;A16,'Main File'!A:O,10,0),0)</f>
        <v>0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0</v>
      </c>
      <c r="F17" s="26">
        <f>IFERROR(+VLOOKUP("LET100"&amp;A17,'Main File'!A:O,10,0),0)</f>
        <v>0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0</v>
      </c>
      <c r="F18" s="26">
        <f>IFERROR(+VLOOKUP("LET100"&amp;A18,'Main File'!A:O,10,0),0)</f>
        <v>0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0</v>
      </c>
      <c r="F19" s="26">
        <f>IFERROR(+VLOOKUP("LET100"&amp;A19,'Main File'!A:O,10,0),0)</f>
        <v>0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0</v>
      </c>
      <c r="F20" s="26">
        <f>IFERROR(+VLOOKUP("LET100"&amp;A20,'Main File'!A:O,10,0),0)</f>
        <v>0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0</v>
      </c>
      <c r="F21" s="26">
        <f>IFERROR(+VLOOKUP("LET100"&amp;A21,'Main File'!A:O,10,0),0)</f>
        <v>0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0</v>
      </c>
      <c r="F22" s="26">
        <f>IFERROR(+VLOOKUP("LET100"&amp;A22,'Main File'!A:O,10,0),0)</f>
        <v>0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0</v>
      </c>
      <c r="F23" s="26">
        <f>IFERROR(+VLOOKUP("LET100"&amp;A23,'Main File'!A:O,10,0),0)</f>
        <v>0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0</v>
      </c>
      <c r="F24" s="26">
        <f>IFERROR(+VLOOKUP("LET100"&amp;A24,'Main File'!A:O,10,0),0)</f>
        <v>0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0</v>
      </c>
      <c r="F25" s="26">
        <f>IFERROR(+VLOOKUP("LET100"&amp;A25,'Main File'!A:O,10,0),0)</f>
        <v>0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0</v>
      </c>
      <c r="F26" s="26">
        <f>IFERROR(+VLOOKUP("LET100"&amp;A26,'Main File'!A:O,10,0),0)</f>
        <v>0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0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</v>
      </c>
      <c r="F15" s="26">
        <f>IFERROR(+VLOOKUP("LETAXP"&amp;A15,'Main File'!A:O,10,0),0)</f>
        <v>0</v>
      </c>
      <c r="G15" s="26">
        <f>IFERROR(+VLOOKUP("LETAXP"&amp;A15,'Main File'!A:O,11,0),0)</f>
        <v>0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</v>
      </c>
      <c r="K15" s="26">
        <f>IFERROR(+VLOOKUP("LETAXP"&amp;A15,'Main File'!A:O,15,0),0)</f>
        <v>0</v>
      </c>
    </row>
    <row r="16" spans="1:14" x14ac:dyDescent="0.25">
      <c r="A16" s="9">
        <f t="shared" si="0"/>
        <v>43203</v>
      </c>
      <c r="B16" s="26">
        <f>IFERROR(+VLOOKUP("LETAXP"&amp;A16,'Main File'!A:O,6,0),0)</f>
        <v>0</v>
      </c>
      <c r="C16" s="26">
        <f>IFERROR(+VLOOKUP("LETAXP"&amp;A16,'Main File'!A:O,7,0),0)</f>
        <v>0</v>
      </c>
      <c r="D16" s="26">
        <f>IFERROR(+VLOOKUP("LETAXP"&amp;A16,'Main File'!A:O,8,0),0)</f>
        <v>0</v>
      </c>
      <c r="E16" s="26">
        <f>IFERROR(+VLOOKUP("LETAXP"&amp;A16,'Main File'!A:O,9,0),0)</f>
        <v>0</v>
      </c>
      <c r="F16" s="26">
        <f>IFERROR(+VLOOKUP("LETAXP"&amp;A16,'Main File'!A:O,10,0),0)</f>
        <v>0</v>
      </c>
      <c r="G16" s="26">
        <f>IFERROR(+VLOOKUP("LETAXP"&amp;A16,'Main File'!A:O,11,0),0)</f>
        <v>0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</v>
      </c>
      <c r="K16" s="26">
        <f>IFERROR(+VLOOKUP("LETAXP"&amp;A16,'Main File'!A:O,15,0),0)</f>
        <v>0</v>
      </c>
    </row>
    <row r="17" spans="1:11" x14ac:dyDescent="0.25">
      <c r="A17" s="9">
        <f t="shared" si="0"/>
        <v>43204</v>
      </c>
      <c r="B17" s="26">
        <f>IFERROR(+VLOOKUP("LETAXP"&amp;A17,'Main File'!A:O,6,0),0)</f>
        <v>0</v>
      </c>
      <c r="C17" s="26">
        <f>IFERROR(+VLOOKUP("LETAXP"&amp;A17,'Main File'!A:O,7,0),0)</f>
        <v>0</v>
      </c>
      <c r="D17" s="26">
        <f>IFERROR(+VLOOKUP("LETAXP"&amp;A17,'Main File'!A:O,8,0),0)</f>
        <v>0</v>
      </c>
      <c r="E17" s="26">
        <f>IFERROR(+VLOOKUP("LETAXP"&amp;A17,'Main File'!A:O,9,0),0)</f>
        <v>0</v>
      </c>
      <c r="F17" s="26">
        <f>IFERROR(+VLOOKUP("LETAXP"&amp;A17,'Main File'!A:O,10,0),0)</f>
        <v>0</v>
      </c>
      <c r="G17" s="26">
        <f>IFERROR(+VLOOKUP("LETAXP"&amp;A17,'Main File'!A:O,11,0),0)</f>
        <v>0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</v>
      </c>
      <c r="K17" s="26">
        <f>IFERROR(+VLOOKUP("LETAXP"&amp;A17,'Main File'!A:O,15,0),0)</f>
        <v>0</v>
      </c>
    </row>
    <row r="18" spans="1:11" x14ac:dyDescent="0.25">
      <c r="A18" s="9">
        <f t="shared" si="0"/>
        <v>43205</v>
      </c>
      <c r="B18" s="26">
        <f>IFERROR(+VLOOKUP("LETAXP"&amp;A18,'Main File'!A:O,6,0),0)</f>
        <v>0</v>
      </c>
      <c r="C18" s="26">
        <f>IFERROR(+VLOOKUP("LETAXP"&amp;A18,'Main File'!A:O,7,0),0)</f>
        <v>0</v>
      </c>
      <c r="D18" s="26">
        <f>IFERROR(+VLOOKUP("LETAXP"&amp;A18,'Main File'!A:O,8,0),0)</f>
        <v>0</v>
      </c>
      <c r="E18" s="26">
        <f>IFERROR(+VLOOKUP("LETAXP"&amp;A18,'Main File'!A:O,9,0),0)</f>
        <v>0</v>
      </c>
      <c r="F18" s="26">
        <f>IFERROR(+VLOOKUP("LETAXP"&amp;A18,'Main File'!A:O,10,0),0)</f>
        <v>0</v>
      </c>
      <c r="G18" s="26">
        <f>IFERROR(+VLOOKUP("LETAXP"&amp;A18,'Main File'!A:O,11,0),0)</f>
        <v>0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</v>
      </c>
      <c r="K18" s="26">
        <f>IFERROR(+VLOOKUP("LETAXP"&amp;A18,'Main File'!A:O,15,0),0)</f>
        <v>0</v>
      </c>
    </row>
    <row r="19" spans="1:11" x14ac:dyDescent="0.25">
      <c r="A19" s="9">
        <f t="shared" si="0"/>
        <v>43206</v>
      </c>
      <c r="B19" s="26">
        <f>IFERROR(+VLOOKUP("LETAXP"&amp;A19,'Main File'!A:O,6,0),0)</f>
        <v>0</v>
      </c>
      <c r="C19" s="26">
        <f>IFERROR(+VLOOKUP("LETAXP"&amp;A19,'Main File'!A:O,7,0),0)</f>
        <v>0</v>
      </c>
      <c r="D19" s="26">
        <f>IFERROR(+VLOOKUP("LETAXP"&amp;A19,'Main File'!A:O,8,0),0)</f>
        <v>0</v>
      </c>
      <c r="E19" s="26">
        <f>IFERROR(+VLOOKUP("LETAXP"&amp;A19,'Main File'!A:O,9,0),0)</f>
        <v>0</v>
      </c>
      <c r="F19" s="26">
        <f>IFERROR(+VLOOKUP("LETAXP"&amp;A19,'Main File'!A:O,10,0),0)</f>
        <v>0</v>
      </c>
      <c r="G19" s="26">
        <f>IFERROR(+VLOOKUP("LETAXP"&amp;A19,'Main File'!A:O,11,0),0)</f>
        <v>0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</v>
      </c>
      <c r="K19" s="26">
        <f>IFERROR(+VLOOKUP("LETAXP"&amp;A19,'Main File'!A:O,15,0),0)</f>
        <v>0</v>
      </c>
    </row>
    <row r="20" spans="1:11" x14ac:dyDescent="0.25">
      <c r="A20" s="9">
        <f t="shared" si="0"/>
        <v>43207</v>
      </c>
      <c r="B20" s="26">
        <f>IFERROR(+VLOOKUP("LETAXP"&amp;A20,'Main File'!A:O,6,0),0)</f>
        <v>0</v>
      </c>
      <c r="C20" s="26">
        <f>IFERROR(+VLOOKUP("LETAXP"&amp;A20,'Main File'!A:O,7,0),0)</f>
        <v>0</v>
      </c>
      <c r="D20" s="26">
        <f>IFERROR(+VLOOKUP("LETAXP"&amp;A20,'Main File'!A:O,8,0),0)</f>
        <v>0</v>
      </c>
      <c r="E20" s="26">
        <f>IFERROR(+VLOOKUP("LETAXP"&amp;A20,'Main File'!A:O,9,0),0)</f>
        <v>0</v>
      </c>
      <c r="F20" s="26">
        <f>IFERROR(+VLOOKUP("LETAXP"&amp;A20,'Main File'!A:O,10,0),0)</f>
        <v>0</v>
      </c>
      <c r="G20" s="26">
        <f>IFERROR(+VLOOKUP("LETAXP"&amp;A20,'Main File'!A:O,11,0),0)</f>
        <v>0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</v>
      </c>
      <c r="K20" s="26">
        <f>IFERROR(+VLOOKUP("LETAXP"&amp;A20,'Main File'!A:O,15,0),0)</f>
        <v>0</v>
      </c>
    </row>
    <row r="21" spans="1:11" x14ac:dyDescent="0.25">
      <c r="A21" s="9">
        <f t="shared" si="0"/>
        <v>43208</v>
      </c>
      <c r="B21" s="26">
        <f>IFERROR(+VLOOKUP("LETAXP"&amp;A21,'Main File'!A:O,6,0),0)</f>
        <v>0</v>
      </c>
      <c r="C21" s="26">
        <f>IFERROR(+VLOOKUP("LETAXP"&amp;A21,'Main File'!A:O,7,0),0)</f>
        <v>0</v>
      </c>
      <c r="D21" s="26">
        <f>IFERROR(+VLOOKUP("LETAXP"&amp;A21,'Main File'!A:O,8,0),0)</f>
        <v>0</v>
      </c>
      <c r="E21" s="26">
        <f>IFERROR(+VLOOKUP("LETAXP"&amp;A21,'Main File'!A:O,9,0),0)</f>
        <v>0</v>
      </c>
      <c r="F21" s="26">
        <f>IFERROR(+VLOOKUP("LETAXP"&amp;A21,'Main File'!A:O,10,0),0)</f>
        <v>0</v>
      </c>
      <c r="G21" s="26">
        <f>IFERROR(+VLOOKUP("LETAXP"&amp;A21,'Main File'!A:O,11,0),0)</f>
        <v>0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</v>
      </c>
      <c r="K21" s="26">
        <f>IFERROR(+VLOOKUP("LETAXP"&amp;A21,'Main File'!A:O,15,0),0)</f>
        <v>0</v>
      </c>
    </row>
    <row r="22" spans="1:11" x14ac:dyDescent="0.25">
      <c r="A22" s="9">
        <f t="shared" si="0"/>
        <v>43209</v>
      </c>
      <c r="B22" s="26">
        <f>IFERROR(+VLOOKUP("LETAXP"&amp;A22,'Main File'!A:O,6,0),0)</f>
        <v>0</v>
      </c>
      <c r="C22" s="26">
        <f>IFERROR(+VLOOKUP("LETAXP"&amp;A22,'Main File'!A:O,7,0),0)</f>
        <v>0</v>
      </c>
      <c r="D22" s="26">
        <f>IFERROR(+VLOOKUP("LETAXP"&amp;A22,'Main File'!A:O,8,0),0)</f>
        <v>0</v>
      </c>
      <c r="E22" s="26">
        <f>IFERROR(+VLOOKUP("LETAXP"&amp;A22,'Main File'!A:O,9,0),0)</f>
        <v>0</v>
      </c>
      <c r="F22" s="26">
        <f>IFERROR(+VLOOKUP("LETAXP"&amp;A22,'Main File'!A:O,10,0),0)</f>
        <v>0</v>
      </c>
      <c r="G22" s="26">
        <f>IFERROR(+VLOOKUP("LETAXP"&amp;A22,'Main File'!A:O,11,0),0)</f>
        <v>0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</v>
      </c>
      <c r="K22" s="26">
        <f>IFERROR(+VLOOKUP("LETAXP"&amp;A22,'Main File'!A:O,15,0),0)</f>
        <v>0</v>
      </c>
    </row>
    <row r="23" spans="1:11" x14ac:dyDescent="0.25">
      <c r="A23" s="9">
        <f t="shared" si="0"/>
        <v>43210</v>
      </c>
      <c r="B23" s="26">
        <f>IFERROR(+VLOOKUP("LETAXP"&amp;A23,'Main File'!A:O,6,0),0)</f>
        <v>0</v>
      </c>
      <c r="C23" s="26">
        <f>IFERROR(+VLOOKUP("LETAXP"&amp;A23,'Main File'!A:O,7,0),0)</f>
        <v>0</v>
      </c>
      <c r="D23" s="26">
        <f>IFERROR(+VLOOKUP("LETAXP"&amp;A23,'Main File'!A:O,8,0),0)</f>
        <v>0</v>
      </c>
      <c r="E23" s="26">
        <f>IFERROR(+VLOOKUP("LETAXP"&amp;A23,'Main File'!A:O,9,0),0)</f>
        <v>0</v>
      </c>
      <c r="F23" s="26">
        <f>IFERROR(+VLOOKUP("LETAXP"&amp;A23,'Main File'!A:O,10,0),0)</f>
        <v>0</v>
      </c>
      <c r="G23" s="26">
        <f>IFERROR(+VLOOKUP("LETAXP"&amp;A23,'Main File'!A:O,11,0),0)</f>
        <v>0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</v>
      </c>
      <c r="K23" s="26">
        <f>IFERROR(+VLOOKUP("LETAXP"&amp;A23,'Main File'!A:O,15,0),0)</f>
        <v>0</v>
      </c>
    </row>
    <row r="24" spans="1:11" x14ac:dyDescent="0.25">
      <c r="A24" s="9">
        <f t="shared" si="0"/>
        <v>43211</v>
      </c>
      <c r="B24" s="26">
        <f>IFERROR(+VLOOKUP("LETAXP"&amp;A24,'Main File'!A:O,6,0),0)</f>
        <v>0</v>
      </c>
      <c r="C24" s="26">
        <f>IFERROR(+VLOOKUP("LETAXP"&amp;A24,'Main File'!A:O,7,0),0)</f>
        <v>0</v>
      </c>
      <c r="D24" s="26">
        <f>IFERROR(+VLOOKUP("LETAXP"&amp;A24,'Main File'!A:O,8,0),0)</f>
        <v>0</v>
      </c>
      <c r="E24" s="26">
        <f>IFERROR(+VLOOKUP("LETAXP"&amp;A24,'Main File'!A:O,9,0),0)</f>
        <v>0</v>
      </c>
      <c r="F24" s="26">
        <f>IFERROR(+VLOOKUP("LETAXP"&amp;A24,'Main File'!A:O,10,0),0)</f>
        <v>0</v>
      </c>
      <c r="G24" s="26">
        <f>IFERROR(+VLOOKUP("LETAXP"&amp;A24,'Main File'!A:O,11,0),0)</f>
        <v>0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</v>
      </c>
      <c r="K24" s="26">
        <f>IFERROR(+VLOOKUP("LETAXP"&amp;A24,'Main File'!A:O,15,0),0)</f>
        <v>0</v>
      </c>
    </row>
    <row r="25" spans="1:11" x14ac:dyDescent="0.25">
      <c r="A25" s="9">
        <f t="shared" si="0"/>
        <v>43212</v>
      </c>
      <c r="B25" s="26">
        <f>IFERROR(+VLOOKUP("LETAXP"&amp;A25,'Main File'!A:O,6,0),0)</f>
        <v>0</v>
      </c>
      <c r="C25" s="26">
        <f>IFERROR(+VLOOKUP("LETAXP"&amp;A25,'Main File'!A:O,7,0),0)</f>
        <v>0</v>
      </c>
      <c r="D25" s="26">
        <f>IFERROR(+VLOOKUP("LETAXP"&amp;A25,'Main File'!A:O,8,0),0)</f>
        <v>0</v>
      </c>
      <c r="E25" s="26">
        <f>IFERROR(+VLOOKUP("LETAXP"&amp;A25,'Main File'!A:O,9,0),0)</f>
        <v>0</v>
      </c>
      <c r="F25" s="26">
        <f>IFERROR(+VLOOKUP("LETAXP"&amp;A25,'Main File'!A:O,10,0),0)</f>
        <v>0</v>
      </c>
      <c r="G25" s="26">
        <f>IFERROR(+VLOOKUP("LETAXP"&amp;A25,'Main File'!A:O,11,0),0)</f>
        <v>0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</v>
      </c>
      <c r="K25" s="26">
        <f>IFERROR(+VLOOKUP("LETAXP"&amp;A25,'Main File'!A:O,15,0),0)</f>
        <v>0</v>
      </c>
    </row>
    <row r="26" spans="1:11" x14ac:dyDescent="0.25">
      <c r="A26" s="9">
        <f t="shared" si="0"/>
        <v>43213</v>
      </c>
      <c r="B26" s="26">
        <f>IFERROR(+VLOOKUP("LETAXP"&amp;A26,'Main File'!A:O,6,0),0)</f>
        <v>0</v>
      </c>
      <c r="C26" s="26">
        <f>IFERROR(+VLOOKUP("LETAXP"&amp;A26,'Main File'!A:O,7,0),0)</f>
        <v>0</v>
      </c>
      <c r="D26" s="26">
        <f>IFERROR(+VLOOKUP("LETAXP"&amp;A26,'Main File'!A:O,8,0),0)</f>
        <v>0</v>
      </c>
      <c r="E26" s="26">
        <f>IFERROR(+VLOOKUP("LETAXP"&amp;A26,'Main File'!A:O,9,0),0)</f>
        <v>0</v>
      </c>
      <c r="F26" s="26">
        <f>IFERROR(+VLOOKUP("LETAXP"&amp;A26,'Main File'!A:O,10,0),0)</f>
        <v>0</v>
      </c>
      <c r="G26" s="26">
        <f>IFERROR(+VLOOKUP("LETAXP"&amp;A26,'Main File'!A:O,11,0),0)</f>
        <v>0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</v>
      </c>
      <c r="K26" s="26">
        <f>IFERROR(+VLOOKUP("LETAXP"&amp;A26,'Main File'!A:O,15,0),0)</f>
        <v>0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0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0</v>
      </c>
      <c r="F15" s="26">
        <f>IFERROR(+VLOOKUP("LETF50"&amp;A15,'Main File'!A:O,10,0),0)</f>
        <v>0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0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0</v>
      </c>
      <c r="F16" s="26">
        <f>IFERROR(+VLOOKUP("LETF50"&amp;A16,'Main File'!A:O,10,0),0)</f>
        <v>0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0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0</v>
      </c>
      <c r="F17" s="26">
        <f>IFERROR(+VLOOKUP("LETF50"&amp;A17,'Main File'!A:O,10,0),0)</f>
        <v>0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0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0</v>
      </c>
      <c r="F18" s="26">
        <f>IFERROR(+VLOOKUP("LETF50"&amp;A18,'Main File'!A:O,10,0),0)</f>
        <v>0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0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0</v>
      </c>
      <c r="F19" s="26">
        <f>IFERROR(+VLOOKUP("LETF50"&amp;A19,'Main File'!A:O,10,0),0)</f>
        <v>0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0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0</v>
      </c>
      <c r="F20" s="26">
        <f>IFERROR(+VLOOKUP("LETF50"&amp;A20,'Main File'!A:O,10,0),0)</f>
        <v>0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0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0</v>
      </c>
      <c r="F21" s="26">
        <f>IFERROR(+VLOOKUP("LETF50"&amp;A21,'Main File'!A:O,10,0),0)</f>
        <v>0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0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0</v>
      </c>
      <c r="F22" s="26">
        <f>IFERROR(+VLOOKUP("LETF50"&amp;A22,'Main File'!A:O,10,0),0)</f>
        <v>0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0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0</v>
      </c>
      <c r="F23" s="26">
        <f>IFERROR(+VLOOKUP("LETF50"&amp;A23,'Main File'!A:O,10,0),0)</f>
        <v>0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0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0</v>
      </c>
      <c r="F24" s="26">
        <f>IFERROR(+VLOOKUP("LETF50"&amp;A24,'Main File'!A:O,10,0),0)</f>
        <v>0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0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0</v>
      </c>
      <c r="F25" s="26">
        <f>IFERROR(+VLOOKUP("LETF50"&amp;A25,'Main File'!A:O,10,0),0)</f>
        <v>0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0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0</v>
      </c>
      <c r="F26" s="26">
        <f>IFERROR(+VLOOKUP("LETF50"&amp;A26,'Main File'!A:O,10,0),0)</f>
        <v>0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0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</v>
      </c>
      <c r="F15" s="26">
        <f>IFERROR(+VLOOKUP("LEULIS"&amp;A15,'Main File'!A:O,10,0),0)</f>
        <v>0</v>
      </c>
      <c r="G15" s="26">
        <f>IFERROR(+VLOOKUP("LEULIS"&amp;A15,'Main File'!A:O,11,0),0)</f>
        <v>0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</v>
      </c>
      <c r="K15" s="26">
        <f>IFERROR(+VLOOKUP("LEULIS"&amp;A15,'Main File'!A:O,15,0),0)</f>
        <v>0</v>
      </c>
    </row>
    <row r="16" spans="1:14" x14ac:dyDescent="0.25">
      <c r="A16" s="9">
        <f t="shared" si="0"/>
        <v>43203</v>
      </c>
      <c r="B16" s="26">
        <f>IFERROR(+VLOOKUP("LEULIS"&amp;A16,'Main File'!A:O,6,0),0)</f>
        <v>0</v>
      </c>
      <c r="C16" s="26">
        <f>IFERROR(+VLOOKUP("LEULIS"&amp;A16,'Main File'!A:O,7,0),0)</f>
        <v>0</v>
      </c>
      <c r="D16" s="26">
        <f>IFERROR(+VLOOKUP("LEULIS"&amp;A16,'Main File'!A:O,8,0),0)</f>
        <v>0</v>
      </c>
      <c r="E16" s="26">
        <f>IFERROR(+VLOOKUP("LEULIS"&amp;A16,'Main File'!A:O,9,0),0)</f>
        <v>0</v>
      </c>
      <c r="F16" s="26">
        <f>IFERROR(+VLOOKUP("LEULIS"&amp;A16,'Main File'!A:O,10,0),0)</f>
        <v>0</v>
      </c>
      <c r="G16" s="26">
        <f>IFERROR(+VLOOKUP("LEULIS"&amp;A16,'Main File'!A:O,11,0),0)</f>
        <v>0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</v>
      </c>
      <c r="K16" s="26">
        <f>IFERROR(+VLOOKUP("LEULIS"&amp;A16,'Main File'!A:O,15,0),0)</f>
        <v>0</v>
      </c>
    </row>
    <row r="17" spans="1:11" x14ac:dyDescent="0.25">
      <c r="A17" s="9">
        <f t="shared" si="0"/>
        <v>43204</v>
      </c>
      <c r="B17" s="26">
        <f>IFERROR(+VLOOKUP("LEULIS"&amp;A17,'Main File'!A:O,6,0),0)</f>
        <v>0</v>
      </c>
      <c r="C17" s="26">
        <f>IFERROR(+VLOOKUP("LEULIS"&amp;A17,'Main File'!A:O,7,0),0)</f>
        <v>0</v>
      </c>
      <c r="D17" s="26">
        <f>IFERROR(+VLOOKUP("LEULIS"&amp;A17,'Main File'!A:O,8,0),0)</f>
        <v>0</v>
      </c>
      <c r="E17" s="26">
        <f>IFERROR(+VLOOKUP("LEULIS"&amp;A17,'Main File'!A:O,9,0),0)</f>
        <v>0</v>
      </c>
      <c r="F17" s="26">
        <f>IFERROR(+VLOOKUP("LEULIS"&amp;A17,'Main File'!A:O,10,0),0)</f>
        <v>0</v>
      </c>
      <c r="G17" s="26">
        <f>IFERROR(+VLOOKUP("LEULIS"&amp;A17,'Main File'!A:O,11,0),0)</f>
        <v>0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</v>
      </c>
      <c r="K17" s="26">
        <f>IFERROR(+VLOOKUP("LEULIS"&amp;A17,'Main File'!A:O,15,0),0)</f>
        <v>0</v>
      </c>
    </row>
    <row r="18" spans="1:11" x14ac:dyDescent="0.25">
      <c r="A18" s="9">
        <f t="shared" si="0"/>
        <v>43205</v>
      </c>
      <c r="B18" s="26">
        <f>IFERROR(+VLOOKUP("LEULIS"&amp;A18,'Main File'!A:O,6,0),0)</f>
        <v>0</v>
      </c>
      <c r="C18" s="26">
        <f>IFERROR(+VLOOKUP("LEULIS"&amp;A18,'Main File'!A:O,7,0),0)</f>
        <v>0</v>
      </c>
      <c r="D18" s="26">
        <f>IFERROR(+VLOOKUP("LEULIS"&amp;A18,'Main File'!A:O,8,0),0)</f>
        <v>0</v>
      </c>
      <c r="E18" s="26">
        <f>IFERROR(+VLOOKUP("LEULIS"&amp;A18,'Main File'!A:O,9,0),0)</f>
        <v>0</v>
      </c>
      <c r="F18" s="26">
        <f>IFERROR(+VLOOKUP("LEULIS"&amp;A18,'Main File'!A:O,10,0),0)</f>
        <v>0</v>
      </c>
      <c r="G18" s="26">
        <f>IFERROR(+VLOOKUP("LEULIS"&amp;A18,'Main File'!A:O,11,0),0)</f>
        <v>0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</v>
      </c>
      <c r="K18" s="26">
        <f>IFERROR(+VLOOKUP("LEULIS"&amp;A18,'Main File'!A:O,15,0),0)</f>
        <v>0</v>
      </c>
    </row>
    <row r="19" spans="1:11" x14ac:dyDescent="0.25">
      <c r="A19" s="9">
        <f t="shared" si="0"/>
        <v>43206</v>
      </c>
      <c r="B19" s="26">
        <f>IFERROR(+VLOOKUP("LEULIS"&amp;A19,'Main File'!A:O,6,0),0)</f>
        <v>0</v>
      </c>
      <c r="C19" s="26">
        <f>IFERROR(+VLOOKUP("LEULIS"&amp;A19,'Main File'!A:O,7,0),0)</f>
        <v>0</v>
      </c>
      <c r="D19" s="26">
        <f>IFERROR(+VLOOKUP("LEULIS"&amp;A19,'Main File'!A:O,8,0),0)</f>
        <v>0</v>
      </c>
      <c r="E19" s="26">
        <f>IFERROR(+VLOOKUP("LEULIS"&amp;A19,'Main File'!A:O,9,0),0)</f>
        <v>0</v>
      </c>
      <c r="F19" s="26">
        <f>IFERROR(+VLOOKUP("LEULIS"&amp;A19,'Main File'!A:O,10,0),0)</f>
        <v>0</v>
      </c>
      <c r="G19" s="26">
        <f>IFERROR(+VLOOKUP("LEULIS"&amp;A19,'Main File'!A:O,11,0),0)</f>
        <v>0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</v>
      </c>
      <c r="K19" s="26">
        <f>IFERROR(+VLOOKUP("LEULIS"&amp;A19,'Main File'!A:O,15,0),0)</f>
        <v>0</v>
      </c>
    </row>
    <row r="20" spans="1:11" x14ac:dyDescent="0.25">
      <c r="A20" s="9">
        <f t="shared" si="0"/>
        <v>43207</v>
      </c>
      <c r="B20" s="26">
        <f>IFERROR(+VLOOKUP("LEULIS"&amp;A20,'Main File'!A:O,6,0),0)</f>
        <v>0</v>
      </c>
      <c r="C20" s="26">
        <f>IFERROR(+VLOOKUP("LEULIS"&amp;A20,'Main File'!A:O,7,0),0)</f>
        <v>0</v>
      </c>
      <c r="D20" s="26">
        <f>IFERROR(+VLOOKUP("LEULIS"&amp;A20,'Main File'!A:O,8,0),0)</f>
        <v>0</v>
      </c>
      <c r="E20" s="26">
        <f>IFERROR(+VLOOKUP("LEULIS"&amp;A20,'Main File'!A:O,9,0),0)</f>
        <v>0</v>
      </c>
      <c r="F20" s="26">
        <f>IFERROR(+VLOOKUP("LEULIS"&amp;A20,'Main File'!A:O,10,0),0)</f>
        <v>0</v>
      </c>
      <c r="G20" s="26">
        <f>IFERROR(+VLOOKUP("LEULIS"&amp;A20,'Main File'!A:O,11,0),0)</f>
        <v>0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</v>
      </c>
      <c r="K20" s="26">
        <f>IFERROR(+VLOOKUP("LEULIS"&amp;A20,'Main File'!A:O,15,0),0)</f>
        <v>0</v>
      </c>
    </row>
    <row r="21" spans="1:11" x14ac:dyDescent="0.25">
      <c r="A21" s="9">
        <f t="shared" si="0"/>
        <v>43208</v>
      </c>
      <c r="B21" s="26">
        <f>IFERROR(+VLOOKUP("LEULIS"&amp;A21,'Main File'!A:O,6,0),0)</f>
        <v>0</v>
      </c>
      <c r="C21" s="26">
        <f>IFERROR(+VLOOKUP("LEULIS"&amp;A21,'Main File'!A:O,7,0),0)</f>
        <v>0</v>
      </c>
      <c r="D21" s="26">
        <f>IFERROR(+VLOOKUP("LEULIS"&amp;A21,'Main File'!A:O,8,0),0)</f>
        <v>0</v>
      </c>
      <c r="E21" s="26">
        <f>IFERROR(+VLOOKUP("LEULIS"&amp;A21,'Main File'!A:O,9,0),0)</f>
        <v>0</v>
      </c>
      <c r="F21" s="26">
        <f>IFERROR(+VLOOKUP("LEULIS"&amp;A21,'Main File'!A:O,10,0),0)</f>
        <v>0</v>
      </c>
      <c r="G21" s="26">
        <f>IFERROR(+VLOOKUP("LEULIS"&amp;A21,'Main File'!A:O,11,0),0)</f>
        <v>0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</v>
      </c>
      <c r="K21" s="26">
        <f>IFERROR(+VLOOKUP("LEULIS"&amp;A21,'Main File'!A:O,15,0),0)</f>
        <v>0</v>
      </c>
    </row>
    <row r="22" spans="1:11" x14ac:dyDescent="0.25">
      <c r="A22" s="9">
        <f t="shared" si="0"/>
        <v>43209</v>
      </c>
      <c r="B22" s="26">
        <f>IFERROR(+VLOOKUP("LEULIS"&amp;A22,'Main File'!A:O,6,0),0)</f>
        <v>0</v>
      </c>
      <c r="C22" s="26">
        <f>IFERROR(+VLOOKUP("LEULIS"&amp;A22,'Main File'!A:O,7,0),0)</f>
        <v>0</v>
      </c>
      <c r="D22" s="26">
        <f>IFERROR(+VLOOKUP("LEULIS"&amp;A22,'Main File'!A:O,8,0),0)</f>
        <v>0</v>
      </c>
      <c r="E22" s="26">
        <f>IFERROR(+VLOOKUP("LEULIS"&amp;A22,'Main File'!A:O,9,0),0)</f>
        <v>0</v>
      </c>
      <c r="F22" s="26">
        <f>IFERROR(+VLOOKUP("LEULIS"&amp;A22,'Main File'!A:O,10,0),0)</f>
        <v>0</v>
      </c>
      <c r="G22" s="26">
        <f>IFERROR(+VLOOKUP("LEULIS"&amp;A22,'Main File'!A:O,11,0),0)</f>
        <v>0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</v>
      </c>
      <c r="K22" s="26">
        <f>IFERROR(+VLOOKUP("LEULIS"&amp;A22,'Main File'!A:O,15,0),0)</f>
        <v>0</v>
      </c>
    </row>
    <row r="23" spans="1:11" x14ac:dyDescent="0.25">
      <c r="A23" s="9">
        <f t="shared" si="0"/>
        <v>43210</v>
      </c>
      <c r="B23" s="26">
        <f>IFERROR(+VLOOKUP("LEULIS"&amp;A23,'Main File'!A:O,6,0),0)</f>
        <v>0</v>
      </c>
      <c r="C23" s="26">
        <f>IFERROR(+VLOOKUP("LEULIS"&amp;A23,'Main File'!A:O,7,0),0)</f>
        <v>0</v>
      </c>
      <c r="D23" s="26">
        <f>IFERROR(+VLOOKUP("LEULIS"&amp;A23,'Main File'!A:O,8,0),0)</f>
        <v>0</v>
      </c>
      <c r="E23" s="26">
        <f>IFERROR(+VLOOKUP("LEULIS"&amp;A23,'Main File'!A:O,9,0),0)</f>
        <v>0</v>
      </c>
      <c r="F23" s="26">
        <f>IFERROR(+VLOOKUP("LEULIS"&amp;A23,'Main File'!A:O,10,0),0)</f>
        <v>0</v>
      </c>
      <c r="G23" s="26">
        <f>IFERROR(+VLOOKUP("LEULIS"&amp;A23,'Main File'!A:O,11,0),0)</f>
        <v>0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</v>
      </c>
      <c r="K23" s="26">
        <f>IFERROR(+VLOOKUP("LEULIS"&amp;A23,'Main File'!A:O,15,0),0)</f>
        <v>0</v>
      </c>
    </row>
    <row r="24" spans="1:11" x14ac:dyDescent="0.25">
      <c r="A24" s="9">
        <f t="shared" si="0"/>
        <v>43211</v>
      </c>
      <c r="B24" s="26">
        <f>IFERROR(+VLOOKUP("LEULIS"&amp;A24,'Main File'!A:O,6,0),0)</f>
        <v>0</v>
      </c>
      <c r="C24" s="26">
        <f>IFERROR(+VLOOKUP("LEULIS"&amp;A24,'Main File'!A:O,7,0),0)</f>
        <v>0</v>
      </c>
      <c r="D24" s="26">
        <f>IFERROR(+VLOOKUP("LEULIS"&amp;A24,'Main File'!A:O,8,0),0)</f>
        <v>0</v>
      </c>
      <c r="E24" s="26">
        <f>IFERROR(+VLOOKUP("LEULIS"&amp;A24,'Main File'!A:O,9,0),0)</f>
        <v>0</v>
      </c>
      <c r="F24" s="26">
        <f>IFERROR(+VLOOKUP("LEULIS"&amp;A24,'Main File'!A:O,10,0),0)</f>
        <v>0</v>
      </c>
      <c r="G24" s="26">
        <f>IFERROR(+VLOOKUP("LEULIS"&amp;A24,'Main File'!A:O,11,0),0)</f>
        <v>0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</v>
      </c>
      <c r="K24" s="26">
        <f>IFERROR(+VLOOKUP("LEULIS"&amp;A24,'Main File'!A:O,15,0),0)</f>
        <v>0</v>
      </c>
    </row>
    <row r="25" spans="1:11" x14ac:dyDescent="0.25">
      <c r="A25" s="9">
        <f t="shared" si="0"/>
        <v>43212</v>
      </c>
      <c r="B25" s="26">
        <f>IFERROR(+VLOOKUP("LEULIS"&amp;A25,'Main File'!A:O,6,0),0)</f>
        <v>0</v>
      </c>
      <c r="C25" s="26">
        <f>IFERROR(+VLOOKUP("LEULIS"&amp;A25,'Main File'!A:O,7,0),0)</f>
        <v>0</v>
      </c>
      <c r="D25" s="26">
        <f>IFERROR(+VLOOKUP("LEULIS"&amp;A25,'Main File'!A:O,8,0),0)</f>
        <v>0</v>
      </c>
      <c r="E25" s="26">
        <f>IFERROR(+VLOOKUP("LEULIS"&amp;A25,'Main File'!A:O,9,0),0)</f>
        <v>0</v>
      </c>
      <c r="F25" s="26">
        <f>IFERROR(+VLOOKUP("LEULIS"&amp;A25,'Main File'!A:O,10,0),0)</f>
        <v>0</v>
      </c>
      <c r="G25" s="26">
        <f>IFERROR(+VLOOKUP("LEULIS"&amp;A25,'Main File'!A:O,11,0),0)</f>
        <v>0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</v>
      </c>
      <c r="K25" s="26">
        <f>IFERROR(+VLOOKUP("LEULIS"&amp;A25,'Main File'!A:O,15,0),0)</f>
        <v>0</v>
      </c>
    </row>
    <row r="26" spans="1:11" x14ac:dyDescent="0.25">
      <c r="A26" s="9">
        <f t="shared" si="0"/>
        <v>43213</v>
      </c>
      <c r="B26" s="26">
        <f>IFERROR(+VLOOKUP("LEULIS"&amp;A26,'Main File'!A:O,6,0),0)</f>
        <v>0</v>
      </c>
      <c r="C26" s="26">
        <f>IFERROR(+VLOOKUP("LEULIS"&amp;A26,'Main File'!A:O,7,0),0)</f>
        <v>0</v>
      </c>
      <c r="D26" s="26">
        <f>IFERROR(+VLOOKUP("LEULIS"&amp;A26,'Main File'!A:O,8,0),0)</f>
        <v>0</v>
      </c>
      <c r="E26" s="26">
        <f>IFERROR(+VLOOKUP("LEULIS"&amp;A26,'Main File'!A:O,9,0),0)</f>
        <v>0</v>
      </c>
      <c r="F26" s="26">
        <f>IFERROR(+VLOOKUP("LEULIS"&amp;A26,'Main File'!A:O,10,0),0)</f>
        <v>0</v>
      </c>
      <c r="G26" s="26">
        <f>IFERROR(+VLOOKUP("LEULIS"&amp;A26,'Main File'!A:O,11,0),0)</f>
        <v>0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</v>
      </c>
      <c r="K26" s="26">
        <f>IFERROR(+VLOOKUP("LEULIS"&amp;A26,'Main File'!A:O,15,0),0)</f>
        <v>0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0</v>
      </c>
      <c r="F15" s="26">
        <f>IFERROR(+VLOOKUP("LLIQDF"&amp;A15,'Main File'!A:O,10,0),0)</f>
        <v>0</v>
      </c>
      <c r="G15" s="26">
        <f>IFERROR(+VLOOKUP("LLIQDF"&amp;A15,'Main File'!A:O,11,0),0)</f>
        <v>0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0</v>
      </c>
      <c r="K15" s="26">
        <f>IFERROR(+VLOOKUP("LLIQDF"&amp;A15,'Main File'!A:O,15,0),0)</f>
        <v>0</v>
      </c>
    </row>
    <row r="16" spans="1:14" x14ac:dyDescent="0.25">
      <c r="A16" s="9">
        <f t="shared" si="0"/>
        <v>43203</v>
      </c>
      <c r="B16" s="26">
        <f>IFERROR(+VLOOKUP("LLIQDF"&amp;A16,'Main File'!A:O,6,0),0)</f>
        <v>0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0</v>
      </c>
      <c r="F16" s="26">
        <f>IFERROR(+VLOOKUP("LLIQDF"&amp;A16,'Main File'!A:O,10,0),0)</f>
        <v>0</v>
      </c>
      <c r="G16" s="26">
        <f>IFERROR(+VLOOKUP("LLIQDF"&amp;A16,'Main File'!A:O,11,0),0)</f>
        <v>0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0</v>
      </c>
      <c r="K16" s="26">
        <f>IFERROR(+VLOOKUP("LLIQDF"&amp;A16,'Main File'!A:O,15,0),0)</f>
        <v>0</v>
      </c>
    </row>
    <row r="17" spans="1:11" x14ac:dyDescent="0.25">
      <c r="A17" s="9">
        <f t="shared" si="0"/>
        <v>43204</v>
      </c>
      <c r="B17" s="26">
        <f>IFERROR(+VLOOKUP("LLIQDF"&amp;A17,'Main File'!A:O,6,0),0)</f>
        <v>0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0</v>
      </c>
      <c r="F17" s="26">
        <f>IFERROR(+VLOOKUP("LLIQDF"&amp;A17,'Main File'!A:O,10,0),0)</f>
        <v>0</v>
      </c>
      <c r="G17" s="26">
        <f>IFERROR(+VLOOKUP("LLIQDF"&amp;A17,'Main File'!A:O,11,0),0)</f>
        <v>0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0</v>
      </c>
      <c r="K17" s="26">
        <f>IFERROR(+VLOOKUP("LLIQDF"&amp;A17,'Main File'!A:O,15,0),0)</f>
        <v>0</v>
      </c>
    </row>
    <row r="18" spans="1:11" x14ac:dyDescent="0.25">
      <c r="A18" s="9">
        <f t="shared" si="0"/>
        <v>43205</v>
      </c>
      <c r="B18" s="26">
        <f>IFERROR(+VLOOKUP("LLIQDF"&amp;A18,'Main File'!A:O,6,0),0)</f>
        <v>0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0</v>
      </c>
      <c r="F18" s="26">
        <f>IFERROR(+VLOOKUP("LLIQDF"&amp;A18,'Main File'!A:O,10,0),0)</f>
        <v>0</v>
      </c>
      <c r="G18" s="26">
        <f>IFERROR(+VLOOKUP("LLIQDF"&amp;A18,'Main File'!A:O,11,0),0)</f>
        <v>0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0</v>
      </c>
      <c r="K18" s="26">
        <f>IFERROR(+VLOOKUP("LLIQDF"&amp;A18,'Main File'!A:O,15,0),0)</f>
        <v>0</v>
      </c>
    </row>
    <row r="19" spans="1:11" x14ac:dyDescent="0.25">
      <c r="A19" s="9">
        <f t="shared" si="0"/>
        <v>43206</v>
      </c>
      <c r="B19" s="26">
        <f>IFERROR(+VLOOKUP("LLIQDF"&amp;A19,'Main File'!A:O,6,0),0)</f>
        <v>0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0</v>
      </c>
      <c r="F19" s="26">
        <f>IFERROR(+VLOOKUP("LLIQDF"&amp;A19,'Main File'!A:O,10,0),0)</f>
        <v>0</v>
      </c>
      <c r="G19" s="26">
        <f>IFERROR(+VLOOKUP("LLIQDF"&amp;A19,'Main File'!A:O,11,0),0)</f>
        <v>0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0</v>
      </c>
      <c r="K19" s="26">
        <f>IFERROR(+VLOOKUP("LLIQDF"&amp;A19,'Main File'!A:O,15,0),0)</f>
        <v>0</v>
      </c>
    </row>
    <row r="20" spans="1:11" x14ac:dyDescent="0.25">
      <c r="A20" s="9">
        <f t="shared" si="0"/>
        <v>43207</v>
      </c>
      <c r="B20" s="26">
        <f>IFERROR(+VLOOKUP("LLIQDF"&amp;A20,'Main File'!A:O,6,0),0)</f>
        <v>0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0</v>
      </c>
      <c r="F20" s="26">
        <f>IFERROR(+VLOOKUP("LLIQDF"&amp;A20,'Main File'!A:O,10,0),0)</f>
        <v>0</v>
      </c>
      <c r="G20" s="26">
        <f>IFERROR(+VLOOKUP("LLIQDF"&amp;A20,'Main File'!A:O,11,0),0)</f>
        <v>0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0</v>
      </c>
      <c r="K20" s="26">
        <f>IFERROR(+VLOOKUP("LLIQDF"&amp;A20,'Main File'!A:O,15,0),0)</f>
        <v>0</v>
      </c>
    </row>
    <row r="21" spans="1:11" x14ac:dyDescent="0.25">
      <c r="A21" s="9">
        <f t="shared" si="0"/>
        <v>43208</v>
      </c>
      <c r="B21" s="26">
        <f>IFERROR(+VLOOKUP("LLIQDF"&amp;A21,'Main File'!A:O,6,0),0)</f>
        <v>0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0</v>
      </c>
      <c r="F21" s="26">
        <f>IFERROR(+VLOOKUP("LLIQDF"&amp;A21,'Main File'!A:O,10,0),0)</f>
        <v>0</v>
      </c>
      <c r="G21" s="26">
        <f>IFERROR(+VLOOKUP("LLIQDF"&amp;A21,'Main File'!A:O,11,0),0)</f>
        <v>0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0</v>
      </c>
      <c r="K21" s="26">
        <f>IFERROR(+VLOOKUP("LLIQDF"&amp;A21,'Main File'!A:O,15,0),0)</f>
        <v>0</v>
      </c>
    </row>
    <row r="22" spans="1:11" x14ac:dyDescent="0.25">
      <c r="A22" s="9">
        <f t="shared" si="0"/>
        <v>43209</v>
      </c>
      <c r="B22" s="26">
        <f>IFERROR(+VLOOKUP("LLIQDF"&amp;A22,'Main File'!A:O,6,0),0)</f>
        <v>0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0</v>
      </c>
      <c r="F22" s="26">
        <f>IFERROR(+VLOOKUP("LLIQDF"&amp;A22,'Main File'!A:O,10,0),0)</f>
        <v>0</v>
      </c>
      <c r="G22" s="26">
        <f>IFERROR(+VLOOKUP("LLIQDF"&amp;A22,'Main File'!A:O,11,0),0)</f>
        <v>0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0</v>
      </c>
      <c r="K22" s="26">
        <f>IFERROR(+VLOOKUP("LLIQDF"&amp;A22,'Main File'!A:O,15,0),0)</f>
        <v>0</v>
      </c>
    </row>
    <row r="23" spans="1:11" x14ac:dyDescent="0.25">
      <c r="A23" s="9">
        <f t="shared" si="0"/>
        <v>43210</v>
      </c>
      <c r="B23" s="26">
        <f>IFERROR(+VLOOKUP("LLIQDF"&amp;A23,'Main File'!A:O,6,0),0)</f>
        <v>0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0</v>
      </c>
      <c r="F23" s="26">
        <f>IFERROR(+VLOOKUP("LLIQDF"&amp;A23,'Main File'!A:O,10,0),0)</f>
        <v>0</v>
      </c>
      <c r="G23" s="26">
        <f>IFERROR(+VLOOKUP("LLIQDF"&amp;A23,'Main File'!A:O,11,0),0)</f>
        <v>0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0</v>
      </c>
      <c r="K23" s="26">
        <f>IFERROR(+VLOOKUP("LLIQDF"&amp;A23,'Main File'!A:O,15,0),0)</f>
        <v>0</v>
      </c>
    </row>
    <row r="24" spans="1:11" x14ac:dyDescent="0.25">
      <c r="A24" s="9">
        <f t="shared" si="0"/>
        <v>43211</v>
      </c>
      <c r="B24" s="26">
        <f>IFERROR(+VLOOKUP("LLIQDF"&amp;A24,'Main File'!A:O,6,0),0)</f>
        <v>0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0</v>
      </c>
      <c r="F24" s="26">
        <f>IFERROR(+VLOOKUP("LLIQDF"&amp;A24,'Main File'!A:O,10,0),0)</f>
        <v>0</v>
      </c>
      <c r="G24" s="26">
        <f>IFERROR(+VLOOKUP("LLIQDF"&amp;A24,'Main File'!A:O,11,0),0)</f>
        <v>0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0</v>
      </c>
      <c r="K24" s="26">
        <f>IFERROR(+VLOOKUP("LLIQDF"&amp;A24,'Main File'!A:O,15,0),0)</f>
        <v>0</v>
      </c>
    </row>
    <row r="25" spans="1:11" x14ac:dyDescent="0.25">
      <c r="A25" s="9">
        <f t="shared" si="0"/>
        <v>43212</v>
      </c>
      <c r="B25" s="26">
        <f>IFERROR(+VLOOKUP("LLIQDF"&amp;A25,'Main File'!A:O,6,0),0)</f>
        <v>0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0</v>
      </c>
      <c r="F25" s="26">
        <f>IFERROR(+VLOOKUP("LLIQDF"&amp;A25,'Main File'!A:O,10,0),0)</f>
        <v>0</v>
      </c>
      <c r="G25" s="26">
        <f>IFERROR(+VLOOKUP("LLIQDF"&amp;A25,'Main File'!A:O,11,0),0)</f>
        <v>0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0</v>
      </c>
      <c r="K25" s="26">
        <f>IFERROR(+VLOOKUP("LLIQDF"&amp;A25,'Main File'!A:O,15,0),0)</f>
        <v>0</v>
      </c>
    </row>
    <row r="26" spans="1:11" x14ac:dyDescent="0.25">
      <c r="A26" s="9">
        <f t="shared" si="0"/>
        <v>43213</v>
      </c>
      <c r="B26" s="26">
        <f>IFERROR(+VLOOKUP("LLIQDF"&amp;A26,'Main File'!A:O,6,0),0)</f>
        <v>0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0</v>
      </c>
      <c r="F26" s="26">
        <f>IFERROR(+VLOOKUP("LLIQDF"&amp;A26,'Main File'!A:O,10,0),0)</f>
        <v>0</v>
      </c>
      <c r="G26" s="26">
        <f>IFERROR(+VLOOKUP("LLIQDF"&amp;A26,'Main File'!A:O,11,0),0)</f>
        <v>0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0</v>
      </c>
      <c r="K26" s="26">
        <f>IFERROR(+VLOOKUP("LLIQDF"&amp;A26,'Main File'!A:O,15,0),0)</f>
        <v>0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2018-04-11T17:50:57Z</dcterms:modified>
</cp:coreProperties>
</file>