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5D995431-C95F-49AF-8643-F2C774E42218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<sst xmlns="http://schemas.openxmlformats.org/spreadsheetml/2006/main" count="1196" uniqueCount="101">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</sst>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E1" sqref="E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184" workbookViewId="0">
      <selection activeCell="D204" sqref="D204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/>
      </c>
      <c r="B203" s="3"/>
      <c r="C203" s="3"/>
      <c r="D203" s="4"/>
      <c r="E203" s="3"/>
      <c r="F203" s="27"/>
      <c r="G203" s="27"/>
      <c r="H203" s="27"/>
      <c r="I203" s="27"/>
      <c r="J203" s="27"/>
      <c r="K203" s="27"/>
      <c r="L203" s="27"/>
      <c r="M203" s="27"/>
      <c r="N203" s="27"/>
      <c r="O203" s="27"/>
    </row>
    <row r="204" spans="1:15" x14ac:dyDescent="0.25">
      <c r="A204" t="str">
        <f t="shared" si="3"/>
        <v/>
      </c>
      <c r="B204" s="3"/>
      <c r="C204" s="3"/>
      <c r="D204" s="4"/>
      <c r="E204" s="3"/>
      <c r="F204" s="27"/>
      <c r="G204" s="27"/>
      <c r="H204" s="27"/>
      <c r="I204" s="27"/>
      <c r="J204" s="27"/>
      <c r="K204" s="27"/>
      <c r="L204" s="27"/>
      <c r="M204" s="27"/>
      <c r="N204" s="27"/>
      <c r="O204" s="27"/>
    </row>
    <row r="205" spans="1:15" x14ac:dyDescent="0.25">
      <c r="A205" t="str">
        <f t="shared" si="3"/>
        <v/>
      </c>
      <c r="B205" s="3"/>
      <c r="C205" s="3"/>
      <c r="D205" s="4"/>
      <c r="E205" s="5"/>
      <c r="F205" s="27"/>
      <c r="G205" s="27"/>
      <c r="H205" s="27"/>
      <c r="I205" s="27"/>
      <c r="J205" s="27"/>
      <c r="K205" s="27"/>
      <c r="L205" s="27"/>
      <c r="M205" s="27"/>
      <c r="N205" s="27"/>
      <c r="O205" s="27"/>
    </row>
    <row r="206" spans="1:15" x14ac:dyDescent="0.25">
      <c r="A206" t="str">
        <f t="shared" si="3"/>
        <v/>
      </c>
      <c r="B206" s="3"/>
      <c r="C206" s="3"/>
      <c r="D206" s="4"/>
      <c r="E206" s="3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1:15" x14ac:dyDescent="0.25">
      <c r="A207" t="str">
        <f t="shared" si="3"/>
        <v/>
      </c>
      <c r="B207" s="3"/>
      <c r="C207" s="3"/>
      <c r="D207" s="4"/>
      <c r="E207" s="3"/>
      <c r="F207" s="27"/>
      <c r="G207" s="27"/>
      <c r="H207" s="27"/>
      <c r="I207" s="27"/>
      <c r="J207" s="27"/>
      <c r="K207" s="27"/>
      <c r="L207" s="27"/>
      <c r="M207" s="27"/>
      <c r="N207" s="27"/>
      <c r="O207" s="27"/>
    </row>
    <row r="208" spans="1:15" x14ac:dyDescent="0.25">
      <c r="A208" t="str">
        <f t="shared" si="3"/>
        <v/>
      </c>
      <c r="B208" s="3"/>
      <c r="C208" s="3"/>
      <c r="D208" s="4"/>
      <c r="E208" s="3"/>
      <c r="F208" s="27"/>
      <c r="G208" s="27"/>
      <c r="H208" s="27"/>
      <c r="I208" s="27"/>
      <c r="J208" s="27"/>
      <c r="K208" s="27"/>
      <c r="L208" s="27"/>
      <c r="M208" s="27"/>
      <c r="N208" s="27"/>
      <c r="O208" s="27"/>
    </row>
    <row r="209" spans="1:15" x14ac:dyDescent="0.25">
      <c r="A209" t="str">
        <f t="shared" si="3"/>
        <v/>
      </c>
      <c r="B209" s="3"/>
      <c r="C209" s="3"/>
      <c r="D209" s="4"/>
      <c r="E209" s="3"/>
      <c r="F209" s="27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1:15" x14ac:dyDescent="0.25">
      <c r="A210" t="str">
        <f t="shared" si="3"/>
        <v/>
      </c>
      <c r="B210" s="3"/>
      <c r="C210" s="3"/>
      <c r="D210" s="4"/>
      <c r="E210" s="3"/>
      <c r="F210" s="27"/>
      <c r="G210" s="27"/>
      <c r="H210" s="27"/>
      <c r="I210" s="27"/>
      <c r="J210" s="27"/>
      <c r="K210" s="27"/>
      <c r="L210" s="27"/>
      <c r="M210" s="27"/>
      <c r="N210" s="27"/>
      <c r="O210" s="27"/>
    </row>
    <row r="211" spans="1:15" x14ac:dyDescent="0.25">
      <c r="A211" t="str">
        <f t="shared" si="3"/>
        <v/>
      </c>
      <c r="B211" s="3"/>
      <c r="C211" s="3"/>
      <c r="D211" s="4"/>
      <c r="E211" s="3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1:15" x14ac:dyDescent="0.25">
      <c r="A212" t="str">
        <f t="shared" si="3"/>
        <v/>
      </c>
      <c r="B212" s="3"/>
      <c r="C212" s="3"/>
      <c r="D212" s="4"/>
      <c r="E212" s="3"/>
      <c r="F212" s="27"/>
      <c r="G212" s="27"/>
      <c r="H212" s="27"/>
      <c r="I212" s="27"/>
      <c r="J212" s="27"/>
      <c r="K212" s="27"/>
      <c r="L212" s="27"/>
      <c r="M212" s="27"/>
      <c r="N212" s="27"/>
      <c r="O212" s="27"/>
    </row>
    <row r="213" spans="1:15" x14ac:dyDescent="0.25">
      <c r="A213" t="str">
        <f t="shared" si="3"/>
        <v/>
      </c>
      <c r="B213" s="3"/>
      <c r="C213" s="3"/>
      <c r="D213" s="4"/>
      <c r="E213" s="3"/>
      <c r="F213" s="27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1:15" x14ac:dyDescent="0.25">
      <c r="A214" t="str">
        <f t="shared" si="3"/>
        <v/>
      </c>
      <c r="B214" s="3"/>
      <c r="C214" s="3"/>
      <c r="D214" s="4"/>
      <c r="E214" s="3"/>
      <c r="F214" s="27"/>
      <c r="G214" s="27"/>
      <c r="H214" s="27"/>
      <c r="I214" s="27"/>
      <c r="J214" s="27"/>
      <c r="K214" s="27"/>
      <c r="L214" s="27"/>
      <c r="M214" s="27"/>
      <c r="N214" s="27"/>
      <c r="O214" s="27"/>
    </row>
    <row r="215" spans="1:15" x14ac:dyDescent="0.25">
      <c r="A215" t="str">
        <f t="shared" si="3"/>
        <v/>
      </c>
      <c r="B215" s="3"/>
      <c r="C215" s="3"/>
      <c r="D215" s="4"/>
      <c r="E215" s="3"/>
      <c r="F215" s="27"/>
      <c r="G215" s="27"/>
      <c r="H215" s="27"/>
      <c r="I215" s="27"/>
      <c r="J215" s="27"/>
      <c r="K215" s="27"/>
      <c r="L215" s="27"/>
      <c r="M215" s="27"/>
      <c r="N215" s="27"/>
      <c r="O215" s="27"/>
    </row>
    <row r="216" spans="1:15" x14ac:dyDescent="0.25">
      <c r="A216" t="str">
        <f t="shared" si="3"/>
        <v/>
      </c>
      <c r="B216" s="3"/>
      <c r="C216" s="3"/>
      <c r="D216" s="4"/>
      <c r="E216" s="3"/>
      <c r="F216" s="27"/>
      <c r="G216" s="27"/>
      <c r="H216" s="27"/>
      <c r="I216" s="27"/>
      <c r="J216" s="27"/>
      <c r="K216" s="27"/>
      <c r="L216" s="27"/>
      <c r="M216" s="27"/>
      <c r="N216" s="27"/>
      <c r="O216" s="27"/>
    </row>
    <row r="217" spans="1:15" x14ac:dyDescent="0.25">
      <c r="A217" t="str">
        <f t="shared" si="3"/>
        <v/>
      </c>
      <c r="B217" s="3"/>
      <c r="C217" s="3"/>
      <c r="D217" s="4"/>
      <c r="E217" s="3"/>
      <c r="F217" s="27"/>
      <c r="G217" s="27"/>
      <c r="H217" s="27"/>
      <c r="I217" s="27"/>
      <c r="J217" s="27"/>
      <c r="K217" s="27"/>
      <c r="L217" s="27"/>
      <c r="M217" s="27"/>
      <c r="N217" s="27"/>
      <c r="O217" s="27"/>
    </row>
    <row r="218" spans="1:15" x14ac:dyDescent="0.25">
      <c r="A218" t="str">
        <f t="shared" si="3"/>
        <v/>
      </c>
      <c r="B218" s="3"/>
      <c r="C218" s="3"/>
      <c r="D218" s="4"/>
      <c r="E218" s="3"/>
      <c r="F218" s="27"/>
      <c r="G218" s="27"/>
      <c r="H218" s="27"/>
      <c r="I218" s="27"/>
      <c r="J218" s="27"/>
      <c r="K218" s="27"/>
      <c r="L218" s="27"/>
      <c r="M218" s="27"/>
      <c r="N218" s="27"/>
      <c r="O218" s="27"/>
    </row>
    <row r="219" spans="1:15" x14ac:dyDescent="0.25">
      <c r="A219" t="str">
        <f t="shared" si="3"/>
        <v/>
      </c>
      <c r="B219" s="3"/>
      <c r="C219" s="3"/>
      <c r="D219" s="4"/>
      <c r="E219" s="3"/>
      <c r="F219" s="27"/>
      <c r="G219" s="27"/>
      <c r="H219" s="27"/>
      <c r="I219" s="27"/>
      <c r="J219" s="27"/>
      <c r="K219" s="27"/>
      <c r="L219" s="27"/>
      <c r="M219" s="27"/>
      <c r="N219" s="27"/>
      <c r="O219" s="27"/>
    </row>
    <row r="220" spans="1:15" x14ac:dyDescent="0.25">
      <c r="A220" t="str">
        <f t="shared" si="3"/>
        <v/>
      </c>
      <c r="B220" s="3"/>
      <c r="C220" s="3"/>
      <c r="D220" s="4"/>
      <c r="E220" s="3"/>
      <c r="F220" s="27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1:15" x14ac:dyDescent="0.25">
      <c r="A221" t="str">
        <f t="shared" si="3"/>
        <v/>
      </c>
      <c r="B221" s="3"/>
      <c r="C221" s="3"/>
      <c r="D221" s="4"/>
      <c r="E221" s="3"/>
      <c r="F221" s="27"/>
      <c r="G221" s="27"/>
      <c r="H221" s="27"/>
      <c r="I221" s="27"/>
      <c r="J221" s="27"/>
      <c r="K221" s="27"/>
      <c r="L221" s="27"/>
      <c r="M221" s="27"/>
      <c r="N221" s="27"/>
      <c r="O221" s="27"/>
    </row>
    <row r="222" spans="1:15" x14ac:dyDescent="0.25">
      <c r="A222" t="str">
        <f t="shared" si="3"/>
        <v/>
      </c>
      <c r="B222" s="3"/>
      <c r="C222" s="3"/>
      <c r="D222" s="4"/>
      <c r="E222" s="3"/>
      <c r="F222" s="27"/>
      <c r="G222" s="27"/>
      <c r="H222" s="27"/>
      <c r="I222" s="27"/>
      <c r="J222" s="27"/>
      <c r="K222" s="27"/>
      <c r="L222" s="27"/>
      <c r="M222" s="27"/>
      <c r="N222" s="27"/>
      <c r="O222" s="27"/>
    </row>
    <row r="223" spans="1:15" x14ac:dyDescent="0.25">
      <c r="A223" t="str">
        <f t="shared" si="3"/>
        <v/>
      </c>
      <c r="B223" s="3"/>
      <c r="C223" s="3"/>
      <c r="D223" s="4"/>
      <c r="E223" s="3"/>
      <c r="F223" s="27"/>
      <c r="G223" s="27"/>
      <c r="H223" s="27"/>
      <c r="I223" s="27"/>
      <c r="J223" s="27"/>
      <c r="K223" s="27"/>
      <c r="L223" s="27"/>
      <c r="M223" s="27"/>
      <c r="N223" s="27"/>
      <c r="O223" s="27"/>
    </row>
    <row r="224" spans="1:15" x14ac:dyDescent="0.25">
      <c r="A224" t="str">
        <f t="shared" si="3"/>
        <v/>
      </c>
      <c r="B224" s="3"/>
      <c r="C224" s="3"/>
      <c r="D224" s="4"/>
      <c r="E224" s="3"/>
      <c r="F224" s="27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1:15" x14ac:dyDescent="0.25">
      <c r="A225" t="str">
        <f t="shared" si="3"/>
        <v/>
      </c>
      <c r="B225" s="3"/>
      <c r="C225" s="3"/>
      <c r="D225" s="4"/>
      <c r="E225" s="3"/>
      <c r="F225" s="27"/>
      <c r="G225" s="27"/>
      <c r="H225" s="27"/>
      <c r="I225" s="27"/>
      <c r="J225" s="27"/>
      <c r="K225" s="27"/>
      <c r="L225" s="27"/>
      <c r="M225" s="27"/>
      <c r="N225" s="27"/>
      <c r="O225" s="27"/>
    </row>
    <row r="226" spans="1:15" x14ac:dyDescent="0.25">
      <c r="A226" t="str">
        <f t="shared" si="3"/>
        <v/>
      </c>
      <c r="B226" s="3"/>
      <c r="C226" s="3"/>
      <c r="D226" s="4"/>
      <c r="E226" s="3"/>
      <c r="F226" s="27"/>
      <c r="G226" s="27"/>
      <c r="H226" s="27"/>
      <c r="I226" s="27"/>
      <c r="J226" s="27"/>
      <c r="K226" s="27"/>
      <c r="L226" s="27"/>
      <c r="M226" s="27"/>
      <c r="N226" s="27"/>
      <c r="O226" s="27"/>
    </row>
    <row r="227" spans="1:15" x14ac:dyDescent="0.25">
      <c r="A227" t="str">
        <f t="shared" si="3"/>
        <v/>
      </c>
      <c r="B227" s="3"/>
      <c r="C227" s="3"/>
      <c r="D227" s="4"/>
      <c r="E227" s="3"/>
      <c r="F227" s="27"/>
      <c r="G227" s="27"/>
      <c r="H227" s="27"/>
      <c r="I227" s="27"/>
      <c r="J227" s="27"/>
      <c r="K227" s="27"/>
      <c r="L227" s="27"/>
      <c r="M227" s="27"/>
      <c r="N227" s="27"/>
      <c r="O227" s="27"/>
    </row>
    <row r="228" spans="1:15" x14ac:dyDescent="0.25">
      <c r="A228" t="str">
        <f t="shared" si="3"/>
        <v/>
      </c>
      <c r="B228" s="3"/>
      <c r="C228" s="3"/>
      <c r="D228" s="4"/>
      <c r="E228" s="3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1:15" x14ac:dyDescent="0.25">
      <c r="A229" t="str">
        <f t="shared" si="3"/>
        <v/>
      </c>
      <c r="B229" s="3"/>
      <c r="C229" s="3"/>
      <c r="D229" s="4"/>
      <c r="E229" s="3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1:15" x14ac:dyDescent="0.25">
      <c r="A230" t="str">
        <f t="shared" si="3"/>
        <v/>
      </c>
      <c r="B230" s="3"/>
      <c r="C230" s="3"/>
      <c r="D230" s="4"/>
      <c r="E230" s="5"/>
      <c r="F230" s="27"/>
      <c r="G230" s="27"/>
      <c r="H230" s="27"/>
      <c r="I230" s="27"/>
      <c r="J230" s="27"/>
      <c r="K230" s="27"/>
      <c r="L230" s="27"/>
      <c r="M230" s="27"/>
      <c r="N230" s="27"/>
      <c r="O230" s="27"/>
    </row>
    <row r="231" spans="1:15" x14ac:dyDescent="0.25">
      <c r="A231" t="str">
        <f t="shared" si="3"/>
        <v/>
      </c>
      <c r="B231" s="3"/>
      <c r="C231" s="3"/>
      <c r="D231" s="4"/>
      <c r="E231" s="3"/>
      <c r="F231" s="27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1:15" x14ac:dyDescent="0.25">
      <c r="A232" t="str">
        <f t="shared" si="3"/>
        <v/>
      </c>
      <c r="B232" s="3"/>
      <c r="C232" s="3"/>
      <c r="D232" s="4"/>
      <c r="E232" s="3"/>
      <c r="F232" s="27"/>
      <c r="G232" s="27"/>
      <c r="H232" s="27"/>
      <c r="I232" s="27"/>
      <c r="J232" s="27"/>
      <c r="K232" s="27"/>
      <c r="L232" s="27"/>
      <c r="M232" s="27"/>
      <c r="N232" s="27"/>
      <c r="O232" s="27"/>
    </row>
    <row r="233" spans="1:15" x14ac:dyDescent="0.25">
      <c r="A233" t="str">
        <f t="shared" si="3"/>
        <v/>
      </c>
      <c r="B233" s="3"/>
      <c r="C233" s="3"/>
      <c r="D233" s="4"/>
      <c r="E233" s="3"/>
      <c r="F233" s="27"/>
      <c r="G233" s="27"/>
      <c r="H233" s="27"/>
      <c r="I233" s="27"/>
      <c r="J233" s="27"/>
      <c r="K233" s="27"/>
      <c r="L233" s="27"/>
      <c r="M233" s="27"/>
      <c r="N233" s="27"/>
      <c r="O233" s="27"/>
    </row>
    <row r="234" spans="1:15" x14ac:dyDescent="0.25">
      <c r="A234" t="str">
        <f t="shared" si="3"/>
        <v/>
      </c>
      <c r="B234" s="3"/>
      <c r="C234" s="3"/>
      <c r="D234" s="4"/>
      <c r="E234" s="3"/>
      <c r="F234" s="27"/>
      <c r="G234" s="27"/>
      <c r="H234" s="27"/>
      <c r="I234" s="27"/>
      <c r="J234" s="27"/>
      <c r="K234" s="27"/>
      <c r="L234" s="27"/>
      <c r="M234" s="27"/>
      <c r="N234" s="27"/>
      <c r="O234" s="27"/>
    </row>
    <row r="235" spans="1:15" x14ac:dyDescent="0.25">
      <c r="A235" t="str">
        <f t="shared" si="3"/>
        <v/>
      </c>
      <c r="B235" s="3"/>
      <c r="C235" s="3"/>
      <c r="D235" s="4"/>
      <c r="E235" s="3"/>
      <c r="F235" s="27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1:15" x14ac:dyDescent="0.25">
      <c r="A236" t="str">
        <f t="shared" si="3"/>
        <v/>
      </c>
      <c r="B236" s="3"/>
      <c r="C236" s="3"/>
      <c r="D236" s="4"/>
      <c r="E236" s="3"/>
      <c r="F236" s="27"/>
      <c r="G236" s="27"/>
      <c r="H236" s="27"/>
      <c r="I236" s="27"/>
      <c r="J236" s="27"/>
      <c r="K236" s="27"/>
      <c r="L236" s="27"/>
      <c r="M236" s="27"/>
      <c r="N236" s="27"/>
      <c r="O236" s="27"/>
    </row>
    <row r="237" spans="1:15" x14ac:dyDescent="0.25">
      <c r="A237" t="str">
        <f t="shared" si="3"/>
        <v/>
      </c>
      <c r="B237" s="3"/>
      <c r="C237" s="3"/>
      <c r="D237" s="4"/>
      <c r="E237" s="3"/>
      <c r="F237" s="27"/>
      <c r="G237" s="27"/>
      <c r="H237" s="27"/>
      <c r="I237" s="27"/>
      <c r="J237" s="27"/>
      <c r="K237" s="27"/>
      <c r="L237" s="27"/>
      <c r="M237" s="27"/>
      <c r="N237" s="27"/>
      <c r="O237" s="27"/>
    </row>
    <row r="238" spans="1:15" x14ac:dyDescent="0.25">
      <c r="A238" t="str">
        <f t="shared" si="3"/>
        <v/>
      </c>
      <c r="B238" s="3"/>
      <c r="C238" s="3"/>
      <c r="D238" s="4"/>
      <c r="E238" s="3"/>
      <c r="F238" s="27"/>
      <c r="G238" s="27"/>
      <c r="H238" s="27"/>
      <c r="I238" s="27"/>
      <c r="J238" s="27"/>
      <c r="K238" s="27"/>
      <c r="L238" s="27"/>
      <c r="M238" s="27"/>
      <c r="N238" s="27"/>
      <c r="O238" s="27"/>
    </row>
    <row r="239" spans="1:15" x14ac:dyDescent="0.25">
      <c r="A239" t="str">
        <f t="shared" si="3"/>
        <v/>
      </c>
      <c r="B239" s="3"/>
      <c r="C239" s="3"/>
      <c r="D239" s="4"/>
      <c r="E239" s="3"/>
      <c r="F239" s="27"/>
      <c r="G239" s="27"/>
      <c r="H239" s="27"/>
      <c r="I239" s="27"/>
      <c r="J239" s="27"/>
      <c r="K239" s="27"/>
      <c r="L239" s="27"/>
      <c r="M239" s="27"/>
      <c r="N239" s="27"/>
      <c r="O239" s="27"/>
    </row>
    <row r="240" spans="1:15" x14ac:dyDescent="0.25">
      <c r="A240" t="str">
        <f t="shared" si="3"/>
        <v/>
      </c>
      <c r="B240" s="3"/>
      <c r="C240" s="3"/>
      <c r="D240" s="4"/>
      <c r="E240" s="3"/>
      <c r="F240" s="27"/>
      <c r="G240" s="27"/>
      <c r="H240" s="27"/>
      <c r="I240" s="27"/>
      <c r="J240" s="27"/>
      <c r="K240" s="27"/>
      <c r="L240" s="27"/>
      <c r="M240" s="27"/>
      <c r="N240" s="27"/>
      <c r="O240" s="27"/>
    </row>
    <row r="241" spans="1:15" x14ac:dyDescent="0.25">
      <c r="A241" t="str">
        <f t="shared" si="3"/>
        <v/>
      </c>
      <c r="B241" s="3"/>
      <c r="C241" s="3"/>
      <c r="D241" s="4"/>
      <c r="E241" s="3"/>
      <c r="F241" s="27"/>
      <c r="G241" s="27"/>
      <c r="H241" s="27"/>
      <c r="I241" s="27"/>
      <c r="J241" s="27"/>
      <c r="K241" s="27"/>
      <c r="L241" s="27"/>
      <c r="M241" s="27"/>
      <c r="N241" s="27"/>
      <c r="O241" s="27"/>
    </row>
    <row r="242" spans="1:15" x14ac:dyDescent="0.25">
      <c r="A242" t="str">
        <f t="shared" si="3"/>
        <v/>
      </c>
      <c r="B242" s="3"/>
      <c r="C242" s="3"/>
      <c r="D242" s="4"/>
      <c r="E242" s="3"/>
      <c r="F242" s="27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1:15" x14ac:dyDescent="0.25">
      <c r="A243" t="str">
        <f t="shared" si="3"/>
        <v/>
      </c>
      <c r="B243" s="3"/>
      <c r="C243" s="3"/>
      <c r="D243" s="4"/>
      <c r="E243" s="3"/>
      <c r="F243" s="27"/>
      <c r="G243" s="27"/>
      <c r="H243" s="27"/>
      <c r="I243" s="27"/>
      <c r="J243" s="27"/>
      <c r="K243" s="27"/>
      <c r="L243" s="27"/>
      <c r="M243" s="27"/>
      <c r="N243" s="27"/>
      <c r="O243" s="27"/>
    </row>
    <row r="244" spans="1:15" x14ac:dyDescent="0.25">
      <c r="A244" t="str">
        <f t="shared" si="3"/>
        <v/>
      </c>
      <c r="B244" s="3"/>
      <c r="C244" s="3"/>
      <c r="D244" s="4"/>
      <c r="E244" s="3"/>
      <c r="F244" s="27"/>
      <c r="G244" s="27"/>
      <c r="H244" s="27"/>
      <c r="I244" s="27"/>
      <c r="J244" s="27"/>
      <c r="K244" s="27"/>
      <c r="L244" s="27"/>
      <c r="M244" s="27"/>
      <c r="N244" s="27"/>
      <c r="O244" s="27"/>
    </row>
    <row r="245" spans="1:15" x14ac:dyDescent="0.25">
      <c r="A245" t="str">
        <f t="shared" si="3"/>
        <v/>
      </c>
      <c r="B245" s="3"/>
      <c r="C245" s="3"/>
      <c r="D245" s="4"/>
      <c r="E245" s="3"/>
      <c r="F245" s="27"/>
      <c r="G245" s="27"/>
      <c r="H245" s="27"/>
      <c r="I245" s="27"/>
      <c r="J245" s="27"/>
      <c r="K245" s="27"/>
      <c r="L245" s="27"/>
      <c r="M245" s="27"/>
      <c r="N245" s="27"/>
      <c r="O245" s="27"/>
    </row>
    <row r="246" spans="1:15" x14ac:dyDescent="0.25">
      <c r="A246" t="str">
        <f t="shared" si="3"/>
        <v/>
      </c>
      <c r="B246" s="3"/>
      <c r="C246" s="3"/>
      <c r="D246" s="4"/>
      <c r="E246" s="3"/>
      <c r="F246" s="27"/>
      <c r="G246" s="27"/>
      <c r="H246" s="27"/>
      <c r="I246" s="27"/>
      <c r="J246" s="27"/>
      <c r="K246" s="27"/>
      <c r="L246" s="27"/>
      <c r="M246" s="27"/>
      <c r="N246" s="27"/>
      <c r="O246" s="27"/>
    </row>
    <row r="247" spans="1:15" x14ac:dyDescent="0.25">
      <c r="A247" t="str">
        <f t="shared" si="3"/>
        <v/>
      </c>
      <c r="B247" s="3"/>
      <c r="C247" s="3"/>
      <c r="D247" s="4"/>
      <c r="E247" s="3"/>
      <c r="F247" s="27"/>
      <c r="G247" s="27"/>
      <c r="H247" s="27"/>
      <c r="I247" s="27"/>
      <c r="J247" s="27"/>
      <c r="K247" s="27"/>
      <c r="L247" s="27"/>
      <c r="M247" s="27"/>
      <c r="N247" s="27"/>
      <c r="O247" s="27"/>
    </row>
    <row r="248" spans="1:15" x14ac:dyDescent="0.25">
      <c r="A248" t="str">
        <f t="shared" si="3"/>
        <v/>
      </c>
      <c r="B248" s="3"/>
      <c r="C248" s="3"/>
      <c r="D248" s="4"/>
      <c r="E248" s="3"/>
      <c r="F248" s="27"/>
      <c r="G248" s="27"/>
      <c r="H248" s="27"/>
      <c r="I248" s="27"/>
      <c r="J248" s="27"/>
      <c r="K248" s="27"/>
      <c r="L248" s="27"/>
      <c r="M248" s="27"/>
      <c r="N248" s="27"/>
      <c r="O248" s="27"/>
    </row>
    <row r="249" spans="1:15" x14ac:dyDescent="0.25">
      <c r="A249" t="str">
        <f t="shared" si="3"/>
        <v/>
      </c>
      <c r="B249" s="3"/>
      <c r="C249" s="3"/>
      <c r="D249" s="4"/>
      <c r="E249" s="3"/>
      <c r="F249" s="27"/>
      <c r="G249" s="27"/>
      <c r="H249" s="27"/>
      <c r="I249" s="27"/>
      <c r="J249" s="27"/>
      <c r="K249" s="27"/>
      <c r="L249" s="27"/>
      <c r="M249" s="27"/>
      <c r="N249" s="27"/>
      <c r="O249" s="27"/>
    </row>
    <row r="250" spans="1:15" x14ac:dyDescent="0.25">
      <c r="A250" t="str">
        <f t="shared" si="3"/>
        <v/>
      </c>
      <c r="B250" s="3"/>
      <c r="C250" s="3"/>
      <c r="D250" s="4"/>
      <c r="E250" s="3"/>
      <c r="F250" s="27"/>
      <c r="G250" s="27"/>
      <c r="H250" s="27"/>
      <c r="I250" s="27"/>
      <c r="J250" s="27"/>
      <c r="K250" s="27"/>
      <c r="L250" s="27"/>
      <c r="M250" s="27"/>
      <c r="N250" s="27"/>
      <c r="O250" s="27"/>
    </row>
    <row r="251" spans="1:15" x14ac:dyDescent="0.25">
      <c r="A251" t="str">
        <f t="shared" si="3"/>
        <v/>
      </c>
      <c r="B251" s="3"/>
      <c r="C251" s="3"/>
      <c r="D251" s="4"/>
      <c r="E251" s="3"/>
      <c r="F251" s="27"/>
      <c r="G251" s="27"/>
      <c r="H251" s="27"/>
      <c r="I251" s="27"/>
      <c r="J251" s="27"/>
      <c r="K251" s="27"/>
      <c r="L251" s="27"/>
      <c r="M251" s="27"/>
      <c r="N251" s="27"/>
      <c r="O251" s="27"/>
    </row>
    <row r="252" spans="1:15" x14ac:dyDescent="0.25">
      <c r="A252" t="str">
        <f t="shared" si="3"/>
        <v/>
      </c>
      <c r="B252" s="3"/>
      <c r="C252" s="3"/>
      <c r="D252" s="4"/>
      <c r="E252" s="3"/>
      <c r="F252" s="27"/>
      <c r="G252" s="27"/>
      <c r="H252" s="27"/>
      <c r="I252" s="27"/>
      <c r="J252" s="27"/>
      <c r="K252" s="27"/>
      <c r="L252" s="27"/>
      <c r="M252" s="27"/>
      <c r="N252" s="27"/>
      <c r="O252" s="27"/>
    </row>
    <row r="253" spans="1:15" x14ac:dyDescent="0.25">
      <c r="A253" t="str">
        <f t="shared" si="3"/>
        <v/>
      </c>
      <c r="B253" s="3"/>
      <c r="C253" s="3"/>
      <c r="D253" s="4"/>
      <c r="E253" s="3"/>
      <c r="F253" s="27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1:15" x14ac:dyDescent="0.25">
      <c r="A254" t="str">
        <f t="shared" si="3"/>
        <v/>
      </c>
      <c r="B254" s="3"/>
      <c r="C254" s="3"/>
      <c r="D254" s="4"/>
      <c r="E254" s="3"/>
      <c r="F254" s="27"/>
      <c r="G254" s="27"/>
      <c r="H254" s="27"/>
      <c r="I254" s="27"/>
      <c r="J254" s="27"/>
      <c r="K254" s="27"/>
      <c r="L254" s="27"/>
      <c r="M254" s="27"/>
      <c r="N254" s="27"/>
      <c r="O254" s="27"/>
    </row>
    <row r="255" spans="1:15" x14ac:dyDescent="0.25">
      <c r="A255" t="str">
        <f t="shared" si="3"/>
        <v/>
      </c>
      <c r="B255" s="3"/>
      <c r="C255" s="3"/>
      <c r="D255" s="4"/>
      <c r="E255" s="5"/>
      <c r="F255" s="27"/>
      <c r="G255" s="27"/>
      <c r="H255" s="27"/>
      <c r="I255" s="27"/>
      <c r="J255" s="27"/>
      <c r="K255" s="27"/>
      <c r="L255" s="27"/>
      <c r="M255" s="27"/>
      <c r="N255" s="27"/>
      <c r="O255" s="27"/>
    </row>
    <row r="256" spans="1:15" x14ac:dyDescent="0.25">
      <c r="A256" t="str">
        <f t="shared" si="3"/>
        <v/>
      </c>
      <c r="B256" s="3"/>
      <c r="C256" s="3"/>
      <c r="D256" s="4"/>
      <c r="E256" s="3"/>
      <c r="F256" s="27"/>
      <c r="G256" s="27"/>
      <c r="H256" s="27"/>
      <c r="I256" s="27"/>
      <c r="J256" s="27"/>
      <c r="K256" s="27"/>
      <c r="L256" s="27"/>
      <c r="M256" s="27"/>
      <c r="N256" s="27"/>
      <c r="O256" s="27"/>
    </row>
    <row r="257" spans="1:15" x14ac:dyDescent="0.25">
      <c r="A257" t="str">
        <f t="shared" si="3"/>
        <v/>
      </c>
      <c r="B257" s="3"/>
      <c r="C257" s="3"/>
      <c r="D257" s="4"/>
      <c r="E257" s="3"/>
      <c r="F257" s="27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1:15" x14ac:dyDescent="0.25">
      <c r="A258" t="str">
        <f t="shared" si="3"/>
        <v/>
      </c>
      <c r="B258" s="3"/>
      <c r="C258" s="3"/>
      <c r="D258" s="4"/>
      <c r="E258" s="3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 x14ac:dyDescent="0.25">
      <c r="A259" t="str">
        <f t="shared" si="3"/>
        <v/>
      </c>
      <c r="B259" s="3"/>
      <c r="C259" s="3"/>
      <c r="D259" s="4"/>
      <c r="E259" s="3"/>
      <c r="F259" s="27"/>
      <c r="G259" s="27"/>
      <c r="H259" s="27"/>
      <c r="I259" s="27"/>
      <c r="J259" s="27"/>
      <c r="K259" s="27"/>
      <c r="L259" s="27"/>
      <c r="M259" s="27"/>
      <c r="N259" s="27"/>
      <c r="O259" s="27"/>
    </row>
    <row r="260" spans="1:15" x14ac:dyDescent="0.25">
      <c r="A260" t="str">
        <f t="shared" ref="A260:A323" si="4">C260&amp;D260</f>
        <v/>
      </c>
      <c r="B260" s="3"/>
      <c r="C260" s="3"/>
      <c r="D260" s="4"/>
      <c r="E260" s="3"/>
      <c r="F260" s="27"/>
      <c r="G260" s="27"/>
      <c r="H260" s="27"/>
      <c r="I260" s="27"/>
      <c r="J260" s="27"/>
      <c r="K260" s="27"/>
      <c r="L260" s="27"/>
      <c r="M260" s="27"/>
      <c r="N260" s="27"/>
      <c r="O260" s="27"/>
    </row>
    <row r="261" spans="1:15" x14ac:dyDescent="0.25">
      <c r="A261" t="str">
        <f t="shared" si="4"/>
        <v/>
      </c>
      <c r="B261" s="3"/>
      <c r="C261" s="3"/>
      <c r="D261" s="4"/>
      <c r="E261" s="3"/>
      <c r="F261" s="27"/>
      <c r="G261" s="27"/>
      <c r="H261" s="27"/>
      <c r="I261" s="27"/>
      <c r="J261" s="27"/>
      <c r="K261" s="27"/>
      <c r="L261" s="27"/>
      <c r="M261" s="27"/>
      <c r="N261" s="27"/>
      <c r="O261" s="27"/>
    </row>
    <row r="262" spans="1:15" x14ac:dyDescent="0.25">
      <c r="A262" t="str">
        <f t="shared" si="4"/>
        <v/>
      </c>
      <c r="B262" s="3"/>
      <c r="C262" s="3"/>
      <c r="D262" s="4"/>
      <c r="E262" s="3"/>
      <c r="F262" s="27"/>
      <c r="G262" s="27"/>
      <c r="H262" s="27"/>
      <c r="I262" s="27"/>
      <c r="J262" s="27"/>
      <c r="K262" s="27"/>
      <c r="L262" s="27"/>
      <c r="M262" s="27"/>
      <c r="N262" s="27"/>
      <c r="O262" s="27"/>
    </row>
    <row r="263" spans="1:15" x14ac:dyDescent="0.25">
      <c r="A263" t="str">
        <f t="shared" si="4"/>
        <v/>
      </c>
      <c r="B263" s="3"/>
      <c r="C263" s="3"/>
      <c r="D263" s="4"/>
      <c r="E263" s="3"/>
      <c r="F263" s="27"/>
      <c r="G263" s="27"/>
      <c r="H263" s="27"/>
      <c r="I263" s="27"/>
      <c r="J263" s="27"/>
      <c r="K263" s="27"/>
      <c r="L263" s="27"/>
      <c r="M263" s="27"/>
      <c r="N263" s="27"/>
      <c r="O263" s="27"/>
    </row>
    <row r="264" spans="1:15" x14ac:dyDescent="0.25">
      <c r="A264" t="str">
        <f t="shared" si="4"/>
        <v/>
      </c>
      <c r="B264" s="3"/>
      <c r="C264" s="3"/>
      <c r="D264" s="4"/>
      <c r="E264" s="3"/>
      <c r="F264" s="27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 x14ac:dyDescent="0.25">
      <c r="A265" t="str">
        <f t="shared" si="4"/>
        <v/>
      </c>
      <c r="B265" s="3"/>
      <c r="C265" s="3"/>
      <c r="D265" s="4"/>
      <c r="E265" s="3"/>
      <c r="F265" s="27"/>
      <c r="G265" s="27"/>
      <c r="H265" s="27"/>
      <c r="I265" s="27"/>
      <c r="J265" s="27"/>
      <c r="K265" s="27"/>
      <c r="L265" s="27"/>
      <c r="M265" s="27"/>
      <c r="N265" s="27"/>
      <c r="O265" s="27"/>
    </row>
    <row r="266" spans="1:15" x14ac:dyDescent="0.25">
      <c r="A266" t="str">
        <f t="shared" si="4"/>
        <v/>
      </c>
      <c r="B266" s="3"/>
      <c r="C266" s="3"/>
      <c r="D266" s="4"/>
      <c r="E266" s="3"/>
      <c r="F266" s="27"/>
      <c r="G266" s="27"/>
      <c r="H266" s="27"/>
      <c r="I266" s="27"/>
      <c r="J266" s="27"/>
      <c r="K266" s="27"/>
      <c r="L266" s="27"/>
      <c r="M266" s="27"/>
      <c r="N266" s="27"/>
      <c r="O266" s="27"/>
    </row>
    <row r="267" spans="1:15" x14ac:dyDescent="0.25">
      <c r="A267" t="str">
        <f t="shared" si="4"/>
        <v/>
      </c>
      <c r="B267" s="3"/>
      <c r="C267" s="3"/>
      <c r="D267" s="4"/>
      <c r="E267" s="3"/>
      <c r="F267" s="27"/>
      <c r="G267" s="27"/>
      <c r="H267" s="27"/>
      <c r="I267" s="27"/>
      <c r="J267" s="27"/>
      <c r="K267" s="27"/>
      <c r="L267" s="27"/>
      <c r="M267" s="27"/>
      <c r="N267" s="27"/>
      <c r="O267" s="27"/>
    </row>
    <row r="268" spans="1:15" x14ac:dyDescent="0.25">
      <c r="A268" t="str">
        <f t="shared" si="4"/>
        <v/>
      </c>
      <c r="B268" s="3"/>
      <c r="C268" s="3"/>
      <c r="D268" s="4"/>
      <c r="E268" s="3"/>
      <c r="F268" s="27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 x14ac:dyDescent="0.25">
      <c r="A269" t="str">
        <f t="shared" si="4"/>
        <v/>
      </c>
      <c r="B269" s="3"/>
      <c r="C269" s="3"/>
      <c r="D269" s="4"/>
      <c r="E269" s="3"/>
      <c r="F269" s="27"/>
      <c r="G269" s="27"/>
      <c r="H269" s="27"/>
      <c r="I269" s="27"/>
      <c r="J269" s="27"/>
      <c r="K269" s="27"/>
      <c r="L269" s="27"/>
      <c r="M269" s="27"/>
      <c r="N269" s="27"/>
      <c r="O269" s="27"/>
    </row>
    <row r="270" spans="1:15" x14ac:dyDescent="0.25">
      <c r="A270" t="str">
        <f t="shared" si="4"/>
        <v/>
      </c>
      <c r="B270" s="3"/>
      <c r="C270" s="3"/>
      <c r="D270" s="4"/>
      <c r="E270" s="3"/>
      <c r="F270" s="27"/>
      <c r="G270" s="27"/>
      <c r="H270" s="27"/>
      <c r="I270" s="27"/>
      <c r="J270" s="27"/>
      <c r="K270" s="27"/>
      <c r="L270" s="27"/>
      <c r="M270" s="27"/>
      <c r="N270" s="27"/>
      <c r="O270" s="27"/>
    </row>
    <row r="271" spans="1:15" x14ac:dyDescent="0.25">
      <c r="A271" t="str">
        <f t="shared" si="4"/>
        <v/>
      </c>
      <c r="B271" s="3"/>
      <c r="C271" s="3"/>
      <c r="D271" s="4"/>
      <c r="E271" s="3"/>
      <c r="F271" s="27"/>
      <c r="G271" s="27"/>
      <c r="H271" s="27"/>
      <c r="I271" s="27"/>
      <c r="J271" s="27"/>
      <c r="K271" s="27"/>
      <c r="L271" s="27"/>
      <c r="M271" s="27"/>
      <c r="N271" s="27"/>
      <c r="O271" s="27"/>
    </row>
    <row r="272" spans="1:15" x14ac:dyDescent="0.25">
      <c r="A272" t="str">
        <f t="shared" si="4"/>
        <v/>
      </c>
      <c r="B272" s="3"/>
      <c r="C272" s="3"/>
      <c r="D272" s="4"/>
      <c r="E272" s="3"/>
      <c r="F272" s="27"/>
      <c r="G272" s="27"/>
      <c r="H272" s="27"/>
      <c r="I272" s="27"/>
      <c r="J272" s="27"/>
      <c r="K272" s="27"/>
      <c r="L272" s="27"/>
      <c r="M272" s="27"/>
      <c r="N272" s="27"/>
      <c r="O272" s="27"/>
    </row>
    <row r="273" spans="1:15" x14ac:dyDescent="0.25">
      <c r="A273" t="str">
        <f t="shared" si="4"/>
        <v/>
      </c>
      <c r="B273" s="3"/>
      <c r="C273" s="3"/>
      <c r="D273" s="4"/>
      <c r="E273" s="3"/>
      <c r="F273" s="27"/>
      <c r="G273" s="27"/>
      <c r="H273" s="27"/>
      <c r="I273" s="27"/>
      <c r="J273" s="27"/>
      <c r="K273" s="27"/>
      <c r="L273" s="27"/>
      <c r="M273" s="27"/>
      <c r="N273" s="27"/>
      <c r="O273" s="27"/>
    </row>
    <row r="274" spans="1:15" x14ac:dyDescent="0.25">
      <c r="A274" t="str">
        <f t="shared" si="4"/>
        <v/>
      </c>
      <c r="B274" s="3"/>
      <c r="C274" s="3"/>
      <c r="D274" s="4"/>
      <c r="E274" s="3"/>
      <c r="F274" s="27"/>
      <c r="G274" s="27"/>
      <c r="H274" s="27"/>
      <c r="I274" s="27"/>
      <c r="J274" s="27"/>
      <c r="K274" s="27"/>
      <c r="L274" s="27"/>
      <c r="M274" s="27"/>
      <c r="N274" s="27"/>
      <c r="O274" s="27"/>
    </row>
    <row r="275" spans="1:15" x14ac:dyDescent="0.25">
      <c r="A275" t="str">
        <f t="shared" si="4"/>
        <v/>
      </c>
      <c r="B275" s="3"/>
      <c r="C275" s="3"/>
      <c r="D275" s="4"/>
      <c r="E275" s="3"/>
      <c r="F275" s="27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1:15" x14ac:dyDescent="0.25">
      <c r="A276" t="str">
        <f t="shared" si="4"/>
        <v/>
      </c>
      <c r="B276" s="3"/>
      <c r="C276" s="3"/>
      <c r="D276" s="4"/>
      <c r="E276" s="3"/>
      <c r="F276" s="27"/>
      <c r="G276" s="27"/>
      <c r="H276" s="27"/>
      <c r="I276" s="27"/>
      <c r="J276" s="27"/>
      <c r="K276" s="27"/>
      <c r="L276" s="27"/>
      <c r="M276" s="27"/>
      <c r="N276" s="27"/>
      <c r="O276" s="27"/>
    </row>
    <row r="277" spans="1:15" x14ac:dyDescent="0.25">
      <c r="A277" t="str">
        <f t="shared" si="4"/>
        <v/>
      </c>
      <c r="B277" s="3"/>
      <c r="C277" s="3"/>
      <c r="D277" s="4"/>
      <c r="E277" s="3"/>
      <c r="F277" s="27"/>
      <c r="G277" s="27"/>
      <c r="H277" s="27"/>
      <c r="I277" s="27"/>
      <c r="J277" s="27"/>
      <c r="K277" s="27"/>
      <c r="L277" s="27"/>
      <c r="M277" s="27"/>
      <c r="N277" s="27"/>
      <c r="O277" s="27"/>
    </row>
    <row r="278" spans="1:15" x14ac:dyDescent="0.25">
      <c r="A278" t="str">
        <f t="shared" si="4"/>
        <v/>
      </c>
      <c r="B278" s="3"/>
      <c r="C278" s="3"/>
      <c r="D278" s="4"/>
      <c r="E278" s="3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1:15" x14ac:dyDescent="0.25">
      <c r="A279" t="str">
        <f t="shared" si="4"/>
        <v/>
      </c>
      <c r="B279" s="3"/>
      <c r="C279" s="3"/>
      <c r="D279" s="4"/>
      <c r="E279" s="3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x14ac:dyDescent="0.25">
      <c r="A280" t="str">
        <f t="shared" si="4"/>
        <v/>
      </c>
      <c r="B280" s="3"/>
      <c r="C280" s="3"/>
      <c r="D280" s="4"/>
      <c r="E280" s="5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spans="1:15" x14ac:dyDescent="0.25">
      <c r="A281" t="str">
        <f t="shared" si="4"/>
        <v/>
      </c>
      <c r="B281" s="3"/>
      <c r="C281" s="3"/>
      <c r="D281" s="4"/>
      <c r="E281" s="3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1:15" x14ac:dyDescent="0.25">
      <c r="A282" t="str">
        <f t="shared" si="4"/>
        <v/>
      </c>
      <c r="B282" s="3"/>
      <c r="C282" s="3"/>
      <c r="D282" s="4"/>
      <c r="E282" s="3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1:15" x14ac:dyDescent="0.25">
      <c r="A283" t="str">
        <f t="shared" si="4"/>
        <v/>
      </c>
      <c r="B283" s="3"/>
      <c r="C283" s="3"/>
      <c r="D283" s="4"/>
      <c r="E283" s="3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spans="1:15" x14ac:dyDescent="0.25">
      <c r="A284" t="str">
        <f t="shared" si="4"/>
        <v/>
      </c>
      <c r="B284" s="3"/>
      <c r="C284" s="3"/>
      <c r="D284" s="4"/>
      <c r="E284" s="3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spans="1:15" x14ac:dyDescent="0.25">
      <c r="A285" t="str">
        <f t="shared" si="4"/>
        <v/>
      </c>
      <c r="B285" s="3"/>
      <c r="C285" s="3"/>
      <c r="D285" s="4"/>
      <c r="E285" s="3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spans="1:15" x14ac:dyDescent="0.25">
      <c r="A286" t="str">
        <f t="shared" si="4"/>
        <v/>
      </c>
      <c r="B286" s="3"/>
      <c r="C286" s="3"/>
      <c r="D286" s="4"/>
      <c r="E286" s="3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x14ac:dyDescent="0.25">
      <c r="A287" t="str">
        <f t="shared" si="4"/>
        <v/>
      </c>
      <c r="B287" s="3"/>
      <c r="C287" s="3"/>
      <c r="D287" s="4"/>
      <c r="E287" s="3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spans="1:15" x14ac:dyDescent="0.25">
      <c r="A288" t="str">
        <f t="shared" si="4"/>
        <v/>
      </c>
      <c r="B288" s="3"/>
      <c r="C288" s="3"/>
      <c r="D288" s="4"/>
      <c r="E288" s="3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spans="1:15" x14ac:dyDescent="0.25">
      <c r="A289" t="str">
        <f t="shared" si="4"/>
        <v/>
      </c>
      <c r="B289" s="3"/>
      <c r="C289" s="3"/>
      <c r="D289" s="4"/>
      <c r="E289" s="3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spans="1:15" x14ac:dyDescent="0.25">
      <c r="A290" t="str">
        <f t="shared" si="4"/>
        <v/>
      </c>
      <c r="B290" s="3"/>
      <c r="C290" s="3"/>
      <c r="D290" s="4"/>
      <c r="E290" s="3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x14ac:dyDescent="0.25">
      <c r="A291" t="str">
        <f t="shared" si="4"/>
        <v/>
      </c>
      <c r="B291" s="3"/>
      <c r="C291" s="3"/>
      <c r="D291" s="4"/>
      <c r="E291" s="3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spans="1:15" x14ac:dyDescent="0.25">
      <c r="A292" t="str">
        <f t="shared" si="4"/>
        <v/>
      </c>
      <c r="B292" s="3"/>
      <c r="C292" s="3"/>
      <c r="D292" s="4"/>
      <c r="E292" s="3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spans="1:15" x14ac:dyDescent="0.25">
      <c r="A293" t="str">
        <f t="shared" si="4"/>
        <v/>
      </c>
      <c r="B293" s="3"/>
      <c r="C293" s="3"/>
      <c r="D293" s="4"/>
      <c r="E293" s="3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spans="1:15" x14ac:dyDescent="0.25">
      <c r="A294" t="str">
        <f t="shared" si="4"/>
        <v/>
      </c>
      <c r="B294" s="3"/>
      <c r="C294" s="3"/>
      <c r="D294" s="4"/>
      <c r="E294" s="3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spans="1:15" x14ac:dyDescent="0.25">
      <c r="A295" t="str">
        <f t="shared" si="4"/>
        <v/>
      </c>
      <c r="B295" s="3"/>
      <c r="C295" s="3"/>
      <c r="D295" s="4"/>
      <c r="E295" s="3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spans="1:15" x14ac:dyDescent="0.25">
      <c r="A296" t="str">
        <f t="shared" si="4"/>
        <v/>
      </c>
      <c r="B296" s="3"/>
      <c r="C296" s="3"/>
      <c r="D296" s="4"/>
      <c r="E296" s="3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spans="1:15" x14ac:dyDescent="0.25">
      <c r="A297" t="str">
        <f t="shared" si="4"/>
        <v/>
      </c>
      <c r="B297" s="3"/>
      <c r="C297" s="3"/>
      <c r="D297" s="4"/>
      <c r="E297" s="3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x14ac:dyDescent="0.25">
      <c r="A298" t="str">
        <f t="shared" si="4"/>
        <v/>
      </c>
      <c r="B298" s="3"/>
      <c r="C298" s="3"/>
      <c r="D298" s="4"/>
      <c r="E298" s="3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spans="1:15" x14ac:dyDescent="0.25">
      <c r="A299" t="str">
        <f t="shared" si="4"/>
        <v/>
      </c>
      <c r="B299" s="3"/>
      <c r="C299" s="3"/>
      <c r="D299" s="4"/>
      <c r="E299" s="3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spans="1:15" x14ac:dyDescent="0.25">
      <c r="A300" t="str">
        <f t="shared" si="4"/>
        <v/>
      </c>
      <c r="B300" s="3"/>
      <c r="C300" s="3"/>
      <c r="D300" s="4"/>
      <c r="E300" s="3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spans="1:15" x14ac:dyDescent="0.25">
      <c r="A301" t="str">
        <f t="shared" si="4"/>
        <v/>
      </c>
      <c r="B301" s="3"/>
      <c r="C301" s="3"/>
      <c r="D301" s="4"/>
      <c r="E301" s="3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x14ac:dyDescent="0.25">
      <c r="A302" t="str">
        <f t="shared" si="4"/>
        <v/>
      </c>
      <c r="B302" s="3"/>
      <c r="C302" s="3"/>
      <c r="D302" s="4"/>
      <c r="E302" s="3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spans="1:15" x14ac:dyDescent="0.25">
      <c r="A303" t="str">
        <f t="shared" si="4"/>
        <v/>
      </c>
      <c r="B303" s="3"/>
      <c r="C303" s="3"/>
      <c r="D303" s="4"/>
      <c r="E303" s="3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x14ac:dyDescent="0.25">
      <c r="A304" t="str">
        <f t="shared" si="4"/>
        <v/>
      </c>
      <c r="B304" s="3"/>
      <c r="C304" s="3"/>
      <c r="D304" s="4"/>
      <c r="E304" s="3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x14ac:dyDescent="0.25">
      <c r="A305" t="str">
        <f t="shared" si="4"/>
        <v/>
      </c>
      <c r="B305" s="3"/>
      <c r="C305" s="3"/>
      <c r="D305" s="4"/>
      <c r="E305" s="5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x14ac:dyDescent="0.25">
      <c r="A306" t="str">
        <f t="shared" si="4"/>
        <v/>
      </c>
      <c r="B306" s="3"/>
      <c r="C306" s="3"/>
      <c r="D306" s="4"/>
      <c r="E306" s="3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x14ac:dyDescent="0.25">
      <c r="A307" t="str">
        <f t="shared" si="4"/>
        <v/>
      </c>
      <c r="B307" s="3"/>
      <c r="C307" s="3"/>
      <c r="D307" s="4"/>
      <c r="E307" s="3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x14ac:dyDescent="0.25">
      <c r="A308" t="str">
        <f t="shared" si="4"/>
        <v/>
      </c>
      <c r="B308" s="3"/>
      <c r="C308" s="3"/>
      <c r="D308" s="4"/>
      <c r="E308" s="3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x14ac:dyDescent="0.25">
      <c r="A309" t="str">
        <f t="shared" si="4"/>
        <v/>
      </c>
      <c r="B309" s="3"/>
      <c r="C309" s="3"/>
      <c r="D309" s="4"/>
      <c r="E309" s="3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spans="1:15" x14ac:dyDescent="0.25">
      <c r="A310" t="str">
        <f t="shared" si="4"/>
        <v/>
      </c>
      <c r="B310" s="3"/>
      <c r="C310" s="3"/>
      <c r="D310" s="4"/>
      <c r="E310" s="3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spans="1:15" x14ac:dyDescent="0.25">
      <c r="A311" t="str">
        <f t="shared" si="4"/>
        <v/>
      </c>
      <c r="B311" s="3"/>
      <c r="C311" s="3"/>
      <c r="D311" s="4"/>
      <c r="E311" s="3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x14ac:dyDescent="0.25">
      <c r="A312" t="str">
        <f t="shared" si="4"/>
        <v/>
      </c>
      <c r="B312" s="3"/>
      <c r="C312" s="3"/>
      <c r="D312" s="4"/>
      <c r="E312" s="3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x14ac:dyDescent="0.25">
      <c r="A313" t="str">
        <f t="shared" si="4"/>
        <v/>
      </c>
      <c r="B313" s="3"/>
      <c r="C313" s="3"/>
      <c r="D313" s="4"/>
      <c r="E313" s="3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spans="1:15" x14ac:dyDescent="0.25">
      <c r="A314" t="str">
        <f t="shared" si="4"/>
        <v/>
      </c>
      <c r="B314" s="3"/>
      <c r="C314" s="3"/>
      <c r="D314" s="4"/>
      <c r="E314" s="3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spans="1:15" x14ac:dyDescent="0.25">
      <c r="A315" t="str">
        <f t="shared" si="4"/>
        <v/>
      </c>
      <c r="B315" s="3"/>
      <c r="C315" s="3"/>
      <c r="D315" s="4"/>
      <c r="E315" s="3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spans="1:15" x14ac:dyDescent="0.25">
      <c r="A316" t="str">
        <f t="shared" si="4"/>
        <v/>
      </c>
      <c r="B316" s="3"/>
      <c r="C316" s="3"/>
      <c r="D316" s="4"/>
      <c r="E316" s="3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spans="1:15" x14ac:dyDescent="0.25">
      <c r="A317" t="str">
        <f t="shared" si="4"/>
        <v/>
      </c>
      <c r="B317" s="3"/>
      <c r="C317" s="3"/>
      <c r="D317" s="4"/>
      <c r="E317" s="3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spans="1:15" x14ac:dyDescent="0.25">
      <c r="A318" t="str">
        <f t="shared" si="4"/>
        <v/>
      </c>
      <c r="B318" s="3"/>
      <c r="C318" s="3"/>
      <c r="D318" s="4"/>
      <c r="E318" s="3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spans="1:15" x14ac:dyDescent="0.25">
      <c r="A319" t="str">
        <f t="shared" si="4"/>
        <v/>
      </c>
      <c r="B319" s="3"/>
      <c r="C319" s="3"/>
      <c r="D319" s="4"/>
      <c r="E319" s="3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x14ac:dyDescent="0.25">
      <c r="A320" t="str">
        <f t="shared" si="4"/>
        <v/>
      </c>
      <c r="B320" s="3"/>
      <c r="C320" s="3"/>
      <c r="D320" s="4"/>
      <c r="E320" s="3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spans="1:15" x14ac:dyDescent="0.25">
      <c r="A321" t="str">
        <f t="shared" si="4"/>
        <v/>
      </c>
      <c r="B321" s="3"/>
      <c r="C321" s="3"/>
      <c r="D321" s="4"/>
      <c r="E321" s="3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spans="1:15" x14ac:dyDescent="0.25">
      <c r="A322" t="str">
        <f t="shared" si="4"/>
        <v/>
      </c>
      <c r="B322" s="3"/>
      <c r="C322" s="3"/>
      <c r="D322" s="4"/>
      <c r="E322" s="3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spans="1:15" x14ac:dyDescent="0.25">
      <c r="A323" t="str">
        <f t="shared" si="4"/>
        <v/>
      </c>
      <c r="B323" s="3"/>
      <c r="C323" s="3"/>
      <c r="D323" s="4"/>
      <c r="E323" s="3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spans="1:15" x14ac:dyDescent="0.25">
      <c r="A325" t="str">
        <f t="shared" si="5"/>
        <v/>
      </c>
      <c r="B325" s="3"/>
      <c r="C325" s="3"/>
      <c r="D325" s="4"/>
      <c r="E325" s="3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spans="1:15" x14ac:dyDescent="0.25">
      <c r="A326" t="str">
        <f t="shared" si="5"/>
        <v/>
      </c>
      <c r="B326" s="3"/>
      <c r="C326" s="3"/>
      <c r="D326" s="4"/>
      <c r="E326" s="3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spans="1:15" x14ac:dyDescent="0.25">
      <c r="A327" t="str">
        <f t="shared" si="5"/>
        <v/>
      </c>
      <c r="B327" s="3"/>
      <c r="C327" s="3"/>
      <c r="D327" s="4"/>
      <c r="E327" s="3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spans="1:15" x14ac:dyDescent="0.25">
      <c r="A328" t="str">
        <f t="shared" si="5"/>
        <v/>
      </c>
      <c r="B328" s="3"/>
      <c r="C328" s="3"/>
      <c r="D328" s="4"/>
      <c r="E328" s="3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spans="1:15" x14ac:dyDescent="0.25">
      <c r="A329" t="str">
        <f t="shared" si="5"/>
        <v/>
      </c>
      <c r="B329" s="3"/>
      <c r="C329" s="3"/>
      <c r="D329" s="4"/>
      <c r="E329" s="3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spans="1:15" x14ac:dyDescent="0.25">
      <c r="A330" t="str">
        <f t="shared" si="5"/>
        <v/>
      </c>
      <c r="B330" s="3"/>
      <c r="C330" s="3"/>
      <c r="D330" s="4"/>
      <c r="E330" s="5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x14ac:dyDescent="0.25">
      <c r="A331" t="str">
        <f t="shared" si="5"/>
        <v/>
      </c>
      <c r="B331" s="3"/>
      <c r="C331" s="3"/>
      <c r="D331" s="4"/>
      <c r="E331" s="3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spans="1:15" x14ac:dyDescent="0.25">
      <c r="A332" t="str">
        <f t="shared" si="5"/>
        <v/>
      </c>
      <c r="B332" s="3"/>
      <c r="C332" s="3"/>
      <c r="D332" s="4"/>
      <c r="E332" s="3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spans="1:15" x14ac:dyDescent="0.25">
      <c r="A333" t="str">
        <f t="shared" si="5"/>
        <v/>
      </c>
      <c r="B333" s="3"/>
      <c r="C333" s="3"/>
      <c r="D333" s="4"/>
      <c r="E333" s="3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spans="1:15" x14ac:dyDescent="0.25">
      <c r="A334" t="str">
        <f t="shared" si="5"/>
        <v/>
      </c>
      <c r="B334" s="3"/>
      <c r="C334" s="3"/>
      <c r="D334" s="4"/>
      <c r="E334" s="3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x14ac:dyDescent="0.25">
      <c r="A335" t="str">
        <f t="shared" si="5"/>
        <v/>
      </c>
      <c r="B335" s="3"/>
      <c r="C335" s="3"/>
      <c r="D335" s="4"/>
      <c r="E335" s="3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x14ac:dyDescent="0.25">
      <c r="A336" t="str">
        <f t="shared" si="5"/>
        <v/>
      </c>
      <c r="B336" s="3"/>
      <c r="C336" s="3"/>
      <c r="D336" s="4"/>
      <c r="E336" s="3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spans="1:15" x14ac:dyDescent="0.25">
      <c r="A337" t="str">
        <f t="shared" si="5"/>
        <v/>
      </c>
      <c r="B337" s="3"/>
      <c r="C337" s="3"/>
      <c r="D337" s="4"/>
      <c r="E337" s="3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spans="1:15" x14ac:dyDescent="0.25">
      <c r="A338" t="str">
        <f t="shared" si="5"/>
        <v/>
      </c>
      <c r="B338" s="3"/>
      <c r="C338" s="3"/>
      <c r="D338" s="4"/>
      <c r="E338" s="3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spans="1:15" x14ac:dyDescent="0.25">
      <c r="A339" t="str">
        <f t="shared" si="5"/>
        <v/>
      </c>
      <c r="B339" s="3"/>
      <c r="C339" s="3"/>
      <c r="D339" s="4"/>
      <c r="E339" s="3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spans="1:15" x14ac:dyDescent="0.25">
      <c r="A340" t="str">
        <f t="shared" si="5"/>
        <v/>
      </c>
      <c r="B340" s="3"/>
      <c r="C340" s="3"/>
      <c r="D340" s="4"/>
      <c r="E340" s="3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spans="1:15" x14ac:dyDescent="0.25">
      <c r="A341" t="str">
        <f t="shared" si="5"/>
        <v/>
      </c>
      <c r="B341" s="3"/>
      <c r="C341" s="3"/>
      <c r="D341" s="4"/>
      <c r="E341" s="3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x14ac:dyDescent="0.25">
      <c r="A342" t="str">
        <f t="shared" si="5"/>
        <v/>
      </c>
      <c r="B342" s="3"/>
      <c r="C342" s="3"/>
      <c r="D342" s="4"/>
      <c r="E342" s="3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spans="1:15" x14ac:dyDescent="0.25">
      <c r="A343" t="str">
        <f t="shared" si="5"/>
        <v/>
      </c>
      <c r="B343" s="3"/>
      <c r="C343" s="3"/>
      <c r="D343" s="4"/>
      <c r="E343" s="3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spans="1:15" x14ac:dyDescent="0.25">
      <c r="A344" t="str">
        <f t="shared" si="5"/>
        <v/>
      </c>
      <c r="B344" s="3"/>
      <c r="C344" s="3"/>
      <c r="D344" s="4"/>
      <c r="E344" s="3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spans="1:15" x14ac:dyDescent="0.25">
      <c r="A345" t="str">
        <f t="shared" si="5"/>
        <v/>
      </c>
      <c r="B345" s="3"/>
      <c r="C345" s="3"/>
      <c r="D345" s="4"/>
      <c r="E345" s="3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x14ac:dyDescent="0.25">
      <c r="A346" t="str">
        <f t="shared" si="5"/>
        <v/>
      </c>
      <c r="B346" s="3"/>
      <c r="C346" s="3"/>
      <c r="D346" s="4"/>
      <c r="E346" s="3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spans="1:15" x14ac:dyDescent="0.25">
      <c r="A347" t="str">
        <f t="shared" si="5"/>
        <v/>
      </c>
      <c r="B347" s="3"/>
      <c r="C347" s="3"/>
      <c r="D347" s="4"/>
      <c r="E347" s="3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spans="1:15" x14ac:dyDescent="0.25">
      <c r="A348" t="str">
        <f t="shared" si="5"/>
        <v/>
      </c>
      <c r="B348" s="3"/>
      <c r="C348" s="3"/>
      <c r="D348" s="4"/>
      <c r="E348" s="3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spans="1:15" x14ac:dyDescent="0.25">
      <c r="A349" t="str">
        <f t="shared" si="5"/>
        <v/>
      </c>
      <c r="B349" s="3"/>
      <c r="C349" s="3"/>
      <c r="D349" s="4"/>
      <c r="E349" s="3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spans="1:15" x14ac:dyDescent="0.25">
      <c r="A350" t="str">
        <f t="shared" si="5"/>
        <v/>
      </c>
      <c r="B350" s="3"/>
      <c r="C350" s="3"/>
      <c r="D350" s="4"/>
      <c r="E350" s="3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spans="1:15" x14ac:dyDescent="0.25">
      <c r="A351" t="str">
        <f t="shared" si="5"/>
        <v/>
      </c>
      <c r="B351" s="3"/>
      <c r="C351" s="3"/>
      <c r="D351" s="4"/>
      <c r="E351" s="3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spans="1:15" x14ac:dyDescent="0.25">
      <c r="A352" t="str">
        <f t="shared" si="5"/>
        <v/>
      </c>
      <c r="B352" s="3"/>
      <c r="C352" s="3"/>
      <c r="D352" s="4"/>
      <c r="E352" s="3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spans="1:15" x14ac:dyDescent="0.25">
      <c r="A353" t="str">
        <f t="shared" si="5"/>
        <v/>
      </c>
      <c r="B353" s="3"/>
      <c r="C353" s="3"/>
      <c r="D353" s="4"/>
      <c r="E353" s="3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spans="1:15" x14ac:dyDescent="0.25">
      <c r="A354" t="str">
        <f t="shared" si="5"/>
        <v/>
      </c>
      <c r="B354" s="3"/>
      <c r="C354" s="3"/>
      <c r="D354" s="4"/>
      <c r="E354" s="3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spans="1:15" x14ac:dyDescent="0.25">
      <c r="A355" t="str">
        <f t="shared" si="5"/>
        <v/>
      </c>
      <c r="B355" s="3"/>
      <c r="C355" s="3"/>
      <c r="D355" s="4"/>
      <c r="E355" s="5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spans="1:15" x14ac:dyDescent="0.25">
      <c r="A356" t="str">
        <f t="shared" si="5"/>
        <v/>
      </c>
      <c r="B356" s="3"/>
      <c r="C356" s="3"/>
      <c r="D356" s="4"/>
      <c r="E356" s="3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spans="1:15" x14ac:dyDescent="0.25">
      <c r="A357" t="str">
        <f t="shared" si="5"/>
        <v/>
      </c>
      <c r="B357" s="3"/>
      <c r="C357" s="3"/>
      <c r="D357" s="4"/>
      <c r="E357" s="3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spans="1:15" x14ac:dyDescent="0.25">
      <c r="A358" t="str">
        <f t="shared" si="5"/>
        <v/>
      </c>
      <c r="B358" s="3"/>
      <c r="C358" s="3"/>
      <c r="D358" s="4"/>
      <c r="E358" s="3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spans="1:15" x14ac:dyDescent="0.25">
      <c r="A359" t="str">
        <f t="shared" si="5"/>
        <v/>
      </c>
      <c r="B359" s="3"/>
      <c r="C359" s="3"/>
      <c r="D359" s="4"/>
      <c r="E359" s="3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spans="1:15" x14ac:dyDescent="0.25">
      <c r="A360" t="str">
        <f t="shared" si="5"/>
        <v/>
      </c>
      <c r="B360" s="3"/>
      <c r="C360" s="3"/>
      <c r="D360" s="4"/>
      <c r="E360" s="3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spans="1:15" x14ac:dyDescent="0.25">
      <c r="A361" t="str">
        <f t="shared" si="5"/>
        <v/>
      </c>
      <c r="B361" s="3"/>
      <c r="C361" s="3"/>
      <c r="D361" s="4"/>
      <c r="E361" s="3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spans="1:15" x14ac:dyDescent="0.25">
      <c r="A362" t="str">
        <f t="shared" si="5"/>
        <v/>
      </c>
      <c r="B362" s="3"/>
      <c r="C362" s="3"/>
      <c r="D362" s="4"/>
      <c r="E362" s="3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spans="1:15" x14ac:dyDescent="0.25">
      <c r="A363" t="str">
        <f t="shared" si="5"/>
        <v/>
      </c>
      <c r="B363" s="3"/>
      <c r="C363" s="3"/>
      <c r="D363" s="4"/>
      <c r="E363" s="3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spans="1:15" x14ac:dyDescent="0.25">
      <c r="A364" t="str">
        <f t="shared" si="5"/>
        <v/>
      </c>
      <c r="B364" s="3"/>
      <c r="C364" s="3"/>
      <c r="D364" s="4"/>
      <c r="E364" s="3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spans="1:15" x14ac:dyDescent="0.25">
      <c r="A365" t="str">
        <f t="shared" si="5"/>
        <v/>
      </c>
      <c r="B365" s="3"/>
      <c r="C365" s="3"/>
      <c r="D365" s="4"/>
      <c r="E365" s="3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spans="1:15" x14ac:dyDescent="0.25">
      <c r="A366" t="str">
        <f t="shared" si="5"/>
        <v/>
      </c>
      <c r="B366" s="3"/>
      <c r="C366" s="3"/>
      <c r="D366" s="4"/>
      <c r="E366" s="3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spans="1:15" x14ac:dyDescent="0.25">
      <c r="A367" t="str">
        <f t="shared" si="5"/>
        <v/>
      </c>
      <c r="B367" s="3"/>
      <c r="C367" s="3"/>
      <c r="D367" s="4"/>
      <c r="E367" s="3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spans="1:15" x14ac:dyDescent="0.25">
      <c r="A368" t="str">
        <f t="shared" si="5"/>
        <v/>
      </c>
      <c r="B368" s="3"/>
      <c r="C368" s="3"/>
      <c r="D368" s="4"/>
      <c r="E368" s="3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spans="1:15" x14ac:dyDescent="0.25">
      <c r="A369" t="str">
        <f t="shared" si="5"/>
        <v/>
      </c>
      <c r="B369" s="3"/>
      <c r="C369" s="3"/>
      <c r="D369" s="4"/>
      <c r="E369" s="3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spans="1:15" x14ac:dyDescent="0.25">
      <c r="A370" t="str">
        <f t="shared" si="5"/>
        <v/>
      </c>
      <c r="B370" s="3"/>
      <c r="C370" s="3"/>
      <c r="D370" s="4"/>
      <c r="E370" s="3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spans="1:15" x14ac:dyDescent="0.25">
      <c r="A371" t="str">
        <f t="shared" si="5"/>
        <v/>
      </c>
      <c r="B371" s="3"/>
      <c r="C371" s="3"/>
      <c r="D371" s="4"/>
      <c r="E371" s="3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spans="1:15" x14ac:dyDescent="0.25">
      <c r="A372" t="str">
        <f t="shared" si="5"/>
        <v/>
      </c>
      <c r="B372" s="3"/>
      <c r="C372" s="3"/>
      <c r="D372" s="4"/>
      <c r="E372" s="3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spans="1:15" x14ac:dyDescent="0.25">
      <c r="A373" t="str">
        <f t="shared" si="5"/>
        <v/>
      </c>
      <c r="B373" s="3"/>
      <c r="C373" s="3"/>
      <c r="D373" s="4"/>
      <c r="E373" s="3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spans="1:15" x14ac:dyDescent="0.25">
      <c r="A374" t="str">
        <f t="shared" si="5"/>
        <v/>
      </c>
      <c r="B374" s="3"/>
      <c r="C374" s="3"/>
      <c r="D374" s="4"/>
      <c r="E374" s="3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spans="1:15" x14ac:dyDescent="0.25">
      <c r="A375" t="str">
        <f t="shared" si="5"/>
        <v/>
      </c>
      <c r="B375" s="3"/>
      <c r="C375" s="3"/>
      <c r="D375" s="4"/>
      <c r="E375" s="3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spans="1:15" x14ac:dyDescent="0.25">
      <c r="A376" t="str">
        <f t="shared" si="5"/>
        <v/>
      </c>
      <c r="B376" s="3"/>
      <c r="C376" s="3"/>
      <c r="D376" s="4"/>
      <c r="E376" s="3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spans="1:15" x14ac:dyDescent="0.25">
      <c r="A377" t="str">
        <f t="shared" si="5"/>
        <v/>
      </c>
      <c r="B377" s="3"/>
      <c r="C377" s="3"/>
      <c r="D377" s="4"/>
      <c r="E377" s="3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spans="1:15" x14ac:dyDescent="0.25">
      <c r="A378" t="str">
        <f t="shared" si="5"/>
        <v/>
      </c>
      <c r="B378" s="3"/>
      <c r="C378" s="3"/>
      <c r="D378" s="4"/>
      <c r="E378" s="3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x14ac:dyDescent="0.25">
      <c r="A379" t="str">
        <f t="shared" si="5"/>
        <v/>
      </c>
      <c r="B379" s="3"/>
      <c r="C379" s="3"/>
      <c r="D379" s="4"/>
      <c r="E379" s="3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x14ac:dyDescent="0.25">
      <c r="A380" t="str">
        <f t="shared" si="5"/>
        <v/>
      </c>
      <c r="B380" s="3"/>
      <c r="C380" s="3"/>
      <c r="D380" s="4"/>
      <c r="E380" s="5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t="str">
        <f t="shared" si="5"/>
        <v/>
      </c>
      <c r="B381" s="3"/>
      <c r="C381" s="3"/>
      <c r="D381" s="4"/>
      <c r="E381" s="3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x14ac:dyDescent="0.25">
      <c r="A382" t="str">
        <f t="shared" si="5"/>
        <v/>
      </c>
      <c r="B382" s="3"/>
      <c r="C382" s="3"/>
      <c r="D382" s="4"/>
      <c r="E382" s="3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x14ac:dyDescent="0.25">
      <c r="A383" t="str">
        <f t="shared" si="5"/>
        <v/>
      </c>
      <c r="B383" s="3"/>
      <c r="C383" s="3"/>
      <c r="D383" s="4"/>
      <c r="E383" s="3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x14ac:dyDescent="0.25">
      <c r="A384" t="str">
        <f t="shared" si="5"/>
        <v/>
      </c>
      <c r="B384" s="3"/>
      <c r="C384" s="3"/>
      <c r="D384" s="4"/>
      <c r="E384" s="3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x14ac:dyDescent="0.25">
      <c r="A385" t="str">
        <f t="shared" si="5"/>
        <v/>
      </c>
      <c r="B385" s="3"/>
      <c r="C385" s="3"/>
      <c r="D385" s="4"/>
      <c r="E385" s="3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x14ac:dyDescent="0.25">
      <c r="A386" t="str">
        <f t="shared" si="5"/>
        <v/>
      </c>
      <c r="B386" s="3"/>
      <c r="C386" s="3"/>
      <c r="D386" s="4"/>
      <c r="E386" s="3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x14ac:dyDescent="0.25">
      <c r="A387" t="str">
        <f t="shared" si="5"/>
        <v/>
      </c>
      <c r="B387" s="3"/>
      <c r="C387" s="3"/>
      <c r="D387" s="4"/>
      <c r="E387" s="3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x14ac:dyDescent="0.25">
      <c r="A389" t="str">
        <f t="shared" si="6"/>
        <v/>
      </c>
      <c r="B389" s="3"/>
      <c r="C389" s="3"/>
      <c r="D389" s="4"/>
      <c r="E389" s="3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x14ac:dyDescent="0.25">
      <c r="A390" t="str">
        <f t="shared" si="6"/>
        <v/>
      </c>
      <c r="B390" s="3"/>
      <c r="C390" s="3"/>
      <c r="D390" s="4"/>
      <c r="E390" s="3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x14ac:dyDescent="0.25">
      <c r="A391" t="str">
        <f t="shared" si="6"/>
        <v/>
      </c>
      <c r="B391" s="3"/>
      <c r="C391" s="3"/>
      <c r="D391" s="4"/>
      <c r="E391" s="3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x14ac:dyDescent="0.25">
      <c r="A392" t="str">
        <f t="shared" si="6"/>
        <v/>
      </c>
      <c r="B392" s="3"/>
      <c r="C392" s="3"/>
      <c r="D392" s="4"/>
      <c r="E392" s="3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x14ac:dyDescent="0.25">
      <c r="A393" t="str">
        <f t="shared" si="6"/>
        <v/>
      </c>
      <c r="B393" s="3"/>
      <c r="C393" s="3"/>
      <c r="D393" s="4"/>
      <c r="E393" s="3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x14ac:dyDescent="0.25">
      <c r="A394" t="str">
        <f t="shared" si="6"/>
        <v/>
      </c>
      <c r="B394" s="3"/>
      <c r="C394" s="3"/>
      <c r="D394" s="4"/>
      <c r="E394" s="3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x14ac:dyDescent="0.25">
      <c r="A395" t="str">
        <f t="shared" si="6"/>
        <v/>
      </c>
      <c r="B395" s="3"/>
      <c r="C395" s="3"/>
      <c r="D395" s="4"/>
      <c r="E395" s="3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x14ac:dyDescent="0.25">
      <c r="A396" t="str">
        <f t="shared" si="6"/>
        <v/>
      </c>
      <c r="B396" s="3"/>
      <c r="C396" s="3"/>
      <c r="D396" s="4"/>
      <c r="E396" s="3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x14ac:dyDescent="0.25">
      <c r="A397" t="str">
        <f t="shared" si="6"/>
        <v/>
      </c>
      <c r="B397" s="3"/>
      <c r="C397" s="3"/>
      <c r="D397" s="4"/>
      <c r="E397" s="3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x14ac:dyDescent="0.25">
      <c r="A398" t="str">
        <f t="shared" si="6"/>
        <v/>
      </c>
      <c r="B398" s="3"/>
      <c r="C398" s="3"/>
      <c r="D398" s="4"/>
      <c r="E398" s="3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x14ac:dyDescent="0.25">
      <c r="A399" t="str">
        <f t="shared" si="6"/>
        <v/>
      </c>
      <c r="B399" s="3"/>
      <c r="C399" s="3"/>
      <c r="D399" s="4"/>
      <c r="E399" s="3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x14ac:dyDescent="0.25">
      <c r="A400" t="str">
        <f t="shared" si="6"/>
        <v/>
      </c>
      <c r="B400" s="3"/>
      <c r="C400" s="3"/>
      <c r="D400" s="4"/>
      <c r="E400" s="3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x14ac:dyDescent="0.25">
      <c r="A401" t="str">
        <f t="shared" si="6"/>
        <v/>
      </c>
      <c r="B401" s="3"/>
      <c r="C401" s="3"/>
      <c r="D401" s="4"/>
      <c r="E401" s="3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x14ac:dyDescent="0.25">
      <c r="A402" t="str">
        <f t="shared" si="6"/>
        <v/>
      </c>
      <c r="B402" s="3"/>
      <c r="C402" s="3"/>
      <c r="D402" s="4"/>
      <c r="E402" s="3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1" sqref="B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0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0</v>
      </c>
      <c r="F12" s="26">
        <f>IFERROR(+VLOOKUP("LDBOND"&amp;A12,'Main File'!A:O,10,0),0)</f>
        <v>0</v>
      </c>
      <c r="G12" s="26">
        <f>IFERROR(+VLOOKUP("LDBOND"&amp;A12,'Main File'!A:O,11,0),0)</f>
        <v>0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0</v>
      </c>
      <c r="K12" s="26">
        <f>IFERROR(+VLOOKUP("LDBOND"&amp;A12,'Main File'!A:O,15,0),0)</f>
        <v>0</v>
      </c>
    </row>
    <row r="13" spans="1:14" x14ac:dyDescent="0.25">
      <c r="A13" s="9">
        <f t="shared" si="0"/>
        <v>43200</v>
      </c>
      <c r="B13" s="26">
        <f>IFERROR(+VLOOKUP("LDBOND"&amp;A13,'Main File'!A:O,6,0),0)</f>
        <v>0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0</v>
      </c>
      <c r="F13" s="26">
        <f>IFERROR(+VLOOKUP("LDBOND"&amp;A13,'Main File'!A:O,10,0),0)</f>
        <v>0</v>
      </c>
      <c r="G13" s="26">
        <f>IFERROR(+VLOOKUP("LDBOND"&amp;A13,'Main File'!A:O,11,0),0)</f>
        <v>0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0</v>
      </c>
      <c r="K13" s="26">
        <f>IFERROR(+VLOOKUP("LDBOND"&amp;A13,'Main File'!A:O,15,0),0)</f>
        <v>0</v>
      </c>
    </row>
    <row r="14" spans="1:14" x14ac:dyDescent="0.25">
      <c r="A14" s="9">
        <f t="shared" si="0"/>
        <v>43201</v>
      </c>
      <c r="B14" s="26">
        <f>IFERROR(+VLOOKUP("LDBOND"&amp;A14,'Main File'!A:O,6,0),0)</f>
        <v>0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0</v>
      </c>
      <c r="F14" s="26">
        <f>IFERROR(+VLOOKUP("LDBOND"&amp;A14,'Main File'!A:O,10,0),0)</f>
        <v>0</v>
      </c>
      <c r="G14" s="26">
        <f>IFERROR(+VLOOKUP("LDBOND"&amp;A14,'Main File'!A:O,11,0),0)</f>
        <v>0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0</v>
      </c>
      <c r="K14" s="26">
        <f>IFERROR(+VLOOKUP("LDBOND"&amp;A14,'Main File'!A:O,15,0),0)</f>
        <v>0</v>
      </c>
    </row>
    <row r="15" spans="1:14" x14ac:dyDescent="0.25">
      <c r="A15" s="9">
        <f t="shared" si="0"/>
        <v>43202</v>
      </c>
      <c r="B15" s="26">
        <f>IFERROR(+VLOOKUP("LDBOND"&amp;A15,'Main File'!A:O,6,0),0)</f>
        <v>0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0</v>
      </c>
      <c r="F15" s="26">
        <f>IFERROR(+VLOOKUP("LDBOND"&amp;A15,'Main File'!A:O,10,0),0)</f>
        <v>0</v>
      </c>
      <c r="G15" s="26">
        <f>IFERROR(+VLOOKUP("LDBOND"&amp;A15,'Main File'!A:O,11,0),0)</f>
        <v>0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0</v>
      </c>
      <c r="K15" s="26">
        <f>IFERROR(+VLOOKUP("LDBOND"&amp;A15,'Main File'!A:O,15,0),0)</f>
        <v>0</v>
      </c>
    </row>
    <row r="16" spans="1:14" x14ac:dyDescent="0.25">
      <c r="A16" s="9">
        <f t="shared" si="0"/>
        <v>43203</v>
      </c>
      <c r="B16" s="26">
        <f>IFERROR(+VLOOKUP("LDBOND"&amp;A16,'Main File'!A:O,6,0),0)</f>
        <v>0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0</v>
      </c>
      <c r="F16" s="26">
        <f>IFERROR(+VLOOKUP("LDBOND"&amp;A16,'Main File'!A:O,10,0),0)</f>
        <v>0</v>
      </c>
      <c r="G16" s="26">
        <f>IFERROR(+VLOOKUP("LDBOND"&amp;A16,'Main File'!A:O,11,0),0)</f>
        <v>0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0</v>
      </c>
      <c r="K16" s="26">
        <f>IFERROR(+VLOOKUP("LDBOND"&amp;A16,'Main File'!A:O,15,0),0)</f>
        <v>0</v>
      </c>
    </row>
    <row r="17" spans="1:11" x14ac:dyDescent="0.25">
      <c r="A17" s="9">
        <f t="shared" si="0"/>
        <v>43204</v>
      </c>
      <c r="B17" s="26">
        <f>IFERROR(+VLOOKUP("LDBOND"&amp;A17,'Main File'!A:O,6,0),0)</f>
        <v>0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0</v>
      </c>
      <c r="F17" s="26">
        <f>IFERROR(+VLOOKUP("LDBOND"&amp;A17,'Main File'!A:O,10,0),0)</f>
        <v>0</v>
      </c>
      <c r="G17" s="26">
        <f>IFERROR(+VLOOKUP("LDBOND"&amp;A17,'Main File'!A:O,11,0),0)</f>
        <v>0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0</v>
      </c>
      <c r="K17" s="26">
        <f>IFERROR(+VLOOKUP("LDBOND"&amp;A17,'Main File'!A:O,15,0),0)</f>
        <v>0</v>
      </c>
    </row>
    <row r="18" spans="1:11" x14ac:dyDescent="0.25">
      <c r="A18" s="9">
        <f t="shared" si="0"/>
        <v>43205</v>
      </c>
      <c r="B18" s="26">
        <f>IFERROR(+VLOOKUP("LDBOND"&amp;A18,'Main File'!A:O,6,0),0)</f>
        <v>0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0</v>
      </c>
      <c r="F18" s="26">
        <f>IFERROR(+VLOOKUP("LDBOND"&amp;A18,'Main File'!A:O,10,0),0)</f>
        <v>0</v>
      </c>
      <c r="G18" s="26">
        <f>IFERROR(+VLOOKUP("LDBOND"&amp;A18,'Main File'!A:O,11,0),0)</f>
        <v>0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0</v>
      </c>
      <c r="K18" s="26">
        <f>IFERROR(+VLOOKUP("LDBOND"&amp;A18,'Main File'!A:O,15,0),0)</f>
        <v>0</v>
      </c>
    </row>
    <row r="19" spans="1:11" x14ac:dyDescent="0.25">
      <c r="A19" s="9">
        <f t="shared" si="0"/>
        <v>43206</v>
      </c>
      <c r="B19" s="26">
        <f>IFERROR(+VLOOKUP("LDBOND"&amp;A19,'Main File'!A:O,6,0),0)</f>
        <v>0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0</v>
      </c>
      <c r="F19" s="26">
        <f>IFERROR(+VLOOKUP("LDBOND"&amp;A19,'Main File'!A:O,10,0),0)</f>
        <v>0</v>
      </c>
      <c r="G19" s="26">
        <f>IFERROR(+VLOOKUP("LDBOND"&amp;A19,'Main File'!A:O,11,0),0)</f>
        <v>0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0</v>
      </c>
      <c r="K19" s="26">
        <f>IFERROR(+VLOOKUP("LDBOND"&amp;A19,'Main File'!A:O,15,0),0)</f>
        <v>0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0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</v>
      </c>
      <c r="F12" s="26">
        <f>IFERROR(+VLOOKUP("LDDAF1"&amp;A12,'Main File'!A:O,10,0),0)</f>
        <v>0</v>
      </c>
      <c r="G12" s="26">
        <f>IFERROR(+VLOOKUP("LDDAF1"&amp;A12,'Main File'!A:O,11,0),0)</f>
        <v>0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</v>
      </c>
      <c r="K12" s="26">
        <f>IFERROR(+VLOOKUP("LDDAF1"&amp;A12,'Main File'!A:O,15,0),0)</f>
        <v>0</v>
      </c>
    </row>
    <row r="13" spans="1:14" x14ac:dyDescent="0.25">
      <c r="A13" s="9">
        <f t="shared" si="0"/>
        <v>43200</v>
      </c>
      <c r="B13" s="26">
        <f>IFERROR(+VLOOKUP("LDDAF1"&amp;A13,'Main File'!A:O,6,0),0)</f>
        <v>0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</v>
      </c>
      <c r="F13" s="26">
        <f>IFERROR(+VLOOKUP("LDDAF1"&amp;A13,'Main File'!A:O,10,0),0)</f>
        <v>0</v>
      </c>
      <c r="G13" s="26">
        <f>IFERROR(+VLOOKUP("LDDAF1"&amp;A13,'Main File'!A:O,11,0),0)</f>
        <v>0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</v>
      </c>
      <c r="K13" s="26">
        <f>IFERROR(+VLOOKUP("LDDAF1"&amp;A13,'Main File'!A:O,15,0),0)</f>
        <v>0</v>
      </c>
    </row>
    <row r="14" spans="1:14" x14ac:dyDescent="0.25">
      <c r="A14" s="9">
        <f t="shared" si="0"/>
        <v>43201</v>
      </c>
      <c r="B14" s="26">
        <f>IFERROR(+VLOOKUP("LDDAF1"&amp;A14,'Main File'!A:O,6,0),0)</f>
        <v>0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</v>
      </c>
      <c r="F14" s="26">
        <f>IFERROR(+VLOOKUP("LDDAF1"&amp;A14,'Main File'!A:O,10,0),0)</f>
        <v>0</v>
      </c>
      <c r="G14" s="26">
        <f>IFERROR(+VLOOKUP("LDDAF1"&amp;A14,'Main File'!A:O,11,0),0)</f>
        <v>0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</v>
      </c>
      <c r="K14" s="26">
        <f>IFERROR(+VLOOKUP("LDDAF1"&amp;A14,'Main File'!A:O,15,0),0)</f>
        <v>0</v>
      </c>
    </row>
    <row r="15" spans="1:14" x14ac:dyDescent="0.25">
      <c r="A15" s="9">
        <f t="shared" si="0"/>
        <v>43202</v>
      </c>
      <c r="B15" s="26">
        <f>IFERROR(+VLOOKUP("LDDAF1"&amp;A15,'Main File'!A:O,6,0),0)</f>
        <v>0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</v>
      </c>
      <c r="F15" s="26">
        <f>IFERROR(+VLOOKUP("LDDAF1"&amp;A15,'Main File'!A:O,10,0),0)</f>
        <v>0</v>
      </c>
      <c r="G15" s="26">
        <f>IFERROR(+VLOOKUP("LDDAF1"&amp;A15,'Main File'!A:O,11,0),0)</f>
        <v>0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</v>
      </c>
      <c r="K15" s="26">
        <f>IFERROR(+VLOOKUP("LDDAF1"&amp;A15,'Main File'!A:O,15,0),0)</f>
        <v>0</v>
      </c>
    </row>
    <row r="16" spans="1:14" x14ac:dyDescent="0.25">
      <c r="A16" s="9">
        <f t="shared" si="0"/>
        <v>43203</v>
      </c>
      <c r="B16" s="26">
        <f>IFERROR(+VLOOKUP("LDDAF1"&amp;A16,'Main File'!A:O,6,0),0)</f>
        <v>0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</v>
      </c>
      <c r="F16" s="26">
        <f>IFERROR(+VLOOKUP("LDDAF1"&amp;A16,'Main File'!A:O,10,0),0)</f>
        <v>0</v>
      </c>
      <c r="G16" s="26">
        <f>IFERROR(+VLOOKUP("LDDAF1"&amp;A16,'Main File'!A:O,11,0),0)</f>
        <v>0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</v>
      </c>
      <c r="K16" s="26">
        <f>IFERROR(+VLOOKUP("LDDAF1"&amp;A16,'Main File'!A:O,15,0),0)</f>
        <v>0</v>
      </c>
    </row>
    <row r="17" spans="1:11" x14ac:dyDescent="0.25">
      <c r="A17" s="9">
        <f t="shared" si="0"/>
        <v>43204</v>
      </c>
      <c r="B17" s="26">
        <f>IFERROR(+VLOOKUP("LDDAF1"&amp;A17,'Main File'!A:O,6,0),0)</f>
        <v>0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</v>
      </c>
      <c r="F17" s="26">
        <f>IFERROR(+VLOOKUP("LDDAF1"&amp;A17,'Main File'!A:O,10,0),0)</f>
        <v>0</v>
      </c>
      <c r="G17" s="26">
        <f>IFERROR(+VLOOKUP("LDDAF1"&amp;A17,'Main File'!A:O,11,0),0)</f>
        <v>0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</v>
      </c>
      <c r="K17" s="26">
        <f>IFERROR(+VLOOKUP("LDDAF1"&amp;A17,'Main File'!A:O,15,0),0)</f>
        <v>0</v>
      </c>
    </row>
    <row r="18" spans="1:11" x14ac:dyDescent="0.25">
      <c r="A18" s="9">
        <f t="shared" si="0"/>
        <v>43205</v>
      </c>
      <c r="B18" s="26">
        <f>IFERROR(+VLOOKUP("LDDAF1"&amp;A18,'Main File'!A:O,6,0),0)</f>
        <v>0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</v>
      </c>
      <c r="F18" s="26">
        <f>IFERROR(+VLOOKUP("LDDAF1"&amp;A18,'Main File'!A:O,10,0),0)</f>
        <v>0</v>
      </c>
      <c r="G18" s="26">
        <f>IFERROR(+VLOOKUP("LDDAF1"&amp;A18,'Main File'!A:O,11,0),0)</f>
        <v>0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</v>
      </c>
      <c r="K18" s="26">
        <f>IFERROR(+VLOOKUP("LDDAF1"&amp;A18,'Main File'!A:O,15,0),0)</f>
        <v>0</v>
      </c>
    </row>
    <row r="19" spans="1:11" x14ac:dyDescent="0.25">
      <c r="A19" s="9">
        <f t="shared" si="0"/>
        <v>43206</v>
      </c>
      <c r="B19" s="26">
        <f>IFERROR(+VLOOKUP("LDDAF1"&amp;A19,'Main File'!A:O,6,0),0)</f>
        <v>0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</v>
      </c>
      <c r="F19" s="26">
        <f>IFERROR(+VLOOKUP("LDDAF1"&amp;A19,'Main File'!A:O,10,0),0)</f>
        <v>0</v>
      </c>
      <c r="G19" s="26">
        <f>IFERROR(+VLOOKUP("LDDAF1"&amp;A19,'Main File'!A:O,11,0),0)</f>
        <v>0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</v>
      </c>
      <c r="K19" s="26">
        <f>IFERROR(+VLOOKUP("LDDAF1"&amp;A19,'Main File'!A:O,15,0),0)</f>
        <v>0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0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</v>
      </c>
      <c r="F12" s="26">
        <f>IFERROR(+VLOOKUP("LDDAF2"&amp;A12,'Main File'!A:O,10,0),0)</f>
        <v>0</v>
      </c>
      <c r="G12" s="26">
        <f>IFERROR(+VLOOKUP("LDDAF2"&amp;A12,'Main File'!A:O,11,0),0)</f>
        <v>0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</v>
      </c>
      <c r="K12" s="26">
        <f>IFERROR(+VLOOKUP("LDDAF2"&amp;A12,'Main File'!A:O,15,0),0)</f>
        <v>0</v>
      </c>
    </row>
    <row r="13" spans="1:14" x14ac:dyDescent="0.25">
      <c r="A13" s="9">
        <f t="shared" si="0"/>
        <v>43200</v>
      </c>
      <c r="B13" s="26">
        <f>IFERROR(+VLOOKUP("LDDAF2"&amp;A13,'Main File'!A:O,6,0),0)</f>
        <v>0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</v>
      </c>
      <c r="F13" s="26">
        <f>IFERROR(+VLOOKUP("LDDAF2"&amp;A13,'Main File'!A:O,10,0),0)</f>
        <v>0</v>
      </c>
      <c r="G13" s="26">
        <f>IFERROR(+VLOOKUP("LDDAF2"&amp;A13,'Main File'!A:O,11,0),0)</f>
        <v>0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</v>
      </c>
      <c r="K13" s="26">
        <f>IFERROR(+VLOOKUP("LDDAF2"&amp;A13,'Main File'!A:O,15,0),0)</f>
        <v>0</v>
      </c>
    </row>
    <row r="14" spans="1:14" x14ac:dyDescent="0.25">
      <c r="A14" s="9">
        <f t="shared" si="0"/>
        <v>43201</v>
      </c>
      <c r="B14" s="26">
        <f>IFERROR(+VLOOKUP("LDDAF2"&amp;A14,'Main File'!A:O,6,0),0)</f>
        <v>0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</v>
      </c>
      <c r="F14" s="26">
        <f>IFERROR(+VLOOKUP("LDDAF2"&amp;A14,'Main File'!A:O,10,0),0)</f>
        <v>0</v>
      </c>
      <c r="G14" s="26">
        <f>IFERROR(+VLOOKUP("LDDAF2"&amp;A14,'Main File'!A:O,11,0),0)</f>
        <v>0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</v>
      </c>
      <c r="K14" s="26">
        <f>IFERROR(+VLOOKUP("LDDAF2"&amp;A14,'Main File'!A:O,15,0),0)</f>
        <v>0</v>
      </c>
    </row>
    <row r="15" spans="1:14" x14ac:dyDescent="0.25">
      <c r="A15" s="9">
        <f t="shared" si="0"/>
        <v>43202</v>
      </c>
      <c r="B15" s="26">
        <f>IFERROR(+VLOOKUP("LDDAF2"&amp;A15,'Main File'!A:O,6,0),0)</f>
        <v>0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</v>
      </c>
      <c r="F15" s="26">
        <f>IFERROR(+VLOOKUP("LDDAF2"&amp;A15,'Main File'!A:O,10,0),0)</f>
        <v>0</v>
      </c>
      <c r="G15" s="26">
        <f>IFERROR(+VLOOKUP("LDDAF2"&amp;A15,'Main File'!A:O,11,0),0)</f>
        <v>0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</v>
      </c>
      <c r="K15" s="26">
        <f>IFERROR(+VLOOKUP("LDDAF2"&amp;A15,'Main File'!A:O,15,0),0)</f>
        <v>0</v>
      </c>
    </row>
    <row r="16" spans="1:14" x14ac:dyDescent="0.25">
      <c r="A16" s="9">
        <f t="shared" si="0"/>
        <v>43203</v>
      </c>
      <c r="B16" s="26">
        <f>IFERROR(+VLOOKUP("LDDAF2"&amp;A16,'Main File'!A:O,6,0),0)</f>
        <v>0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</v>
      </c>
      <c r="F16" s="26">
        <f>IFERROR(+VLOOKUP("LDDAF2"&amp;A16,'Main File'!A:O,10,0),0)</f>
        <v>0</v>
      </c>
      <c r="G16" s="26">
        <f>IFERROR(+VLOOKUP("LDDAF2"&amp;A16,'Main File'!A:O,11,0),0)</f>
        <v>0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</v>
      </c>
      <c r="K16" s="26">
        <f>IFERROR(+VLOOKUP("LDDAF2"&amp;A16,'Main File'!A:O,15,0),0)</f>
        <v>0</v>
      </c>
    </row>
    <row r="17" spans="1:11" x14ac:dyDescent="0.25">
      <c r="A17" s="9">
        <f t="shared" si="0"/>
        <v>43204</v>
      </c>
      <c r="B17" s="26">
        <f>IFERROR(+VLOOKUP("LDDAF2"&amp;A17,'Main File'!A:O,6,0),0)</f>
        <v>0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</v>
      </c>
      <c r="F17" s="26">
        <f>IFERROR(+VLOOKUP("LDDAF2"&amp;A17,'Main File'!A:O,10,0),0)</f>
        <v>0</v>
      </c>
      <c r="G17" s="26">
        <f>IFERROR(+VLOOKUP("LDDAF2"&amp;A17,'Main File'!A:O,11,0),0)</f>
        <v>0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</v>
      </c>
      <c r="K17" s="26">
        <f>IFERROR(+VLOOKUP("LDDAF2"&amp;A17,'Main File'!A:O,15,0),0)</f>
        <v>0</v>
      </c>
    </row>
    <row r="18" spans="1:11" x14ac:dyDescent="0.25">
      <c r="A18" s="9">
        <f t="shared" si="0"/>
        <v>43205</v>
      </c>
      <c r="B18" s="26">
        <f>IFERROR(+VLOOKUP("LDDAF2"&amp;A18,'Main File'!A:O,6,0),0)</f>
        <v>0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</v>
      </c>
      <c r="F18" s="26">
        <f>IFERROR(+VLOOKUP("LDDAF2"&amp;A18,'Main File'!A:O,10,0),0)</f>
        <v>0</v>
      </c>
      <c r="G18" s="26">
        <f>IFERROR(+VLOOKUP("LDDAF2"&amp;A18,'Main File'!A:O,11,0),0)</f>
        <v>0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</v>
      </c>
      <c r="K18" s="26">
        <f>IFERROR(+VLOOKUP("LDDAF2"&amp;A18,'Main File'!A:O,15,0),0)</f>
        <v>0</v>
      </c>
    </row>
    <row r="19" spans="1:11" x14ac:dyDescent="0.25">
      <c r="A19" s="9">
        <f t="shared" si="0"/>
        <v>43206</v>
      </c>
      <c r="B19" s="26">
        <f>IFERROR(+VLOOKUP("LDDAF2"&amp;A19,'Main File'!A:O,6,0),0)</f>
        <v>0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</v>
      </c>
      <c r="F19" s="26">
        <f>IFERROR(+VLOOKUP("LDDAF2"&amp;A19,'Main File'!A:O,10,0),0)</f>
        <v>0</v>
      </c>
      <c r="G19" s="26">
        <f>IFERROR(+VLOOKUP("LDDAF2"&amp;A19,'Main File'!A:O,11,0),0)</f>
        <v>0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</v>
      </c>
      <c r="K19" s="26">
        <f>IFERROR(+VLOOKUP("LDDAF2"&amp;A19,'Main File'!A:O,15,0),0)</f>
        <v>0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0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</v>
      </c>
      <c r="F12" s="26">
        <f>IFERROR(+VLOOKUP("LDDAF3"&amp;A12,'Main File'!A:O,10,0),0)</f>
        <v>0</v>
      </c>
      <c r="G12" s="26">
        <f>IFERROR(+VLOOKUP("LDDAF3"&amp;A12,'Main File'!A:O,11,0),0)</f>
        <v>0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</v>
      </c>
      <c r="K12" s="26">
        <f>IFERROR(+VLOOKUP("LDDAF3"&amp;A12,'Main File'!A:O,15,0),0)</f>
        <v>0</v>
      </c>
    </row>
    <row r="13" spans="1:14" x14ac:dyDescent="0.25">
      <c r="A13" s="9">
        <f t="shared" si="0"/>
        <v>43200</v>
      </c>
      <c r="B13" s="26">
        <f>IFERROR(+VLOOKUP("LDDAF3"&amp;A13,'Main File'!A:O,6,0),0)</f>
        <v>0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</v>
      </c>
      <c r="F13" s="26">
        <f>IFERROR(+VLOOKUP("LDDAF3"&amp;A13,'Main File'!A:O,10,0),0)</f>
        <v>0</v>
      </c>
      <c r="G13" s="26">
        <f>IFERROR(+VLOOKUP("LDDAF3"&amp;A13,'Main File'!A:O,11,0),0)</f>
        <v>0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</v>
      </c>
      <c r="K13" s="26">
        <f>IFERROR(+VLOOKUP("LDDAF3"&amp;A13,'Main File'!A:O,15,0),0)</f>
        <v>0</v>
      </c>
    </row>
    <row r="14" spans="1:14" x14ac:dyDescent="0.25">
      <c r="A14" s="9">
        <f t="shared" si="0"/>
        <v>43201</v>
      </c>
      <c r="B14" s="26">
        <f>IFERROR(+VLOOKUP("LDDAF3"&amp;A14,'Main File'!A:O,6,0),0)</f>
        <v>0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</v>
      </c>
      <c r="F14" s="26">
        <f>IFERROR(+VLOOKUP("LDDAF3"&amp;A14,'Main File'!A:O,10,0),0)</f>
        <v>0</v>
      </c>
      <c r="G14" s="26">
        <f>IFERROR(+VLOOKUP("LDDAF3"&amp;A14,'Main File'!A:O,11,0),0)</f>
        <v>0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</v>
      </c>
      <c r="K14" s="26">
        <f>IFERROR(+VLOOKUP("LDDAF3"&amp;A14,'Main File'!A:O,15,0),0)</f>
        <v>0</v>
      </c>
    </row>
    <row r="15" spans="1:14" x14ac:dyDescent="0.25">
      <c r="A15" s="9">
        <f t="shared" si="0"/>
        <v>43202</v>
      </c>
      <c r="B15" s="26">
        <f>IFERROR(+VLOOKUP("LDDAF3"&amp;A15,'Main File'!A:O,6,0),0)</f>
        <v>0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</v>
      </c>
      <c r="F15" s="26">
        <f>IFERROR(+VLOOKUP("LDDAF3"&amp;A15,'Main File'!A:O,10,0),0)</f>
        <v>0</v>
      </c>
      <c r="G15" s="26">
        <f>IFERROR(+VLOOKUP("LDDAF3"&amp;A15,'Main File'!A:O,11,0),0)</f>
        <v>0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</v>
      </c>
      <c r="K15" s="26">
        <f>IFERROR(+VLOOKUP("LDDAF3"&amp;A15,'Main File'!A:O,15,0),0)</f>
        <v>0</v>
      </c>
    </row>
    <row r="16" spans="1:14" x14ac:dyDescent="0.25">
      <c r="A16" s="9">
        <f t="shared" si="0"/>
        <v>43203</v>
      </c>
      <c r="B16" s="26">
        <f>IFERROR(+VLOOKUP("LDDAF3"&amp;A16,'Main File'!A:O,6,0),0)</f>
        <v>0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</v>
      </c>
      <c r="F16" s="26">
        <f>IFERROR(+VLOOKUP("LDDAF3"&amp;A16,'Main File'!A:O,10,0),0)</f>
        <v>0</v>
      </c>
      <c r="G16" s="26">
        <f>IFERROR(+VLOOKUP("LDDAF3"&amp;A16,'Main File'!A:O,11,0),0)</f>
        <v>0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</v>
      </c>
      <c r="K16" s="26">
        <f>IFERROR(+VLOOKUP("LDDAF3"&amp;A16,'Main File'!A:O,15,0),0)</f>
        <v>0</v>
      </c>
    </row>
    <row r="17" spans="1:11" x14ac:dyDescent="0.25">
      <c r="A17" s="9">
        <f t="shared" si="0"/>
        <v>43204</v>
      </c>
      <c r="B17" s="26">
        <f>IFERROR(+VLOOKUP("LDDAF3"&amp;A17,'Main File'!A:O,6,0),0)</f>
        <v>0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</v>
      </c>
      <c r="F17" s="26">
        <f>IFERROR(+VLOOKUP("LDDAF3"&amp;A17,'Main File'!A:O,10,0),0)</f>
        <v>0</v>
      </c>
      <c r="G17" s="26">
        <f>IFERROR(+VLOOKUP("LDDAF3"&amp;A17,'Main File'!A:O,11,0),0)</f>
        <v>0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</v>
      </c>
      <c r="K17" s="26">
        <f>IFERROR(+VLOOKUP("LDDAF3"&amp;A17,'Main File'!A:O,15,0),0)</f>
        <v>0</v>
      </c>
    </row>
    <row r="18" spans="1:11" x14ac:dyDescent="0.25">
      <c r="A18" s="9">
        <f t="shared" si="0"/>
        <v>43205</v>
      </c>
      <c r="B18" s="26">
        <f>IFERROR(+VLOOKUP("LDDAF3"&amp;A18,'Main File'!A:O,6,0),0)</f>
        <v>0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</v>
      </c>
      <c r="F18" s="26">
        <f>IFERROR(+VLOOKUP("LDDAF3"&amp;A18,'Main File'!A:O,10,0),0)</f>
        <v>0</v>
      </c>
      <c r="G18" s="26">
        <f>IFERROR(+VLOOKUP("LDDAF3"&amp;A18,'Main File'!A:O,11,0),0)</f>
        <v>0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</v>
      </c>
      <c r="K18" s="26">
        <f>IFERROR(+VLOOKUP("LDDAF3"&amp;A18,'Main File'!A:O,15,0),0)</f>
        <v>0</v>
      </c>
    </row>
    <row r="19" spans="1:11" x14ac:dyDescent="0.25">
      <c r="A19" s="9">
        <f t="shared" si="0"/>
        <v>43206</v>
      </c>
      <c r="B19" s="26">
        <f>IFERROR(+VLOOKUP("LDDAF3"&amp;A19,'Main File'!A:O,6,0),0)</f>
        <v>0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</v>
      </c>
      <c r="F19" s="26">
        <f>IFERROR(+VLOOKUP("LDDAF3"&amp;A19,'Main File'!A:O,10,0),0)</f>
        <v>0</v>
      </c>
      <c r="G19" s="26">
        <f>IFERROR(+VLOOKUP("LDDAF3"&amp;A19,'Main File'!A:O,11,0),0)</f>
        <v>0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</v>
      </c>
      <c r="K19" s="26">
        <f>IFERROR(+VLOOKUP("LDDAF3"&amp;A19,'Main File'!A:O,15,0),0)</f>
        <v>0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0</v>
      </c>
      <c r="F12" s="26">
        <f>IFERROR(+VLOOKUP("LDGETF"&amp;A12,'Main File'!A:O,10,0),0)</f>
        <v>0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0</v>
      </c>
      <c r="F13" s="26">
        <f>IFERROR(+VLOOKUP("LDGETF"&amp;A13,'Main File'!A:O,10,0),0)</f>
        <v>0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0</v>
      </c>
      <c r="F14" s="26">
        <f>IFERROR(+VLOOKUP("LDGETF"&amp;A14,'Main File'!A:O,10,0),0)</f>
        <v>0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0</v>
      </c>
      <c r="F15" s="26">
        <f>IFERROR(+VLOOKUP("LDGETF"&amp;A15,'Main File'!A:O,10,0),0)</f>
        <v>0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0</v>
      </c>
      <c r="F16" s="26">
        <f>IFERROR(+VLOOKUP("LDGETF"&amp;A16,'Main File'!A:O,10,0),0)</f>
        <v>0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0</v>
      </c>
      <c r="F17" s="26">
        <f>IFERROR(+VLOOKUP("LDGETF"&amp;A17,'Main File'!A:O,10,0),0)</f>
        <v>0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0</v>
      </c>
      <c r="F18" s="26">
        <f>IFERROR(+VLOOKUP("LDGETF"&amp;A18,'Main File'!A:O,10,0),0)</f>
        <v>0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0</v>
      </c>
      <c r="F19" s="26">
        <f>IFERROR(+VLOOKUP("LDGETF"&amp;A19,'Main File'!A:O,10,0),0)</f>
        <v>0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0</v>
      </c>
      <c r="C12" s="26">
        <f>IFERROR(+VLOOKUP("LDGSEC"&amp;A12,'Main File'!A:O,7,0),0)</f>
        <v>0</v>
      </c>
      <c r="D12" s="26">
        <f>IFERROR(+VLOOKUP("LDGSEC"&amp;A12,'Main File'!A:O,8,0),0)</f>
        <v>0</v>
      </c>
      <c r="E12" s="26">
        <f>IFERROR(+VLOOKUP("LDGSEC"&amp;A12,'Main File'!A:O,9,0),0)</f>
        <v>0</v>
      </c>
      <c r="F12" s="26">
        <f>IFERROR(+VLOOKUP("LDGSEC"&amp;A12,'Main File'!A:O,10,0),0)</f>
        <v>0</v>
      </c>
      <c r="G12" s="26">
        <f>IFERROR(+VLOOKUP("LDGSEC"&amp;A12,'Main File'!A:O,11,0),0)</f>
        <v>0</v>
      </c>
      <c r="H12" s="26">
        <f>IFERROR(+VLOOKUP("LDGSEC"&amp;A12,'Main File'!A:O,12,0),0)</f>
        <v>0</v>
      </c>
      <c r="I12" s="26">
        <f>IFERROR(+VLOOKUP("LDGSEC"&amp;A12,'Main File'!A:O,13,0),0)</f>
        <v>0</v>
      </c>
      <c r="J12" s="26">
        <f>IFERROR(+VLOOKUP("LDGSEC"&amp;A12,'Main File'!A:O,14,0),0)</f>
        <v>0</v>
      </c>
      <c r="K12" s="26">
        <f>IFERROR(+VLOOKUP("LDGSEC"&amp;A12,'Main File'!A:O,15,0),0)</f>
        <v>0</v>
      </c>
    </row>
    <row r="13" spans="1:14" x14ac:dyDescent="0.25">
      <c r="A13" s="9">
        <f t="shared" si="0"/>
        <v>43200</v>
      </c>
      <c r="B13" s="26">
        <f>IFERROR(+VLOOKUP("LDGSEC"&amp;A13,'Main File'!A:O,6,0),0)</f>
        <v>0</v>
      </c>
      <c r="C13" s="26">
        <f>IFERROR(+VLOOKUP("LDGSEC"&amp;A13,'Main File'!A:O,7,0),0)</f>
        <v>0</v>
      </c>
      <c r="D13" s="26">
        <f>IFERROR(+VLOOKUP("LDGSEC"&amp;A13,'Main File'!A:O,8,0),0)</f>
        <v>0</v>
      </c>
      <c r="E13" s="26">
        <f>IFERROR(+VLOOKUP("LDGSEC"&amp;A13,'Main File'!A:O,9,0),0)</f>
        <v>0</v>
      </c>
      <c r="F13" s="26">
        <f>IFERROR(+VLOOKUP("LDGSEC"&amp;A13,'Main File'!A:O,10,0),0)</f>
        <v>0</v>
      </c>
      <c r="G13" s="26">
        <f>IFERROR(+VLOOKUP("LDGSEC"&amp;A13,'Main File'!A:O,11,0),0)</f>
        <v>0</v>
      </c>
      <c r="H13" s="26">
        <f>IFERROR(+VLOOKUP("LDGSEC"&amp;A13,'Main File'!A:O,12,0),0)</f>
        <v>0</v>
      </c>
      <c r="I13" s="26">
        <f>IFERROR(+VLOOKUP("LDGSEC"&amp;A13,'Main File'!A:O,13,0),0)</f>
        <v>0</v>
      </c>
      <c r="J13" s="26">
        <f>IFERROR(+VLOOKUP("LDGSEC"&amp;A13,'Main File'!A:O,14,0),0)</f>
        <v>0</v>
      </c>
      <c r="K13" s="26">
        <f>IFERROR(+VLOOKUP("LDGSEC"&amp;A13,'Main File'!A:O,15,0),0)</f>
        <v>0</v>
      </c>
    </row>
    <row r="14" spans="1:14" x14ac:dyDescent="0.25">
      <c r="A14" s="9">
        <f t="shared" si="0"/>
        <v>43201</v>
      </c>
      <c r="B14" s="26">
        <f>IFERROR(+VLOOKUP("LDGSEC"&amp;A14,'Main File'!A:O,6,0),0)</f>
        <v>0</v>
      </c>
      <c r="C14" s="26">
        <f>IFERROR(+VLOOKUP("LDGSEC"&amp;A14,'Main File'!A:O,7,0),0)</f>
        <v>0</v>
      </c>
      <c r="D14" s="26">
        <f>IFERROR(+VLOOKUP("LDGSEC"&amp;A14,'Main File'!A:O,8,0),0)</f>
        <v>0</v>
      </c>
      <c r="E14" s="26">
        <f>IFERROR(+VLOOKUP("LDGSEC"&amp;A14,'Main File'!A:O,9,0),0)</f>
        <v>0</v>
      </c>
      <c r="F14" s="26">
        <f>IFERROR(+VLOOKUP("LDGSEC"&amp;A14,'Main File'!A:O,10,0),0)</f>
        <v>0</v>
      </c>
      <c r="G14" s="26">
        <f>IFERROR(+VLOOKUP("LDGSEC"&amp;A14,'Main File'!A:O,11,0),0)</f>
        <v>0</v>
      </c>
      <c r="H14" s="26">
        <f>IFERROR(+VLOOKUP("LDGSEC"&amp;A14,'Main File'!A:O,12,0),0)</f>
        <v>0</v>
      </c>
      <c r="I14" s="26">
        <f>IFERROR(+VLOOKUP("LDGSEC"&amp;A14,'Main File'!A:O,13,0),0)</f>
        <v>0</v>
      </c>
      <c r="J14" s="26">
        <f>IFERROR(+VLOOKUP("LDGSEC"&amp;A14,'Main File'!A:O,14,0),0)</f>
        <v>0</v>
      </c>
      <c r="K14" s="26">
        <f>IFERROR(+VLOOKUP("LDGSEC"&amp;A14,'Main File'!A:O,15,0),0)</f>
        <v>0</v>
      </c>
    </row>
    <row r="15" spans="1:14" x14ac:dyDescent="0.25">
      <c r="A15" s="9">
        <f t="shared" si="0"/>
        <v>43202</v>
      </c>
      <c r="B15" s="26">
        <f>IFERROR(+VLOOKUP("LDGSEC"&amp;A15,'Main File'!A:O,6,0),0)</f>
        <v>0</v>
      </c>
      <c r="C15" s="26">
        <f>IFERROR(+VLOOKUP("LDGSEC"&amp;A15,'Main File'!A:O,7,0),0)</f>
        <v>0</v>
      </c>
      <c r="D15" s="26">
        <f>IFERROR(+VLOOKUP("LDGSEC"&amp;A15,'Main File'!A:O,8,0),0)</f>
        <v>0</v>
      </c>
      <c r="E15" s="26">
        <f>IFERROR(+VLOOKUP("LDGSEC"&amp;A15,'Main File'!A:O,9,0),0)</f>
        <v>0</v>
      </c>
      <c r="F15" s="26">
        <f>IFERROR(+VLOOKUP("LDGSEC"&amp;A15,'Main File'!A:O,10,0),0)</f>
        <v>0</v>
      </c>
      <c r="G15" s="26">
        <f>IFERROR(+VLOOKUP("LDGSEC"&amp;A15,'Main File'!A:O,11,0),0)</f>
        <v>0</v>
      </c>
      <c r="H15" s="26">
        <f>IFERROR(+VLOOKUP("LDGSEC"&amp;A15,'Main File'!A:O,12,0),0)</f>
        <v>0</v>
      </c>
      <c r="I15" s="26">
        <f>IFERROR(+VLOOKUP("LDGSEC"&amp;A15,'Main File'!A:O,13,0),0)</f>
        <v>0</v>
      </c>
      <c r="J15" s="26">
        <f>IFERROR(+VLOOKUP("LDGSEC"&amp;A15,'Main File'!A:O,14,0),0)</f>
        <v>0</v>
      </c>
      <c r="K15" s="26">
        <f>IFERROR(+VLOOKUP("LDGSEC"&amp;A15,'Main File'!A:O,15,0),0)</f>
        <v>0</v>
      </c>
    </row>
    <row r="16" spans="1:14" x14ac:dyDescent="0.25">
      <c r="A16" s="9">
        <f t="shared" si="0"/>
        <v>43203</v>
      </c>
      <c r="B16" s="26">
        <f>IFERROR(+VLOOKUP("LDGSEC"&amp;A16,'Main File'!A:O,6,0),0)</f>
        <v>0</v>
      </c>
      <c r="C16" s="26">
        <f>IFERROR(+VLOOKUP("LDGSEC"&amp;A16,'Main File'!A:O,7,0),0)</f>
        <v>0</v>
      </c>
      <c r="D16" s="26">
        <f>IFERROR(+VLOOKUP("LDGSEC"&amp;A16,'Main File'!A:O,8,0),0)</f>
        <v>0</v>
      </c>
      <c r="E16" s="26">
        <f>IFERROR(+VLOOKUP("LDGSEC"&amp;A16,'Main File'!A:O,9,0),0)</f>
        <v>0</v>
      </c>
      <c r="F16" s="26">
        <f>IFERROR(+VLOOKUP("LDGSEC"&amp;A16,'Main File'!A:O,10,0),0)</f>
        <v>0</v>
      </c>
      <c r="G16" s="26">
        <f>IFERROR(+VLOOKUP("LDGSEC"&amp;A16,'Main File'!A:O,11,0),0)</f>
        <v>0</v>
      </c>
      <c r="H16" s="26">
        <f>IFERROR(+VLOOKUP("LDGSEC"&amp;A16,'Main File'!A:O,12,0),0)</f>
        <v>0</v>
      </c>
      <c r="I16" s="26">
        <f>IFERROR(+VLOOKUP("LDGSEC"&amp;A16,'Main File'!A:O,13,0),0)</f>
        <v>0</v>
      </c>
      <c r="J16" s="26">
        <f>IFERROR(+VLOOKUP("LDGSEC"&amp;A16,'Main File'!A:O,14,0),0)</f>
        <v>0</v>
      </c>
      <c r="K16" s="26">
        <f>IFERROR(+VLOOKUP("LDGSEC"&amp;A16,'Main File'!A:O,15,0),0)</f>
        <v>0</v>
      </c>
    </row>
    <row r="17" spans="1:11" x14ac:dyDescent="0.25">
      <c r="A17" s="9">
        <f t="shared" si="0"/>
        <v>43204</v>
      </c>
      <c r="B17" s="26">
        <f>IFERROR(+VLOOKUP("LDGSEC"&amp;A17,'Main File'!A:O,6,0),0)</f>
        <v>0</v>
      </c>
      <c r="C17" s="26">
        <f>IFERROR(+VLOOKUP("LDGSEC"&amp;A17,'Main File'!A:O,7,0),0)</f>
        <v>0</v>
      </c>
      <c r="D17" s="26">
        <f>IFERROR(+VLOOKUP("LDGSEC"&amp;A17,'Main File'!A:O,8,0),0)</f>
        <v>0</v>
      </c>
      <c r="E17" s="26">
        <f>IFERROR(+VLOOKUP("LDGSEC"&amp;A17,'Main File'!A:O,9,0),0)</f>
        <v>0</v>
      </c>
      <c r="F17" s="26">
        <f>IFERROR(+VLOOKUP("LDGSEC"&amp;A17,'Main File'!A:O,10,0),0)</f>
        <v>0</v>
      </c>
      <c r="G17" s="26">
        <f>IFERROR(+VLOOKUP("LDGSEC"&amp;A17,'Main File'!A:O,11,0),0)</f>
        <v>0</v>
      </c>
      <c r="H17" s="26">
        <f>IFERROR(+VLOOKUP("LDGSEC"&amp;A17,'Main File'!A:O,12,0),0)</f>
        <v>0</v>
      </c>
      <c r="I17" s="26">
        <f>IFERROR(+VLOOKUP("LDGSEC"&amp;A17,'Main File'!A:O,13,0),0)</f>
        <v>0</v>
      </c>
      <c r="J17" s="26">
        <f>IFERROR(+VLOOKUP("LDGSEC"&amp;A17,'Main File'!A:O,14,0),0)</f>
        <v>0</v>
      </c>
      <c r="K17" s="26">
        <f>IFERROR(+VLOOKUP("LDGSEC"&amp;A17,'Main File'!A:O,15,0),0)</f>
        <v>0</v>
      </c>
    </row>
    <row r="18" spans="1:11" x14ac:dyDescent="0.25">
      <c r="A18" s="9">
        <f t="shared" si="0"/>
        <v>43205</v>
      </c>
      <c r="B18" s="26">
        <f>IFERROR(+VLOOKUP("LDGSEC"&amp;A18,'Main File'!A:O,6,0),0)</f>
        <v>0</v>
      </c>
      <c r="C18" s="26">
        <f>IFERROR(+VLOOKUP("LDGSEC"&amp;A18,'Main File'!A:O,7,0),0)</f>
        <v>0</v>
      </c>
      <c r="D18" s="26">
        <f>IFERROR(+VLOOKUP("LDGSEC"&amp;A18,'Main File'!A:O,8,0),0)</f>
        <v>0</v>
      </c>
      <c r="E18" s="26">
        <f>IFERROR(+VLOOKUP("LDGSEC"&amp;A18,'Main File'!A:O,9,0),0)</f>
        <v>0</v>
      </c>
      <c r="F18" s="26">
        <f>IFERROR(+VLOOKUP("LDGSEC"&amp;A18,'Main File'!A:O,10,0),0)</f>
        <v>0</v>
      </c>
      <c r="G18" s="26">
        <f>IFERROR(+VLOOKUP("LDGSEC"&amp;A18,'Main File'!A:O,11,0),0)</f>
        <v>0</v>
      </c>
      <c r="H18" s="26">
        <f>IFERROR(+VLOOKUP("LDGSEC"&amp;A18,'Main File'!A:O,12,0),0)</f>
        <v>0</v>
      </c>
      <c r="I18" s="26">
        <f>IFERROR(+VLOOKUP("LDGSEC"&amp;A18,'Main File'!A:O,13,0),0)</f>
        <v>0</v>
      </c>
      <c r="J18" s="26">
        <f>IFERROR(+VLOOKUP("LDGSEC"&amp;A18,'Main File'!A:O,14,0),0)</f>
        <v>0</v>
      </c>
      <c r="K18" s="26">
        <f>IFERROR(+VLOOKUP("LDGSEC"&amp;A18,'Main File'!A:O,15,0),0)</f>
        <v>0</v>
      </c>
    </row>
    <row r="19" spans="1:11" x14ac:dyDescent="0.25">
      <c r="A19" s="9">
        <f t="shared" si="0"/>
        <v>43206</v>
      </c>
      <c r="B19" s="26">
        <f>IFERROR(+VLOOKUP("LDGSEC"&amp;A19,'Main File'!A:O,6,0),0)</f>
        <v>0</v>
      </c>
      <c r="C19" s="26">
        <f>IFERROR(+VLOOKUP("LDGSEC"&amp;A19,'Main File'!A:O,7,0),0)</f>
        <v>0</v>
      </c>
      <c r="D19" s="26">
        <f>IFERROR(+VLOOKUP("LDGSEC"&amp;A19,'Main File'!A:O,8,0),0)</f>
        <v>0</v>
      </c>
      <c r="E19" s="26">
        <f>IFERROR(+VLOOKUP("LDGSEC"&amp;A19,'Main File'!A:O,9,0),0)</f>
        <v>0</v>
      </c>
      <c r="F19" s="26">
        <f>IFERROR(+VLOOKUP("LDGSEC"&amp;A19,'Main File'!A:O,10,0),0)</f>
        <v>0</v>
      </c>
      <c r="G19" s="26">
        <f>IFERROR(+VLOOKUP("LDGSEC"&amp;A19,'Main File'!A:O,11,0),0)</f>
        <v>0</v>
      </c>
      <c r="H19" s="26">
        <f>IFERROR(+VLOOKUP("LDGSEC"&amp;A19,'Main File'!A:O,12,0),0)</f>
        <v>0</v>
      </c>
      <c r="I19" s="26">
        <f>IFERROR(+VLOOKUP("LDGSEC"&amp;A19,'Main File'!A:O,13,0),0)</f>
        <v>0</v>
      </c>
      <c r="J19" s="26">
        <f>IFERROR(+VLOOKUP("LDGSEC"&amp;A19,'Main File'!A:O,14,0),0)</f>
        <v>0</v>
      </c>
      <c r="K19" s="26">
        <f>IFERROR(+VLOOKUP("LDGSEC"&amp;A19,'Main File'!A:O,15,0),0)</f>
        <v>0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0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0</v>
      </c>
      <c r="F12" s="26">
        <f>IFERROR(+VLOOKUP("LDINPF"&amp;A12,'Main File'!A:O,10,0),0)</f>
        <v>0</v>
      </c>
      <c r="G12" s="26">
        <f>IFERROR(+VLOOKUP("LDINPF"&amp;A12,'Main File'!A:O,11,0),0)</f>
        <v>0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0</v>
      </c>
      <c r="K12" s="26">
        <f>IFERROR(+VLOOKUP("LDINPF"&amp;A12,'Main File'!A:O,15,0),0)</f>
        <v>0</v>
      </c>
    </row>
    <row r="13" spans="1:14" x14ac:dyDescent="0.25">
      <c r="A13" s="9">
        <f t="shared" si="0"/>
        <v>43200</v>
      </c>
      <c r="B13" s="26">
        <f>IFERROR(+VLOOKUP("LDINPF"&amp;A13,'Main File'!A:O,6,0),0)</f>
        <v>0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0</v>
      </c>
      <c r="F13" s="26">
        <f>IFERROR(+VLOOKUP("LDINPF"&amp;A13,'Main File'!A:O,10,0),0)</f>
        <v>0</v>
      </c>
      <c r="G13" s="26">
        <f>IFERROR(+VLOOKUP("LDINPF"&amp;A13,'Main File'!A:O,11,0),0)</f>
        <v>0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0</v>
      </c>
      <c r="K13" s="26">
        <f>IFERROR(+VLOOKUP("LDINPF"&amp;A13,'Main File'!A:O,15,0),0)</f>
        <v>0</v>
      </c>
    </row>
    <row r="14" spans="1:14" x14ac:dyDescent="0.25">
      <c r="A14" s="9">
        <f t="shared" si="0"/>
        <v>43201</v>
      </c>
      <c r="B14" s="26">
        <f>IFERROR(+VLOOKUP("LDINPF"&amp;A14,'Main File'!A:O,6,0),0)</f>
        <v>0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0</v>
      </c>
      <c r="F14" s="26">
        <f>IFERROR(+VLOOKUP("LDINPF"&amp;A14,'Main File'!A:O,10,0),0)</f>
        <v>0</v>
      </c>
      <c r="G14" s="26">
        <f>IFERROR(+VLOOKUP("LDINPF"&amp;A14,'Main File'!A:O,11,0),0)</f>
        <v>0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0</v>
      </c>
      <c r="K14" s="26">
        <f>IFERROR(+VLOOKUP("LDINPF"&amp;A14,'Main File'!A:O,15,0),0)</f>
        <v>0</v>
      </c>
    </row>
    <row r="15" spans="1:14" x14ac:dyDescent="0.25">
      <c r="A15" s="9">
        <f t="shared" si="0"/>
        <v>43202</v>
      </c>
      <c r="B15" s="26">
        <f>IFERROR(+VLOOKUP("LDINPF"&amp;A15,'Main File'!A:O,6,0),0)</f>
        <v>0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0</v>
      </c>
      <c r="F15" s="26">
        <f>IFERROR(+VLOOKUP("LDINPF"&amp;A15,'Main File'!A:O,10,0),0)</f>
        <v>0</v>
      </c>
      <c r="G15" s="26">
        <f>IFERROR(+VLOOKUP("LDINPF"&amp;A15,'Main File'!A:O,11,0),0)</f>
        <v>0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0</v>
      </c>
      <c r="K15" s="26">
        <f>IFERROR(+VLOOKUP("LDINPF"&amp;A15,'Main File'!A:O,15,0),0)</f>
        <v>0</v>
      </c>
    </row>
    <row r="16" spans="1:14" x14ac:dyDescent="0.25">
      <c r="A16" s="9">
        <f t="shared" si="0"/>
        <v>43203</v>
      </c>
      <c r="B16" s="26">
        <f>IFERROR(+VLOOKUP("LDINPF"&amp;A16,'Main File'!A:O,6,0),0)</f>
        <v>0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0</v>
      </c>
      <c r="F16" s="26">
        <f>IFERROR(+VLOOKUP("LDINPF"&amp;A16,'Main File'!A:O,10,0),0)</f>
        <v>0</v>
      </c>
      <c r="G16" s="26">
        <f>IFERROR(+VLOOKUP("LDINPF"&amp;A16,'Main File'!A:O,11,0),0)</f>
        <v>0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0</v>
      </c>
      <c r="K16" s="26">
        <f>IFERROR(+VLOOKUP("LDINPF"&amp;A16,'Main File'!A:O,15,0),0)</f>
        <v>0</v>
      </c>
    </row>
    <row r="17" spans="1:11" x14ac:dyDescent="0.25">
      <c r="A17" s="9">
        <f t="shared" si="0"/>
        <v>43204</v>
      </c>
      <c r="B17" s="26">
        <f>IFERROR(+VLOOKUP("LDINPF"&amp;A17,'Main File'!A:O,6,0),0)</f>
        <v>0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0</v>
      </c>
      <c r="F17" s="26">
        <f>IFERROR(+VLOOKUP("LDINPF"&amp;A17,'Main File'!A:O,10,0),0)</f>
        <v>0</v>
      </c>
      <c r="G17" s="26">
        <f>IFERROR(+VLOOKUP("LDINPF"&amp;A17,'Main File'!A:O,11,0),0)</f>
        <v>0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0</v>
      </c>
      <c r="K17" s="26">
        <f>IFERROR(+VLOOKUP("LDINPF"&amp;A17,'Main File'!A:O,15,0),0)</f>
        <v>0</v>
      </c>
    </row>
    <row r="18" spans="1:11" x14ac:dyDescent="0.25">
      <c r="A18" s="9">
        <f t="shared" si="0"/>
        <v>43205</v>
      </c>
      <c r="B18" s="26">
        <f>IFERROR(+VLOOKUP("LDINPF"&amp;A18,'Main File'!A:O,6,0),0)</f>
        <v>0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0</v>
      </c>
      <c r="F18" s="26">
        <f>IFERROR(+VLOOKUP("LDINPF"&amp;A18,'Main File'!A:O,10,0),0)</f>
        <v>0</v>
      </c>
      <c r="G18" s="26">
        <f>IFERROR(+VLOOKUP("LDINPF"&amp;A18,'Main File'!A:O,11,0),0)</f>
        <v>0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0</v>
      </c>
      <c r="K18" s="26">
        <f>IFERROR(+VLOOKUP("LDINPF"&amp;A18,'Main File'!A:O,15,0),0)</f>
        <v>0</v>
      </c>
    </row>
    <row r="19" spans="1:11" x14ac:dyDescent="0.25">
      <c r="A19" s="9">
        <f t="shared" si="0"/>
        <v>43206</v>
      </c>
      <c r="B19" s="26">
        <f>IFERROR(+VLOOKUP("LDINPF"&amp;A19,'Main File'!A:O,6,0),0)</f>
        <v>0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0</v>
      </c>
      <c r="F19" s="26">
        <f>IFERROR(+VLOOKUP("LDINPF"&amp;A19,'Main File'!A:O,10,0),0)</f>
        <v>0</v>
      </c>
      <c r="G19" s="26">
        <f>IFERROR(+VLOOKUP("LDINPF"&amp;A19,'Main File'!A:O,11,0),0)</f>
        <v>0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0</v>
      </c>
      <c r="K19" s="26">
        <f>IFERROR(+VLOOKUP("LDINPF"&amp;A19,'Main File'!A:O,15,0),0)</f>
        <v>0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0</v>
      </c>
      <c r="C12" s="26">
        <f>IFERROR(+VLOOKUP("LDMIPF"&amp;A12,'Main File'!A:O,7,0),0)</f>
        <v>0</v>
      </c>
      <c r="D12" s="26">
        <f>IFERROR(+VLOOKUP("LDMIPF"&amp;A12,'Main File'!A:O,8,0),0)</f>
        <v>0</v>
      </c>
      <c r="E12" s="26">
        <f>IFERROR(+VLOOKUP("LDMIPF"&amp;A12,'Main File'!A:O,9,0),0)</f>
        <v>0</v>
      </c>
      <c r="F12" s="26">
        <f>IFERROR(+VLOOKUP("LDMIPF"&amp;A12,'Main File'!A:O,10,0),0)</f>
        <v>0</v>
      </c>
      <c r="G12" s="26">
        <f>IFERROR(+VLOOKUP("LDMIPF"&amp;A12,'Main File'!A:O,11,0),0)</f>
        <v>0</v>
      </c>
      <c r="H12" s="26">
        <f>IFERROR(+VLOOKUP("LDMIPF"&amp;A12,'Main File'!A:O,12,0),0)</f>
        <v>0</v>
      </c>
      <c r="I12" s="26">
        <f>IFERROR(+VLOOKUP("LDMIPF"&amp;A12,'Main File'!A:O,13,0),0)</f>
        <v>0</v>
      </c>
      <c r="J12" s="26">
        <f>IFERROR(+VLOOKUP("LDMIPF"&amp;A12,'Main File'!A:O,14,0),0)</f>
        <v>0</v>
      </c>
      <c r="K12" s="26">
        <f>IFERROR(+VLOOKUP("LDMIPF"&amp;A12,'Main File'!A:O,15,0),0)</f>
        <v>0</v>
      </c>
    </row>
    <row r="13" spans="1:14" x14ac:dyDescent="0.25">
      <c r="A13" s="9">
        <f t="shared" si="0"/>
        <v>43200</v>
      </c>
      <c r="B13" s="26">
        <f>IFERROR(+VLOOKUP("LDMIPF"&amp;A13,'Main File'!A:O,6,0),0)</f>
        <v>0</v>
      </c>
      <c r="C13" s="26">
        <f>IFERROR(+VLOOKUP("LDMIPF"&amp;A13,'Main File'!A:O,7,0),0)</f>
        <v>0</v>
      </c>
      <c r="D13" s="26">
        <f>IFERROR(+VLOOKUP("LDMIPF"&amp;A13,'Main File'!A:O,8,0),0)</f>
        <v>0</v>
      </c>
      <c r="E13" s="26">
        <f>IFERROR(+VLOOKUP("LDMIPF"&amp;A13,'Main File'!A:O,9,0),0)</f>
        <v>0</v>
      </c>
      <c r="F13" s="26">
        <f>IFERROR(+VLOOKUP("LDMIPF"&amp;A13,'Main File'!A:O,10,0),0)</f>
        <v>0</v>
      </c>
      <c r="G13" s="26">
        <f>IFERROR(+VLOOKUP("LDMIPF"&amp;A13,'Main File'!A:O,11,0),0)</f>
        <v>0</v>
      </c>
      <c r="H13" s="26">
        <f>IFERROR(+VLOOKUP("LDMIPF"&amp;A13,'Main File'!A:O,12,0),0)</f>
        <v>0</v>
      </c>
      <c r="I13" s="26">
        <f>IFERROR(+VLOOKUP("LDMIPF"&amp;A13,'Main File'!A:O,13,0),0)</f>
        <v>0</v>
      </c>
      <c r="J13" s="26">
        <f>IFERROR(+VLOOKUP("LDMIPF"&amp;A13,'Main File'!A:O,14,0),0)</f>
        <v>0</v>
      </c>
      <c r="K13" s="26">
        <f>IFERROR(+VLOOKUP("LDMIPF"&amp;A13,'Main File'!A:O,15,0),0)</f>
        <v>0</v>
      </c>
    </row>
    <row r="14" spans="1:14" x14ac:dyDescent="0.25">
      <c r="A14" s="9">
        <f t="shared" si="0"/>
        <v>43201</v>
      </c>
      <c r="B14" s="26">
        <f>IFERROR(+VLOOKUP("LDMIPF"&amp;A14,'Main File'!A:O,6,0),0)</f>
        <v>0</v>
      </c>
      <c r="C14" s="26">
        <f>IFERROR(+VLOOKUP("LDMIPF"&amp;A14,'Main File'!A:O,7,0),0)</f>
        <v>0</v>
      </c>
      <c r="D14" s="26">
        <f>IFERROR(+VLOOKUP("LDMIPF"&amp;A14,'Main File'!A:O,8,0),0)</f>
        <v>0</v>
      </c>
      <c r="E14" s="26">
        <f>IFERROR(+VLOOKUP("LDMIPF"&amp;A14,'Main File'!A:O,9,0),0)</f>
        <v>0</v>
      </c>
      <c r="F14" s="26">
        <f>IFERROR(+VLOOKUP("LDMIPF"&amp;A14,'Main File'!A:O,10,0),0)</f>
        <v>0</v>
      </c>
      <c r="G14" s="26">
        <f>IFERROR(+VLOOKUP("LDMIPF"&amp;A14,'Main File'!A:O,11,0),0)</f>
        <v>0</v>
      </c>
      <c r="H14" s="26">
        <f>IFERROR(+VLOOKUP("LDMIPF"&amp;A14,'Main File'!A:O,12,0),0)</f>
        <v>0</v>
      </c>
      <c r="I14" s="26">
        <f>IFERROR(+VLOOKUP("LDMIPF"&amp;A14,'Main File'!A:O,13,0),0)</f>
        <v>0</v>
      </c>
      <c r="J14" s="26">
        <f>IFERROR(+VLOOKUP("LDMIPF"&amp;A14,'Main File'!A:O,14,0),0)</f>
        <v>0</v>
      </c>
      <c r="K14" s="26">
        <f>IFERROR(+VLOOKUP("LDMIPF"&amp;A14,'Main File'!A:O,15,0),0)</f>
        <v>0</v>
      </c>
    </row>
    <row r="15" spans="1:14" x14ac:dyDescent="0.25">
      <c r="A15" s="9">
        <f t="shared" si="0"/>
        <v>43202</v>
      </c>
      <c r="B15" s="26">
        <f>IFERROR(+VLOOKUP("LDMIPF"&amp;A15,'Main File'!A:O,6,0),0)</f>
        <v>0</v>
      </c>
      <c r="C15" s="26">
        <f>IFERROR(+VLOOKUP("LDMIPF"&amp;A15,'Main File'!A:O,7,0),0)</f>
        <v>0</v>
      </c>
      <c r="D15" s="26">
        <f>IFERROR(+VLOOKUP("LDMIPF"&amp;A15,'Main File'!A:O,8,0),0)</f>
        <v>0</v>
      </c>
      <c r="E15" s="26">
        <f>IFERROR(+VLOOKUP("LDMIPF"&amp;A15,'Main File'!A:O,9,0),0)</f>
        <v>0</v>
      </c>
      <c r="F15" s="26">
        <f>IFERROR(+VLOOKUP("LDMIPF"&amp;A15,'Main File'!A:O,10,0),0)</f>
        <v>0</v>
      </c>
      <c r="G15" s="26">
        <f>IFERROR(+VLOOKUP("LDMIPF"&amp;A15,'Main File'!A:O,11,0),0)</f>
        <v>0</v>
      </c>
      <c r="H15" s="26">
        <f>IFERROR(+VLOOKUP("LDMIPF"&amp;A15,'Main File'!A:O,12,0),0)</f>
        <v>0</v>
      </c>
      <c r="I15" s="26">
        <f>IFERROR(+VLOOKUP("LDMIPF"&amp;A15,'Main File'!A:O,13,0),0)</f>
        <v>0</v>
      </c>
      <c r="J15" s="26">
        <f>IFERROR(+VLOOKUP("LDMIPF"&amp;A15,'Main File'!A:O,14,0),0)</f>
        <v>0</v>
      </c>
      <c r="K15" s="26">
        <f>IFERROR(+VLOOKUP("LDMIPF"&amp;A15,'Main File'!A:O,15,0),0)</f>
        <v>0</v>
      </c>
    </row>
    <row r="16" spans="1:14" x14ac:dyDescent="0.25">
      <c r="A16" s="9">
        <f t="shared" si="0"/>
        <v>43203</v>
      </c>
      <c r="B16" s="26">
        <f>IFERROR(+VLOOKUP("LDMIPF"&amp;A16,'Main File'!A:O,6,0),0)</f>
        <v>0</v>
      </c>
      <c r="C16" s="26">
        <f>IFERROR(+VLOOKUP("LDMIPF"&amp;A16,'Main File'!A:O,7,0),0)</f>
        <v>0</v>
      </c>
      <c r="D16" s="26">
        <f>IFERROR(+VLOOKUP("LDMIPF"&amp;A16,'Main File'!A:O,8,0),0)</f>
        <v>0</v>
      </c>
      <c r="E16" s="26">
        <f>IFERROR(+VLOOKUP("LDMIPF"&amp;A16,'Main File'!A:O,9,0),0)</f>
        <v>0</v>
      </c>
      <c r="F16" s="26">
        <f>IFERROR(+VLOOKUP("LDMIPF"&amp;A16,'Main File'!A:O,10,0),0)</f>
        <v>0</v>
      </c>
      <c r="G16" s="26">
        <f>IFERROR(+VLOOKUP("LDMIPF"&amp;A16,'Main File'!A:O,11,0),0)</f>
        <v>0</v>
      </c>
      <c r="H16" s="26">
        <f>IFERROR(+VLOOKUP("LDMIPF"&amp;A16,'Main File'!A:O,12,0),0)</f>
        <v>0</v>
      </c>
      <c r="I16" s="26">
        <f>IFERROR(+VLOOKUP("LDMIPF"&amp;A16,'Main File'!A:O,13,0),0)</f>
        <v>0</v>
      </c>
      <c r="J16" s="26">
        <f>IFERROR(+VLOOKUP("LDMIPF"&amp;A16,'Main File'!A:O,14,0),0)</f>
        <v>0</v>
      </c>
      <c r="K16" s="26">
        <f>IFERROR(+VLOOKUP("LDMIPF"&amp;A16,'Main File'!A:O,15,0),0)</f>
        <v>0</v>
      </c>
    </row>
    <row r="17" spans="1:11" x14ac:dyDescent="0.25">
      <c r="A17" s="9">
        <f t="shared" si="0"/>
        <v>43204</v>
      </c>
      <c r="B17" s="26">
        <f>IFERROR(+VLOOKUP("LDMIPF"&amp;A17,'Main File'!A:O,6,0),0)</f>
        <v>0</v>
      </c>
      <c r="C17" s="26">
        <f>IFERROR(+VLOOKUP("LDMIPF"&amp;A17,'Main File'!A:O,7,0),0)</f>
        <v>0</v>
      </c>
      <c r="D17" s="26">
        <f>IFERROR(+VLOOKUP("LDMIPF"&amp;A17,'Main File'!A:O,8,0),0)</f>
        <v>0</v>
      </c>
      <c r="E17" s="26">
        <f>IFERROR(+VLOOKUP("LDMIPF"&amp;A17,'Main File'!A:O,9,0),0)</f>
        <v>0</v>
      </c>
      <c r="F17" s="26">
        <f>IFERROR(+VLOOKUP("LDMIPF"&amp;A17,'Main File'!A:O,10,0),0)</f>
        <v>0</v>
      </c>
      <c r="G17" s="26">
        <f>IFERROR(+VLOOKUP("LDMIPF"&amp;A17,'Main File'!A:O,11,0),0)</f>
        <v>0</v>
      </c>
      <c r="H17" s="26">
        <f>IFERROR(+VLOOKUP("LDMIPF"&amp;A17,'Main File'!A:O,12,0),0)</f>
        <v>0</v>
      </c>
      <c r="I17" s="26">
        <f>IFERROR(+VLOOKUP("LDMIPF"&amp;A17,'Main File'!A:O,13,0),0)</f>
        <v>0</v>
      </c>
      <c r="J17" s="26">
        <f>IFERROR(+VLOOKUP("LDMIPF"&amp;A17,'Main File'!A:O,14,0),0)</f>
        <v>0</v>
      </c>
      <c r="K17" s="26">
        <f>IFERROR(+VLOOKUP("LDMIPF"&amp;A17,'Main File'!A:O,15,0),0)</f>
        <v>0</v>
      </c>
    </row>
    <row r="18" spans="1:11" x14ac:dyDescent="0.25">
      <c r="A18" s="9">
        <f t="shared" si="0"/>
        <v>43205</v>
      </c>
      <c r="B18" s="26">
        <f>IFERROR(+VLOOKUP("LDMIPF"&amp;A18,'Main File'!A:O,6,0),0)</f>
        <v>0</v>
      </c>
      <c r="C18" s="26">
        <f>IFERROR(+VLOOKUP("LDMIPF"&amp;A18,'Main File'!A:O,7,0),0)</f>
        <v>0</v>
      </c>
      <c r="D18" s="26">
        <f>IFERROR(+VLOOKUP("LDMIPF"&amp;A18,'Main File'!A:O,8,0),0)</f>
        <v>0</v>
      </c>
      <c r="E18" s="26">
        <f>IFERROR(+VLOOKUP("LDMIPF"&amp;A18,'Main File'!A:O,9,0),0)</f>
        <v>0</v>
      </c>
      <c r="F18" s="26">
        <f>IFERROR(+VLOOKUP("LDMIPF"&amp;A18,'Main File'!A:O,10,0),0)</f>
        <v>0</v>
      </c>
      <c r="G18" s="26">
        <f>IFERROR(+VLOOKUP("LDMIPF"&amp;A18,'Main File'!A:O,11,0),0)</f>
        <v>0</v>
      </c>
      <c r="H18" s="26">
        <f>IFERROR(+VLOOKUP("LDMIPF"&amp;A18,'Main File'!A:O,12,0),0)</f>
        <v>0</v>
      </c>
      <c r="I18" s="26">
        <f>IFERROR(+VLOOKUP("LDMIPF"&amp;A18,'Main File'!A:O,13,0),0)</f>
        <v>0</v>
      </c>
      <c r="J18" s="26">
        <f>IFERROR(+VLOOKUP("LDMIPF"&amp;A18,'Main File'!A:O,14,0),0)</f>
        <v>0</v>
      </c>
      <c r="K18" s="26">
        <f>IFERROR(+VLOOKUP("LDMIPF"&amp;A18,'Main File'!A:O,15,0),0)</f>
        <v>0</v>
      </c>
    </row>
    <row r="19" spans="1:11" x14ac:dyDescent="0.25">
      <c r="A19" s="9">
        <f t="shared" si="0"/>
        <v>43206</v>
      </c>
      <c r="B19" s="26">
        <f>IFERROR(+VLOOKUP("LDMIPF"&amp;A19,'Main File'!A:O,6,0),0)</f>
        <v>0</v>
      </c>
      <c r="C19" s="26">
        <f>IFERROR(+VLOOKUP("LDMIPF"&amp;A19,'Main File'!A:O,7,0),0)</f>
        <v>0</v>
      </c>
      <c r="D19" s="26">
        <f>IFERROR(+VLOOKUP("LDMIPF"&amp;A19,'Main File'!A:O,8,0),0)</f>
        <v>0</v>
      </c>
      <c r="E19" s="26">
        <f>IFERROR(+VLOOKUP("LDMIPF"&amp;A19,'Main File'!A:O,9,0),0)</f>
        <v>0</v>
      </c>
      <c r="F19" s="26">
        <f>IFERROR(+VLOOKUP("LDMIPF"&amp;A19,'Main File'!A:O,10,0),0)</f>
        <v>0</v>
      </c>
      <c r="G19" s="26">
        <f>IFERROR(+VLOOKUP("LDMIPF"&amp;A19,'Main File'!A:O,11,0),0)</f>
        <v>0</v>
      </c>
      <c r="H19" s="26">
        <f>IFERROR(+VLOOKUP("LDMIPF"&amp;A19,'Main File'!A:O,12,0),0)</f>
        <v>0</v>
      </c>
      <c r="I19" s="26">
        <f>IFERROR(+VLOOKUP("LDMIPF"&amp;A19,'Main File'!A:O,13,0),0)</f>
        <v>0</v>
      </c>
      <c r="J19" s="26">
        <f>IFERROR(+VLOOKUP("LDMIPF"&amp;A19,'Main File'!A:O,14,0),0)</f>
        <v>0</v>
      </c>
      <c r="K19" s="26">
        <f>IFERROR(+VLOOKUP("LDMIPF"&amp;A19,'Main File'!A:O,15,0),0)</f>
        <v>0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0</v>
      </c>
      <c r="F12" s="26">
        <f>IFERROR(+VLOOKUP("LDSAPF"&amp;A12,'Main File'!A:O,10,0),0)</f>
        <v>0</v>
      </c>
      <c r="G12" s="26">
        <f>IFERROR(+VLOOKUP("LDSAPF"&amp;A12,'Main File'!A:O,11,0),0)</f>
        <v>0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0</v>
      </c>
      <c r="K12" s="26">
        <f>IFERROR(+VLOOKUP("LDSAPF"&amp;A12,'Main File'!A:O,15,0),0)</f>
        <v>0</v>
      </c>
    </row>
    <row r="13" spans="1:14" x14ac:dyDescent="0.25">
      <c r="A13" s="9">
        <f t="shared" si="0"/>
        <v>43200</v>
      </c>
      <c r="B13" s="26">
        <f>IFERROR(+VLOOKUP("LDSAPF"&amp;A13,'Main File'!A:O,6,0),0)</f>
        <v>0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0</v>
      </c>
      <c r="F13" s="26">
        <f>IFERROR(+VLOOKUP("LDSAPF"&amp;A13,'Main File'!A:O,10,0),0)</f>
        <v>0</v>
      </c>
      <c r="G13" s="26">
        <f>IFERROR(+VLOOKUP("LDSAPF"&amp;A13,'Main File'!A:O,11,0),0)</f>
        <v>0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0</v>
      </c>
      <c r="K13" s="26">
        <f>IFERROR(+VLOOKUP("LDSAPF"&amp;A13,'Main File'!A:O,15,0),0)</f>
        <v>0</v>
      </c>
    </row>
    <row r="14" spans="1:14" x14ac:dyDescent="0.25">
      <c r="A14" s="9">
        <f t="shared" si="0"/>
        <v>43201</v>
      </c>
      <c r="B14" s="26">
        <f>IFERROR(+VLOOKUP("LDSAPF"&amp;A14,'Main File'!A:O,6,0),0)</f>
        <v>0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0</v>
      </c>
      <c r="F14" s="26">
        <f>IFERROR(+VLOOKUP("LDSAPF"&amp;A14,'Main File'!A:O,10,0),0)</f>
        <v>0</v>
      </c>
      <c r="G14" s="26">
        <f>IFERROR(+VLOOKUP("LDSAPF"&amp;A14,'Main File'!A:O,11,0),0)</f>
        <v>0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0</v>
      </c>
      <c r="K14" s="26">
        <f>IFERROR(+VLOOKUP("LDSAPF"&amp;A14,'Main File'!A:O,15,0),0)</f>
        <v>0</v>
      </c>
    </row>
    <row r="15" spans="1:14" x14ac:dyDescent="0.25">
      <c r="A15" s="9">
        <f t="shared" si="0"/>
        <v>43202</v>
      </c>
      <c r="B15" s="26">
        <f>IFERROR(+VLOOKUP("LDSAPF"&amp;A15,'Main File'!A:O,6,0),0)</f>
        <v>0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0</v>
      </c>
      <c r="F15" s="26">
        <f>IFERROR(+VLOOKUP("LDSAPF"&amp;A15,'Main File'!A:O,10,0),0)</f>
        <v>0</v>
      </c>
      <c r="G15" s="26">
        <f>IFERROR(+VLOOKUP("LDSAPF"&amp;A15,'Main File'!A:O,11,0),0)</f>
        <v>0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0</v>
      </c>
      <c r="K15" s="26">
        <f>IFERROR(+VLOOKUP("LDSAPF"&amp;A15,'Main File'!A:O,15,0),0)</f>
        <v>0</v>
      </c>
    </row>
    <row r="16" spans="1:14" x14ac:dyDescent="0.25">
      <c r="A16" s="9">
        <f t="shared" si="0"/>
        <v>43203</v>
      </c>
      <c r="B16" s="26">
        <f>IFERROR(+VLOOKUP("LDSAPF"&amp;A16,'Main File'!A:O,6,0),0)</f>
        <v>0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0</v>
      </c>
      <c r="F16" s="26">
        <f>IFERROR(+VLOOKUP("LDSAPF"&amp;A16,'Main File'!A:O,10,0),0)</f>
        <v>0</v>
      </c>
      <c r="G16" s="26">
        <f>IFERROR(+VLOOKUP("LDSAPF"&amp;A16,'Main File'!A:O,11,0),0)</f>
        <v>0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0</v>
      </c>
      <c r="K16" s="26">
        <f>IFERROR(+VLOOKUP("LDSAPF"&amp;A16,'Main File'!A:O,15,0),0)</f>
        <v>0</v>
      </c>
    </row>
    <row r="17" spans="1:11" x14ac:dyDescent="0.25">
      <c r="A17" s="9">
        <f t="shared" si="0"/>
        <v>43204</v>
      </c>
      <c r="B17" s="26">
        <f>IFERROR(+VLOOKUP("LDSAPF"&amp;A17,'Main File'!A:O,6,0),0)</f>
        <v>0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0</v>
      </c>
      <c r="F17" s="26">
        <f>IFERROR(+VLOOKUP("LDSAPF"&amp;A17,'Main File'!A:O,10,0),0)</f>
        <v>0</v>
      </c>
      <c r="G17" s="26">
        <f>IFERROR(+VLOOKUP("LDSAPF"&amp;A17,'Main File'!A:O,11,0),0)</f>
        <v>0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0</v>
      </c>
      <c r="K17" s="26">
        <f>IFERROR(+VLOOKUP("LDSAPF"&amp;A17,'Main File'!A:O,15,0),0)</f>
        <v>0</v>
      </c>
    </row>
    <row r="18" spans="1:11" x14ac:dyDescent="0.25">
      <c r="A18" s="9">
        <f t="shared" si="0"/>
        <v>43205</v>
      </c>
      <c r="B18" s="26">
        <f>IFERROR(+VLOOKUP("LDSAPF"&amp;A18,'Main File'!A:O,6,0),0)</f>
        <v>0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0</v>
      </c>
      <c r="F18" s="26">
        <f>IFERROR(+VLOOKUP("LDSAPF"&amp;A18,'Main File'!A:O,10,0),0)</f>
        <v>0</v>
      </c>
      <c r="G18" s="26">
        <f>IFERROR(+VLOOKUP("LDSAPF"&amp;A18,'Main File'!A:O,11,0),0)</f>
        <v>0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0</v>
      </c>
      <c r="K18" s="26">
        <f>IFERROR(+VLOOKUP("LDSAPF"&amp;A18,'Main File'!A:O,15,0),0)</f>
        <v>0</v>
      </c>
    </row>
    <row r="19" spans="1:11" x14ac:dyDescent="0.25">
      <c r="A19" s="9">
        <f t="shared" si="0"/>
        <v>43206</v>
      </c>
      <c r="B19" s="26">
        <f>IFERROR(+VLOOKUP("LDSAPF"&amp;A19,'Main File'!A:O,6,0),0)</f>
        <v>0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0</v>
      </c>
      <c r="F19" s="26">
        <f>IFERROR(+VLOOKUP("LDSAPF"&amp;A19,'Main File'!A:O,10,0),0)</f>
        <v>0</v>
      </c>
      <c r="G19" s="26">
        <f>IFERROR(+VLOOKUP("LDSAPF"&amp;A19,'Main File'!A:O,11,0),0)</f>
        <v>0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0</v>
      </c>
      <c r="K19" s="26">
        <f>IFERROR(+VLOOKUP("LDSAPF"&amp;A19,'Main File'!A:O,15,0),0)</f>
        <v>0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0</v>
      </c>
      <c r="C12" s="26">
        <f>IFERROR(+VLOOKUP("LEBALF"&amp;A12,'Main File'!A:O,7,0),0)</f>
        <v>0</v>
      </c>
      <c r="D12" s="26">
        <f>IFERROR(+VLOOKUP("LEBALF"&amp;A12,'Main File'!A:O,8,0),0)</f>
        <v>0</v>
      </c>
      <c r="E12" s="26">
        <f>IFERROR(+VLOOKUP("LEBALF"&amp;A12,'Main File'!A:O,9,0),0)</f>
        <v>0</v>
      </c>
      <c r="F12" s="26">
        <f>IFERROR(+VLOOKUP("LEBALF"&amp;A12,'Main File'!A:O,10,0),0)</f>
        <v>0</v>
      </c>
      <c r="G12" s="26">
        <f>IFERROR(+VLOOKUP("LEBALF"&amp;A12,'Main File'!A:O,11,0),0)</f>
        <v>0</v>
      </c>
      <c r="H12" s="26">
        <f>IFERROR(+VLOOKUP("LEBALF"&amp;A12,'Main File'!A:O,12,0),0)</f>
        <v>0</v>
      </c>
      <c r="I12" s="26">
        <f>IFERROR(+VLOOKUP("LEBALF"&amp;A12,'Main File'!A:O,13,0),0)</f>
        <v>0</v>
      </c>
      <c r="J12" s="26">
        <f>IFERROR(+VLOOKUP("LEBALF"&amp;A12,'Main File'!A:O,14,0),0)</f>
        <v>0</v>
      </c>
      <c r="K12" s="26">
        <f>IFERROR(+VLOOKUP("LEBALF"&amp;A12,'Main File'!A:O,15,0),0)</f>
        <v>0</v>
      </c>
    </row>
    <row r="13" spans="1:14" x14ac:dyDescent="0.25">
      <c r="A13" s="9">
        <f t="shared" si="0"/>
        <v>43200</v>
      </c>
      <c r="B13" s="26">
        <f>IFERROR(+VLOOKUP("LEBALF"&amp;A13,'Main File'!A:O,6,0),0)</f>
        <v>0</v>
      </c>
      <c r="C13" s="26">
        <f>IFERROR(+VLOOKUP("LEBALF"&amp;A13,'Main File'!A:O,7,0),0)</f>
        <v>0</v>
      </c>
      <c r="D13" s="26">
        <f>IFERROR(+VLOOKUP("LEBALF"&amp;A13,'Main File'!A:O,8,0),0)</f>
        <v>0</v>
      </c>
      <c r="E13" s="26">
        <f>IFERROR(+VLOOKUP("LEBALF"&amp;A13,'Main File'!A:O,9,0),0)</f>
        <v>0</v>
      </c>
      <c r="F13" s="26">
        <f>IFERROR(+VLOOKUP("LEBALF"&amp;A13,'Main File'!A:O,10,0),0)</f>
        <v>0</v>
      </c>
      <c r="G13" s="26">
        <f>IFERROR(+VLOOKUP("LEBALF"&amp;A13,'Main File'!A:O,11,0),0)</f>
        <v>0</v>
      </c>
      <c r="H13" s="26">
        <f>IFERROR(+VLOOKUP("LEBALF"&amp;A13,'Main File'!A:O,12,0),0)</f>
        <v>0</v>
      </c>
      <c r="I13" s="26">
        <f>IFERROR(+VLOOKUP("LEBALF"&amp;A13,'Main File'!A:O,13,0),0)</f>
        <v>0</v>
      </c>
      <c r="J13" s="26">
        <f>IFERROR(+VLOOKUP("LEBALF"&amp;A13,'Main File'!A:O,14,0),0)</f>
        <v>0</v>
      </c>
      <c r="K13" s="26">
        <f>IFERROR(+VLOOKUP("LEBALF"&amp;A13,'Main File'!A:O,15,0),0)</f>
        <v>0</v>
      </c>
    </row>
    <row r="14" spans="1:14" x14ac:dyDescent="0.25">
      <c r="A14" s="9">
        <f t="shared" si="0"/>
        <v>43201</v>
      </c>
      <c r="B14" s="26">
        <f>IFERROR(+VLOOKUP("LEBALF"&amp;A14,'Main File'!A:O,6,0),0)</f>
        <v>0</v>
      </c>
      <c r="C14" s="26">
        <f>IFERROR(+VLOOKUP("LEBALF"&amp;A14,'Main File'!A:O,7,0),0)</f>
        <v>0</v>
      </c>
      <c r="D14" s="26">
        <f>IFERROR(+VLOOKUP("LEBALF"&amp;A14,'Main File'!A:O,8,0),0)</f>
        <v>0</v>
      </c>
      <c r="E14" s="26">
        <f>IFERROR(+VLOOKUP("LEBALF"&amp;A14,'Main File'!A:O,9,0),0)</f>
        <v>0</v>
      </c>
      <c r="F14" s="26">
        <f>IFERROR(+VLOOKUP("LEBALF"&amp;A14,'Main File'!A:O,10,0),0)</f>
        <v>0</v>
      </c>
      <c r="G14" s="26">
        <f>IFERROR(+VLOOKUP("LEBALF"&amp;A14,'Main File'!A:O,11,0),0)</f>
        <v>0</v>
      </c>
      <c r="H14" s="26">
        <f>IFERROR(+VLOOKUP("LEBALF"&amp;A14,'Main File'!A:O,12,0),0)</f>
        <v>0</v>
      </c>
      <c r="I14" s="26">
        <f>IFERROR(+VLOOKUP("LEBALF"&amp;A14,'Main File'!A:O,13,0),0)</f>
        <v>0</v>
      </c>
      <c r="J14" s="26">
        <f>IFERROR(+VLOOKUP("LEBALF"&amp;A14,'Main File'!A:O,14,0),0)</f>
        <v>0</v>
      </c>
      <c r="K14" s="26">
        <f>IFERROR(+VLOOKUP("LEBALF"&amp;A14,'Main File'!A:O,15,0),0)</f>
        <v>0</v>
      </c>
    </row>
    <row r="15" spans="1:14" x14ac:dyDescent="0.25">
      <c r="A15" s="9">
        <f t="shared" si="0"/>
        <v>43202</v>
      </c>
      <c r="B15" s="26">
        <f>IFERROR(+VLOOKUP("LEBALF"&amp;A15,'Main File'!A:O,6,0),0)</f>
        <v>0</v>
      </c>
      <c r="C15" s="26">
        <f>IFERROR(+VLOOKUP("LEBALF"&amp;A15,'Main File'!A:O,7,0),0)</f>
        <v>0</v>
      </c>
      <c r="D15" s="26">
        <f>IFERROR(+VLOOKUP("LEBALF"&amp;A15,'Main File'!A:O,8,0),0)</f>
        <v>0</v>
      </c>
      <c r="E15" s="26">
        <f>IFERROR(+VLOOKUP("LEBALF"&amp;A15,'Main File'!A:O,9,0),0)</f>
        <v>0</v>
      </c>
      <c r="F15" s="26">
        <f>IFERROR(+VLOOKUP("LEBALF"&amp;A15,'Main File'!A:O,10,0),0)</f>
        <v>0</v>
      </c>
      <c r="G15" s="26">
        <f>IFERROR(+VLOOKUP("LEBALF"&amp;A15,'Main File'!A:O,11,0),0)</f>
        <v>0</v>
      </c>
      <c r="H15" s="26">
        <f>IFERROR(+VLOOKUP("LEBALF"&amp;A15,'Main File'!A:O,12,0),0)</f>
        <v>0</v>
      </c>
      <c r="I15" s="26">
        <f>IFERROR(+VLOOKUP("LEBALF"&amp;A15,'Main File'!A:O,13,0),0)</f>
        <v>0</v>
      </c>
      <c r="J15" s="26">
        <f>IFERROR(+VLOOKUP("LEBALF"&amp;A15,'Main File'!A:O,14,0),0)</f>
        <v>0</v>
      </c>
      <c r="K15" s="26">
        <f>IFERROR(+VLOOKUP("LEBALF"&amp;A15,'Main File'!A:O,15,0),0)</f>
        <v>0</v>
      </c>
    </row>
    <row r="16" spans="1:14" x14ac:dyDescent="0.25">
      <c r="A16" s="9">
        <f t="shared" si="0"/>
        <v>43203</v>
      </c>
      <c r="B16" s="26">
        <f>IFERROR(+VLOOKUP("LEBALF"&amp;A16,'Main File'!A:O,6,0),0)</f>
        <v>0</v>
      </c>
      <c r="C16" s="26">
        <f>IFERROR(+VLOOKUP("LEBALF"&amp;A16,'Main File'!A:O,7,0),0)</f>
        <v>0</v>
      </c>
      <c r="D16" s="26">
        <f>IFERROR(+VLOOKUP("LEBALF"&amp;A16,'Main File'!A:O,8,0),0)</f>
        <v>0</v>
      </c>
      <c r="E16" s="26">
        <f>IFERROR(+VLOOKUP("LEBALF"&amp;A16,'Main File'!A:O,9,0),0)</f>
        <v>0</v>
      </c>
      <c r="F16" s="26">
        <f>IFERROR(+VLOOKUP("LEBALF"&amp;A16,'Main File'!A:O,10,0),0)</f>
        <v>0</v>
      </c>
      <c r="G16" s="26">
        <f>IFERROR(+VLOOKUP("LEBALF"&amp;A16,'Main File'!A:O,11,0),0)</f>
        <v>0</v>
      </c>
      <c r="H16" s="26">
        <f>IFERROR(+VLOOKUP("LEBALF"&amp;A16,'Main File'!A:O,12,0),0)</f>
        <v>0</v>
      </c>
      <c r="I16" s="26">
        <f>IFERROR(+VLOOKUP("LEBALF"&amp;A16,'Main File'!A:O,13,0),0)</f>
        <v>0</v>
      </c>
      <c r="J16" s="26">
        <f>IFERROR(+VLOOKUP("LEBALF"&amp;A16,'Main File'!A:O,14,0),0)</f>
        <v>0</v>
      </c>
      <c r="K16" s="26">
        <f>IFERROR(+VLOOKUP("LEBALF"&amp;A16,'Main File'!A:O,15,0),0)</f>
        <v>0</v>
      </c>
    </row>
    <row r="17" spans="1:11" x14ac:dyDescent="0.25">
      <c r="A17" s="9">
        <f t="shared" si="0"/>
        <v>43204</v>
      </c>
      <c r="B17" s="26">
        <f>IFERROR(+VLOOKUP("LEBALF"&amp;A17,'Main File'!A:O,6,0),0)</f>
        <v>0</v>
      </c>
      <c r="C17" s="26">
        <f>IFERROR(+VLOOKUP("LEBALF"&amp;A17,'Main File'!A:O,7,0),0)</f>
        <v>0</v>
      </c>
      <c r="D17" s="26">
        <f>IFERROR(+VLOOKUP("LEBALF"&amp;A17,'Main File'!A:O,8,0),0)</f>
        <v>0</v>
      </c>
      <c r="E17" s="26">
        <f>IFERROR(+VLOOKUP("LEBALF"&amp;A17,'Main File'!A:O,9,0),0)</f>
        <v>0</v>
      </c>
      <c r="F17" s="26">
        <f>IFERROR(+VLOOKUP("LEBALF"&amp;A17,'Main File'!A:O,10,0),0)</f>
        <v>0</v>
      </c>
      <c r="G17" s="26">
        <f>IFERROR(+VLOOKUP("LEBALF"&amp;A17,'Main File'!A:O,11,0),0)</f>
        <v>0</v>
      </c>
      <c r="H17" s="26">
        <f>IFERROR(+VLOOKUP("LEBALF"&amp;A17,'Main File'!A:O,12,0),0)</f>
        <v>0</v>
      </c>
      <c r="I17" s="26">
        <f>IFERROR(+VLOOKUP("LEBALF"&amp;A17,'Main File'!A:O,13,0),0)</f>
        <v>0</v>
      </c>
      <c r="J17" s="26">
        <f>IFERROR(+VLOOKUP("LEBALF"&amp;A17,'Main File'!A:O,14,0),0)</f>
        <v>0</v>
      </c>
      <c r="K17" s="26">
        <f>IFERROR(+VLOOKUP("LEBALF"&amp;A17,'Main File'!A:O,15,0),0)</f>
        <v>0</v>
      </c>
    </row>
    <row r="18" spans="1:11" x14ac:dyDescent="0.25">
      <c r="A18" s="9">
        <f t="shared" si="0"/>
        <v>43205</v>
      </c>
      <c r="B18" s="26">
        <f>IFERROR(+VLOOKUP("LEBALF"&amp;A18,'Main File'!A:O,6,0),0)</f>
        <v>0</v>
      </c>
      <c r="C18" s="26">
        <f>IFERROR(+VLOOKUP("LEBALF"&amp;A18,'Main File'!A:O,7,0),0)</f>
        <v>0</v>
      </c>
      <c r="D18" s="26">
        <f>IFERROR(+VLOOKUP("LEBALF"&amp;A18,'Main File'!A:O,8,0),0)</f>
        <v>0</v>
      </c>
      <c r="E18" s="26">
        <f>IFERROR(+VLOOKUP("LEBALF"&amp;A18,'Main File'!A:O,9,0),0)</f>
        <v>0</v>
      </c>
      <c r="F18" s="26">
        <f>IFERROR(+VLOOKUP("LEBALF"&amp;A18,'Main File'!A:O,10,0),0)</f>
        <v>0</v>
      </c>
      <c r="G18" s="26">
        <f>IFERROR(+VLOOKUP("LEBALF"&amp;A18,'Main File'!A:O,11,0),0)</f>
        <v>0</v>
      </c>
      <c r="H18" s="26">
        <f>IFERROR(+VLOOKUP("LEBALF"&amp;A18,'Main File'!A:O,12,0),0)</f>
        <v>0</v>
      </c>
      <c r="I18" s="26">
        <f>IFERROR(+VLOOKUP("LEBALF"&amp;A18,'Main File'!A:O,13,0),0)</f>
        <v>0</v>
      </c>
      <c r="J18" s="26">
        <f>IFERROR(+VLOOKUP("LEBALF"&amp;A18,'Main File'!A:O,14,0),0)</f>
        <v>0</v>
      </c>
      <c r="K18" s="26">
        <f>IFERROR(+VLOOKUP("LEBALF"&amp;A18,'Main File'!A:O,15,0),0)</f>
        <v>0</v>
      </c>
    </row>
    <row r="19" spans="1:11" x14ac:dyDescent="0.25">
      <c r="A19" s="9">
        <f t="shared" si="0"/>
        <v>43206</v>
      </c>
      <c r="B19" s="26">
        <f>IFERROR(+VLOOKUP("LEBALF"&amp;A19,'Main File'!A:O,6,0),0)</f>
        <v>0</v>
      </c>
      <c r="C19" s="26">
        <f>IFERROR(+VLOOKUP("LEBALF"&amp;A19,'Main File'!A:O,7,0),0)</f>
        <v>0</v>
      </c>
      <c r="D19" s="26">
        <f>IFERROR(+VLOOKUP("LEBALF"&amp;A19,'Main File'!A:O,8,0),0)</f>
        <v>0</v>
      </c>
      <c r="E19" s="26">
        <f>IFERROR(+VLOOKUP("LEBALF"&amp;A19,'Main File'!A:O,9,0),0)</f>
        <v>0</v>
      </c>
      <c r="F19" s="26">
        <f>IFERROR(+VLOOKUP("LEBALF"&amp;A19,'Main File'!A:O,10,0),0)</f>
        <v>0</v>
      </c>
      <c r="G19" s="26">
        <f>IFERROR(+VLOOKUP("LEBALF"&amp;A19,'Main File'!A:O,11,0),0)</f>
        <v>0</v>
      </c>
      <c r="H19" s="26">
        <f>IFERROR(+VLOOKUP("LEBALF"&amp;A19,'Main File'!A:O,12,0),0)</f>
        <v>0</v>
      </c>
      <c r="I19" s="26">
        <f>IFERROR(+VLOOKUP("LEBALF"&amp;A19,'Main File'!A:O,13,0),0)</f>
        <v>0</v>
      </c>
      <c r="J19" s="26">
        <f>IFERROR(+VLOOKUP("LEBALF"&amp;A19,'Main File'!A:O,14,0),0)</f>
        <v>0</v>
      </c>
      <c r="K19" s="26">
        <f>IFERROR(+VLOOKUP("LEBALF"&amp;A19,'Main File'!A:O,15,0),0)</f>
        <v>0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0</v>
      </c>
      <c r="C12" s="26">
        <f>IFERROR(+VLOOKUP("LEBFSF"&amp;A12,'Main File'!A:O,7,0),0)</f>
        <v>0</v>
      </c>
      <c r="D12" s="26">
        <f>IFERROR(+VLOOKUP("LEBFSF"&amp;A12,'Main File'!A:O,8,0),0)</f>
        <v>0</v>
      </c>
      <c r="E12" s="26">
        <f>IFERROR(+VLOOKUP("LEBFSF"&amp;A12,'Main File'!A:O,9,0),0)</f>
        <v>0</v>
      </c>
      <c r="F12" s="26">
        <f>IFERROR(+VLOOKUP("LEBFSF"&amp;A12,'Main File'!A:O,10,0),0)</f>
        <v>0</v>
      </c>
      <c r="G12" s="26">
        <f>IFERROR(+VLOOKUP("LEBFSF"&amp;A12,'Main File'!A:O,11,0),0)</f>
        <v>0</v>
      </c>
      <c r="H12" s="26">
        <f>IFERROR(+VLOOKUP("LEBFSF"&amp;A12,'Main File'!A:O,12,0),0)</f>
        <v>0</v>
      </c>
      <c r="I12" s="26">
        <f>IFERROR(+VLOOKUP("LEBFSF"&amp;A12,'Main File'!A:O,13,0),0)</f>
        <v>0</v>
      </c>
      <c r="J12" s="26">
        <f>IFERROR(+VLOOKUP("LEBFSF"&amp;A12,'Main File'!A:O,14,0),0)</f>
        <v>0</v>
      </c>
      <c r="K12" s="26">
        <f>IFERROR(+VLOOKUP("LEBFSF"&amp;A12,'Main File'!A:O,15,0),0)</f>
        <v>0</v>
      </c>
    </row>
    <row r="13" spans="1:14" x14ac:dyDescent="0.25">
      <c r="A13" s="9">
        <f t="shared" si="0"/>
        <v>43200</v>
      </c>
      <c r="B13" s="26">
        <f>IFERROR(+VLOOKUP("LEBFSF"&amp;A13,'Main File'!A:O,6,0),0)</f>
        <v>0</v>
      </c>
      <c r="C13" s="26">
        <f>IFERROR(+VLOOKUP("LEBFSF"&amp;A13,'Main File'!A:O,7,0),0)</f>
        <v>0</v>
      </c>
      <c r="D13" s="26">
        <f>IFERROR(+VLOOKUP("LEBFSF"&amp;A13,'Main File'!A:O,8,0),0)</f>
        <v>0</v>
      </c>
      <c r="E13" s="26">
        <f>IFERROR(+VLOOKUP("LEBFSF"&amp;A13,'Main File'!A:O,9,0),0)</f>
        <v>0</v>
      </c>
      <c r="F13" s="26">
        <f>IFERROR(+VLOOKUP("LEBFSF"&amp;A13,'Main File'!A:O,10,0),0)</f>
        <v>0</v>
      </c>
      <c r="G13" s="26">
        <f>IFERROR(+VLOOKUP("LEBFSF"&amp;A13,'Main File'!A:O,11,0),0)</f>
        <v>0</v>
      </c>
      <c r="H13" s="26">
        <f>IFERROR(+VLOOKUP("LEBFSF"&amp;A13,'Main File'!A:O,12,0),0)</f>
        <v>0</v>
      </c>
      <c r="I13" s="26">
        <f>IFERROR(+VLOOKUP("LEBFSF"&amp;A13,'Main File'!A:O,13,0),0)</f>
        <v>0</v>
      </c>
      <c r="J13" s="26">
        <f>IFERROR(+VLOOKUP("LEBFSF"&amp;A13,'Main File'!A:O,14,0),0)</f>
        <v>0</v>
      </c>
      <c r="K13" s="26">
        <f>IFERROR(+VLOOKUP("LEBFSF"&amp;A13,'Main File'!A:O,15,0),0)</f>
        <v>0</v>
      </c>
    </row>
    <row r="14" spans="1:14" x14ac:dyDescent="0.25">
      <c r="A14" s="9">
        <f t="shared" si="0"/>
        <v>43201</v>
      </c>
      <c r="B14" s="26">
        <f>IFERROR(+VLOOKUP("LEBFSF"&amp;A14,'Main File'!A:O,6,0),0)</f>
        <v>0</v>
      </c>
      <c r="C14" s="26">
        <f>IFERROR(+VLOOKUP("LEBFSF"&amp;A14,'Main File'!A:O,7,0),0)</f>
        <v>0</v>
      </c>
      <c r="D14" s="26">
        <f>IFERROR(+VLOOKUP("LEBFSF"&amp;A14,'Main File'!A:O,8,0),0)</f>
        <v>0</v>
      </c>
      <c r="E14" s="26">
        <f>IFERROR(+VLOOKUP("LEBFSF"&amp;A14,'Main File'!A:O,9,0),0)</f>
        <v>0</v>
      </c>
      <c r="F14" s="26">
        <f>IFERROR(+VLOOKUP("LEBFSF"&amp;A14,'Main File'!A:O,10,0),0)</f>
        <v>0</v>
      </c>
      <c r="G14" s="26">
        <f>IFERROR(+VLOOKUP("LEBFSF"&amp;A14,'Main File'!A:O,11,0),0)</f>
        <v>0</v>
      </c>
      <c r="H14" s="26">
        <f>IFERROR(+VLOOKUP("LEBFSF"&amp;A14,'Main File'!A:O,12,0),0)</f>
        <v>0</v>
      </c>
      <c r="I14" s="26">
        <f>IFERROR(+VLOOKUP("LEBFSF"&amp;A14,'Main File'!A:O,13,0),0)</f>
        <v>0</v>
      </c>
      <c r="J14" s="26">
        <f>IFERROR(+VLOOKUP("LEBFSF"&amp;A14,'Main File'!A:O,14,0),0)</f>
        <v>0</v>
      </c>
      <c r="K14" s="26">
        <f>IFERROR(+VLOOKUP("LEBFSF"&amp;A14,'Main File'!A:O,15,0),0)</f>
        <v>0</v>
      </c>
    </row>
    <row r="15" spans="1:14" x14ac:dyDescent="0.25">
      <c r="A15" s="9">
        <f t="shared" si="0"/>
        <v>43202</v>
      </c>
      <c r="B15" s="26">
        <f>IFERROR(+VLOOKUP("LEBFSF"&amp;A15,'Main File'!A:O,6,0),0)</f>
        <v>0</v>
      </c>
      <c r="C15" s="26">
        <f>IFERROR(+VLOOKUP("LEBFSF"&amp;A15,'Main File'!A:O,7,0),0)</f>
        <v>0</v>
      </c>
      <c r="D15" s="26">
        <f>IFERROR(+VLOOKUP("LEBFSF"&amp;A15,'Main File'!A:O,8,0),0)</f>
        <v>0</v>
      </c>
      <c r="E15" s="26">
        <f>IFERROR(+VLOOKUP("LEBFSF"&amp;A15,'Main File'!A:O,9,0),0)</f>
        <v>0</v>
      </c>
      <c r="F15" s="26">
        <f>IFERROR(+VLOOKUP("LEBFSF"&amp;A15,'Main File'!A:O,10,0),0)</f>
        <v>0</v>
      </c>
      <c r="G15" s="26">
        <f>IFERROR(+VLOOKUP("LEBFSF"&amp;A15,'Main File'!A:O,11,0),0)</f>
        <v>0</v>
      </c>
      <c r="H15" s="26">
        <f>IFERROR(+VLOOKUP("LEBFSF"&amp;A15,'Main File'!A:O,12,0),0)</f>
        <v>0</v>
      </c>
      <c r="I15" s="26">
        <f>IFERROR(+VLOOKUP("LEBFSF"&amp;A15,'Main File'!A:O,13,0),0)</f>
        <v>0</v>
      </c>
      <c r="J15" s="26">
        <f>IFERROR(+VLOOKUP("LEBFSF"&amp;A15,'Main File'!A:O,14,0),0)</f>
        <v>0</v>
      </c>
      <c r="K15" s="26">
        <f>IFERROR(+VLOOKUP("LEBFSF"&amp;A15,'Main File'!A:O,15,0),0)</f>
        <v>0</v>
      </c>
    </row>
    <row r="16" spans="1:14" x14ac:dyDescent="0.25">
      <c r="A16" s="9">
        <f t="shared" si="0"/>
        <v>43203</v>
      </c>
      <c r="B16" s="26">
        <f>IFERROR(+VLOOKUP("LEBFSF"&amp;A16,'Main File'!A:O,6,0),0)</f>
        <v>0</v>
      </c>
      <c r="C16" s="26">
        <f>IFERROR(+VLOOKUP("LEBFSF"&amp;A16,'Main File'!A:O,7,0),0)</f>
        <v>0</v>
      </c>
      <c r="D16" s="26">
        <f>IFERROR(+VLOOKUP("LEBFSF"&amp;A16,'Main File'!A:O,8,0),0)</f>
        <v>0</v>
      </c>
      <c r="E16" s="26">
        <f>IFERROR(+VLOOKUP("LEBFSF"&amp;A16,'Main File'!A:O,9,0),0)</f>
        <v>0</v>
      </c>
      <c r="F16" s="26">
        <f>IFERROR(+VLOOKUP("LEBFSF"&amp;A16,'Main File'!A:O,10,0),0)</f>
        <v>0</v>
      </c>
      <c r="G16" s="26">
        <f>IFERROR(+VLOOKUP("LEBFSF"&amp;A16,'Main File'!A:O,11,0),0)</f>
        <v>0</v>
      </c>
      <c r="H16" s="26">
        <f>IFERROR(+VLOOKUP("LEBFSF"&amp;A16,'Main File'!A:O,12,0),0)</f>
        <v>0</v>
      </c>
      <c r="I16" s="26">
        <f>IFERROR(+VLOOKUP("LEBFSF"&amp;A16,'Main File'!A:O,13,0),0)</f>
        <v>0</v>
      </c>
      <c r="J16" s="26">
        <f>IFERROR(+VLOOKUP("LEBFSF"&amp;A16,'Main File'!A:O,14,0),0)</f>
        <v>0</v>
      </c>
      <c r="K16" s="26">
        <f>IFERROR(+VLOOKUP("LEBFSF"&amp;A16,'Main File'!A:O,15,0),0)</f>
        <v>0</v>
      </c>
    </row>
    <row r="17" spans="1:11" x14ac:dyDescent="0.25">
      <c r="A17" s="9">
        <f t="shared" si="0"/>
        <v>43204</v>
      </c>
      <c r="B17" s="26">
        <f>IFERROR(+VLOOKUP("LEBFSF"&amp;A17,'Main File'!A:O,6,0),0)</f>
        <v>0</v>
      </c>
      <c r="C17" s="26">
        <f>IFERROR(+VLOOKUP("LEBFSF"&amp;A17,'Main File'!A:O,7,0),0)</f>
        <v>0</v>
      </c>
      <c r="D17" s="26">
        <f>IFERROR(+VLOOKUP("LEBFSF"&amp;A17,'Main File'!A:O,8,0),0)</f>
        <v>0</v>
      </c>
      <c r="E17" s="26">
        <f>IFERROR(+VLOOKUP("LEBFSF"&amp;A17,'Main File'!A:O,9,0),0)</f>
        <v>0</v>
      </c>
      <c r="F17" s="26">
        <f>IFERROR(+VLOOKUP("LEBFSF"&amp;A17,'Main File'!A:O,10,0),0)</f>
        <v>0</v>
      </c>
      <c r="G17" s="26">
        <f>IFERROR(+VLOOKUP("LEBFSF"&amp;A17,'Main File'!A:O,11,0),0)</f>
        <v>0</v>
      </c>
      <c r="H17" s="26">
        <f>IFERROR(+VLOOKUP("LEBFSF"&amp;A17,'Main File'!A:O,12,0),0)</f>
        <v>0</v>
      </c>
      <c r="I17" s="26">
        <f>IFERROR(+VLOOKUP("LEBFSF"&amp;A17,'Main File'!A:O,13,0),0)</f>
        <v>0</v>
      </c>
      <c r="J17" s="26">
        <f>IFERROR(+VLOOKUP("LEBFSF"&amp;A17,'Main File'!A:O,14,0),0)</f>
        <v>0</v>
      </c>
      <c r="K17" s="26">
        <f>IFERROR(+VLOOKUP("LEBFSF"&amp;A17,'Main File'!A:O,15,0),0)</f>
        <v>0</v>
      </c>
    </row>
    <row r="18" spans="1:11" x14ac:dyDescent="0.25">
      <c r="A18" s="9">
        <f t="shared" si="0"/>
        <v>43205</v>
      </c>
      <c r="B18" s="26">
        <f>IFERROR(+VLOOKUP("LEBFSF"&amp;A18,'Main File'!A:O,6,0),0)</f>
        <v>0</v>
      </c>
      <c r="C18" s="26">
        <f>IFERROR(+VLOOKUP("LEBFSF"&amp;A18,'Main File'!A:O,7,0),0)</f>
        <v>0</v>
      </c>
      <c r="D18" s="26">
        <f>IFERROR(+VLOOKUP("LEBFSF"&amp;A18,'Main File'!A:O,8,0),0)</f>
        <v>0</v>
      </c>
      <c r="E18" s="26">
        <f>IFERROR(+VLOOKUP("LEBFSF"&amp;A18,'Main File'!A:O,9,0),0)</f>
        <v>0</v>
      </c>
      <c r="F18" s="26">
        <f>IFERROR(+VLOOKUP("LEBFSF"&amp;A18,'Main File'!A:O,10,0),0)</f>
        <v>0</v>
      </c>
      <c r="G18" s="26">
        <f>IFERROR(+VLOOKUP("LEBFSF"&amp;A18,'Main File'!A:O,11,0),0)</f>
        <v>0</v>
      </c>
      <c r="H18" s="26">
        <f>IFERROR(+VLOOKUP("LEBFSF"&amp;A18,'Main File'!A:O,12,0),0)</f>
        <v>0</v>
      </c>
      <c r="I18" s="26">
        <f>IFERROR(+VLOOKUP("LEBFSF"&amp;A18,'Main File'!A:O,13,0),0)</f>
        <v>0</v>
      </c>
      <c r="J18" s="26">
        <f>IFERROR(+VLOOKUP("LEBFSF"&amp;A18,'Main File'!A:O,14,0),0)</f>
        <v>0</v>
      </c>
      <c r="K18" s="26">
        <f>IFERROR(+VLOOKUP("LEBFSF"&amp;A18,'Main File'!A:O,15,0),0)</f>
        <v>0</v>
      </c>
    </row>
    <row r="19" spans="1:11" x14ac:dyDescent="0.25">
      <c r="A19" s="9">
        <f t="shared" si="0"/>
        <v>43206</v>
      </c>
      <c r="B19" s="26">
        <f>IFERROR(+VLOOKUP("LEBFSF"&amp;A19,'Main File'!A:O,6,0),0)</f>
        <v>0</v>
      </c>
      <c r="C19" s="26">
        <f>IFERROR(+VLOOKUP("LEBFSF"&amp;A19,'Main File'!A:O,7,0),0)</f>
        <v>0</v>
      </c>
      <c r="D19" s="26">
        <f>IFERROR(+VLOOKUP("LEBFSF"&amp;A19,'Main File'!A:O,8,0),0)</f>
        <v>0</v>
      </c>
      <c r="E19" s="26">
        <f>IFERROR(+VLOOKUP("LEBFSF"&amp;A19,'Main File'!A:O,9,0),0)</f>
        <v>0</v>
      </c>
      <c r="F19" s="26">
        <f>IFERROR(+VLOOKUP("LEBFSF"&amp;A19,'Main File'!A:O,10,0),0)</f>
        <v>0</v>
      </c>
      <c r="G19" s="26">
        <f>IFERROR(+VLOOKUP("LEBFSF"&amp;A19,'Main File'!A:O,11,0),0)</f>
        <v>0</v>
      </c>
      <c r="H19" s="26">
        <f>IFERROR(+VLOOKUP("LEBFSF"&amp;A19,'Main File'!A:O,12,0),0)</f>
        <v>0</v>
      </c>
      <c r="I19" s="26">
        <f>IFERROR(+VLOOKUP("LEBFSF"&amp;A19,'Main File'!A:O,13,0),0)</f>
        <v>0</v>
      </c>
      <c r="J19" s="26">
        <f>IFERROR(+VLOOKUP("LEBFSF"&amp;A19,'Main File'!A:O,14,0),0)</f>
        <v>0</v>
      </c>
      <c r="K19" s="26">
        <f>IFERROR(+VLOOKUP("LEBFSF"&amp;A19,'Main File'!A:O,15,0),0)</f>
        <v>0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0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</v>
      </c>
      <c r="F12" s="26">
        <f>IFERROR(+VLOOKUP("LECHID"&amp;A12,'Main File'!A:O,10,0),0)</f>
        <v>0</v>
      </c>
      <c r="G12" s="26">
        <f>IFERROR(+VLOOKUP("LECHID"&amp;A12,'Main File'!A:O,11,0),0)</f>
        <v>0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</v>
      </c>
      <c r="K12" s="26">
        <f>IFERROR(+VLOOKUP("LECHID"&amp;A12,'Main File'!A:O,15,0),0)</f>
        <v>0</v>
      </c>
    </row>
    <row r="13" spans="1:14" x14ac:dyDescent="0.25">
      <c r="A13" s="9">
        <f t="shared" si="0"/>
        <v>43200</v>
      </c>
      <c r="B13" s="26">
        <f>IFERROR(+VLOOKUP("LECHID"&amp;A13,'Main File'!A:O,6,0),0)</f>
        <v>0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</v>
      </c>
      <c r="F13" s="26">
        <f>IFERROR(+VLOOKUP("LECHID"&amp;A13,'Main File'!A:O,10,0),0)</f>
        <v>0</v>
      </c>
      <c r="G13" s="26">
        <f>IFERROR(+VLOOKUP("LECHID"&amp;A13,'Main File'!A:O,11,0),0)</f>
        <v>0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</v>
      </c>
      <c r="K13" s="26">
        <f>IFERROR(+VLOOKUP("LECHID"&amp;A13,'Main File'!A:O,15,0),0)</f>
        <v>0</v>
      </c>
    </row>
    <row r="14" spans="1:14" x14ac:dyDescent="0.25">
      <c r="A14" s="9">
        <f t="shared" si="0"/>
        <v>43201</v>
      </c>
      <c r="B14" s="26">
        <f>IFERROR(+VLOOKUP("LECHID"&amp;A14,'Main File'!A:O,6,0),0)</f>
        <v>0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</v>
      </c>
      <c r="F14" s="26">
        <f>IFERROR(+VLOOKUP("LECHID"&amp;A14,'Main File'!A:O,10,0),0)</f>
        <v>0</v>
      </c>
      <c r="G14" s="26">
        <f>IFERROR(+VLOOKUP("LECHID"&amp;A14,'Main File'!A:O,11,0),0)</f>
        <v>0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</v>
      </c>
      <c r="K14" s="26">
        <f>IFERROR(+VLOOKUP("LECHID"&amp;A14,'Main File'!A:O,15,0),0)</f>
        <v>0</v>
      </c>
    </row>
    <row r="15" spans="1:14" x14ac:dyDescent="0.25">
      <c r="A15" s="9">
        <f t="shared" si="0"/>
        <v>43202</v>
      </c>
      <c r="B15" s="26">
        <f>IFERROR(+VLOOKUP("LECHID"&amp;A15,'Main File'!A:O,6,0),0)</f>
        <v>0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</v>
      </c>
      <c r="F15" s="26">
        <f>IFERROR(+VLOOKUP("LECHID"&amp;A15,'Main File'!A:O,10,0),0)</f>
        <v>0</v>
      </c>
      <c r="G15" s="26">
        <f>IFERROR(+VLOOKUP("LECHID"&amp;A15,'Main File'!A:O,11,0),0)</f>
        <v>0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</v>
      </c>
      <c r="K15" s="26">
        <f>IFERROR(+VLOOKUP("LECHID"&amp;A15,'Main File'!A:O,15,0),0)</f>
        <v>0</v>
      </c>
    </row>
    <row r="16" spans="1:14" x14ac:dyDescent="0.25">
      <c r="A16" s="9">
        <f t="shared" si="0"/>
        <v>43203</v>
      </c>
      <c r="B16" s="26">
        <f>IFERROR(+VLOOKUP("LECHID"&amp;A16,'Main File'!A:O,6,0),0)</f>
        <v>0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</v>
      </c>
      <c r="F16" s="26">
        <f>IFERROR(+VLOOKUP("LECHID"&amp;A16,'Main File'!A:O,10,0),0)</f>
        <v>0</v>
      </c>
      <c r="G16" s="26">
        <f>IFERROR(+VLOOKUP("LECHID"&amp;A16,'Main File'!A:O,11,0),0)</f>
        <v>0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</v>
      </c>
      <c r="K16" s="26">
        <f>IFERROR(+VLOOKUP("LECHID"&amp;A16,'Main File'!A:O,15,0),0)</f>
        <v>0</v>
      </c>
    </row>
    <row r="17" spans="1:11" x14ac:dyDescent="0.25">
      <c r="A17" s="9">
        <f t="shared" si="0"/>
        <v>43204</v>
      </c>
      <c r="B17" s="26">
        <f>IFERROR(+VLOOKUP("LECHID"&amp;A17,'Main File'!A:O,6,0),0)</f>
        <v>0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</v>
      </c>
      <c r="F17" s="26">
        <f>IFERROR(+VLOOKUP("LECHID"&amp;A17,'Main File'!A:O,10,0),0)</f>
        <v>0</v>
      </c>
      <c r="G17" s="26">
        <f>IFERROR(+VLOOKUP("LECHID"&amp;A17,'Main File'!A:O,11,0),0)</f>
        <v>0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</v>
      </c>
      <c r="K17" s="26">
        <f>IFERROR(+VLOOKUP("LECHID"&amp;A17,'Main File'!A:O,15,0),0)</f>
        <v>0</v>
      </c>
    </row>
    <row r="18" spans="1:11" x14ac:dyDescent="0.25">
      <c r="A18" s="9">
        <f t="shared" si="0"/>
        <v>43205</v>
      </c>
      <c r="B18" s="26">
        <f>IFERROR(+VLOOKUP("LECHID"&amp;A18,'Main File'!A:O,6,0),0)</f>
        <v>0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</v>
      </c>
      <c r="F18" s="26">
        <f>IFERROR(+VLOOKUP("LECHID"&amp;A18,'Main File'!A:O,10,0),0)</f>
        <v>0</v>
      </c>
      <c r="G18" s="26">
        <f>IFERROR(+VLOOKUP("LECHID"&amp;A18,'Main File'!A:O,11,0),0)</f>
        <v>0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</v>
      </c>
      <c r="K18" s="26">
        <f>IFERROR(+VLOOKUP("LECHID"&amp;A18,'Main File'!A:O,15,0),0)</f>
        <v>0</v>
      </c>
    </row>
    <row r="19" spans="1:11" x14ac:dyDescent="0.25">
      <c r="A19" s="9">
        <f t="shared" si="0"/>
        <v>43206</v>
      </c>
      <c r="B19" s="26">
        <f>IFERROR(+VLOOKUP("LECHID"&amp;A19,'Main File'!A:O,6,0),0)</f>
        <v>0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</v>
      </c>
      <c r="F19" s="26">
        <f>IFERROR(+VLOOKUP("LECHID"&amp;A19,'Main File'!A:O,10,0),0)</f>
        <v>0</v>
      </c>
      <c r="G19" s="26">
        <f>IFERROR(+VLOOKUP("LECHID"&amp;A19,'Main File'!A:O,11,0),0)</f>
        <v>0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</v>
      </c>
      <c r="K19" s="26">
        <f>IFERROR(+VLOOKUP("LECHID"&amp;A19,'Main File'!A:O,15,0),0)</f>
        <v>0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0</v>
      </c>
      <c r="C12" s="26">
        <f>IFERROR(+VLOOKUP("LEEQTF"&amp;A12,'Main File'!A:O,7,0),0)</f>
        <v>0</v>
      </c>
      <c r="D12" s="26">
        <f>IFERROR(+VLOOKUP("LEEQTF"&amp;A12,'Main File'!A:O,8,0),0)</f>
        <v>0</v>
      </c>
      <c r="E12" s="26">
        <f>IFERROR(+VLOOKUP("LEEQTF"&amp;A12,'Main File'!A:O,9,0),0)</f>
        <v>0</v>
      </c>
      <c r="F12" s="26">
        <f>IFERROR(+VLOOKUP("LEEQTF"&amp;A12,'Main File'!A:O,10,0),0)</f>
        <v>0</v>
      </c>
      <c r="G12" s="26">
        <f>IFERROR(+VLOOKUP("LEEQTF"&amp;A12,'Main File'!A:O,11,0),0)</f>
        <v>0</v>
      </c>
      <c r="H12" s="26">
        <f>IFERROR(+VLOOKUP("LEEQTF"&amp;A12,'Main File'!A:O,12,0),0)</f>
        <v>0</v>
      </c>
      <c r="I12" s="26">
        <f>IFERROR(+VLOOKUP("LEEQTF"&amp;A12,'Main File'!A:O,13,0),0)</f>
        <v>0</v>
      </c>
      <c r="J12" s="26">
        <f>IFERROR(+VLOOKUP("LEEQTF"&amp;A12,'Main File'!A:O,14,0),0)</f>
        <v>0</v>
      </c>
      <c r="K12" s="26">
        <f>IFERROR(+VLOOKUP("LEEQTF"&amp;A12,'Main File'!A:O,15,0),0)</f>
        <v>0</v>
      </c>
    </row>
    <row r="13" spans="1:14" x14ac:dyDescent="0.25">
      <c r="A13" s="9">
        <f t="shared" si="0"/>
        <v>43200</v>
      </c>
      <c r="B13" s="26">
        <f>IFERROR(+VLOOKUP("LEEQTF"&amp;A13,'Main File'!A:O,6,0),0)</f>
        <v>0</v>
      </c>
      <c r="C13" s="26">
        <f>IFERROR(+VLOOKUP("LEEQTF"&amp;A13,'Main File'!A:O,7,0),0)</f>
        <v>0</v>
      </c>
      <c r="D13" s="26">
        <f>IFERROR(+VLOOKUP("LEEQTF"&amp;A13,'Main File'!A:O,8,0),0)</f>
        <v>0</v>
      </c>
      <c r="E13" s="26">
        <f>IFERROR(+VLOOKUP("LEEQTF"&amp;A13,'Main File'!A:O,9,0),0)</f>
        <v>0</v>
      </c>
      <c r="F13" s="26">
        <f>IFERROR(+VLOOKUP("LEEQTF"&amp;A13,'Main File'!A:O,10,0),0)</f>
        <v>0</v>
      </c>
      <c r="G13" s="26">
        <f>IFERROR(+VLOOKUP("LEEQTF"&amp;A13,'Main File'!A:O,11,0),0)</f>
        <v>0</v>
      </c>
      <c r="H13" s="26">
        <f>IFERROR(+VLOOKUP("LEEQTF"&amp;A13,'Main File'!A:O,12,0),0)</f>
        <v>0</v>
      </c>
      <c r="I13" s="26">
        <f>IFERROR(+VLOOKUP("LEEQTF"&amp;A13,'Main File'!A:O,13,0),0)</f>
        <v>0</v>
      </c>
      <c r="J13" s="26">
        <f>IFERROR(+VLOOKUP("LEEQTF"&amp;A13,'Main File'!A:O,14,0),0)</f>
        <v>0</v>
      </c>
      <c r="K13" s="26">
        <f>IFERROR(+VLOOKUP("LEEQTF"&amp;A13,'Main File'!A:O,15,0),0)</f>
        <v>0</v>
      </c>
    </row>
    <row r="14" spans="1:14" x14ac:dyDescent="0.25">
      <c r="A14" s="9">
        <f t="shared" si="0"/>
        <v>43201</v>
      </c>
      <c r="B14" s="26">
        <f>IFERROR(+VLOOKUP("LEEQTF"&amp;A14,'Main File'!A:O,6,0),0)</f>
        <v>0</v>
      </c>
      <c r="C14" s="26">
        <f>IFERROR(+VLOOKUP("LEEQTF"&amp;A14,'Main File'!A:O,7,0),0)</f>
        <v>0</v>
      </c>
      <c r="D14" s="26">
        <f>IFERROR(+VLOOKUP("LEEQTF"&amp;A14,'Main File'!A:O,8,0),0)</f>
        <v>0</v>
      </c>
      <c r="E14" s="26">
        <f>IFERROR(+VLOOKUP("LEEQTF"&amp;A14,'Main File'!A:O,9,0),0)</f>
        <v>0</v>
      </c>
      <c r="F14" s="26">
        <f>IFERROR(+VLOOKUP("LEEQTF"&amp;A14,'Main File'!A:O,10,0),0)</f>
        <v>0</v>
      </c>
      <c r="G14" s="26">
        <f>IFERROR(+VLOOKUP("LEEQTF"&amp;A14,'Main File'!A:O,11,0),0)</f>
        <v>0</v>
      </c>
      <c r="H14" s="26">
        <f>IFERROR(+VLOOKUP("LEEQTF"&amp;A14,'Main File'!A:O,12,0),0)</f>
        <v>0</v>
      </c>
      <c r="I14" s="26">
        <f>IFERROR(+VLOOKUP("LEEQTF"&amp;A14,'Main File'!A:O,13,0),0)</f>
        <v>0</v>
      </c>
      <c r="J14" s="26">
        <f>IFERROR(+VLOOKUP("LEEQTF"&amp;A14,'Main File'!A:O,14,0),0)</f>
        <v>0</v>
      </c>
      <c r="K14" s="26">
        <f>IFERROR(+VLOOKUP("LEEQTF"&amp;A14,'Main File'!A:O,15,0),0)</f>
        <v>0</v>
      </c>
    </row>
    <row r="15" spans="1:14" x14ac:dyDescent="0.25">
      <c r="A15" s="9">
        <f t="shared" si="0"/>
        <v>43202</v>
      </c>
      <c r="B15" s="26">
        <f>IFERROR(+VLOOKUP("LEEQTF"&amp;A15,'Main File'!A:O,6,0),0)</f>
        <v>0</v>
      </c>
      <c r="C15" s="26">
        <f>IFERROR(+VLOOKUP("LEEQTF"&amp;A15,'Main File'!A:O,7,0),0)</f>
        <v>0</v>
      </c>
      <c r="D15" s="26">
        <f>IFERROR(+VLOOKUP("LEEQTF"&amp;A15,'Main File'!A:O,8,0),0)</f>
        <v>0</v>
      </c>
      <c r="E15" s="26">
        <f>IFERROR(+VLOOKUP("LEEQTF"&amp;A15,'Main File'!A:O,9,0),0)</f>
        <v>0</v>
      </c>
      <c r="F15" s="26">
        <f>IFERROR(+VLOOKUP("LEEQTF"&amp;A15,'Main File'!A:O,10,0),0)</f>
        <v>0</v>
      </c>
      <c r="G15" s="26">
        <f>IFERROR(+VLOOKUP("LEEQTF"&amp;A15,'Main File'!A:O,11,0),0)</f>
        <v>0</v>
      </c>
      <c r="H15" s="26">
        <f>IFERROR(+VLOOKUP("LEEQTF"&amp;A15,'Main File'!A:O,12,0),0)</f>
        <v>0</v>
      </c>
      <c r="I15" s="26">
        <f>IFERROR(+VLOOKUP("LEEQTF"&amp;A15,'Main File'!A:O,13,0),0)</f>
        <v>0</v>
      </c>
      <c r="J15" s="26">
        <f>IFERROR(+VLOOKUP("LEEQTF"&amp;A15,'Main File'!A:O,14,0),0)</f>
        <v>0</v>
      </c>
      <c r="K15" s="26">
        <f>IFERROR(+VLOOKUP("LEEQTF"&amp;A15,'Main File'!A:O,15,0),0)</f>
        <v>0</v>
      </c>
    </row>
    <row r="16" spans="1:14" x14ac:dyDescent="0.25">
      <c r="A16" s="9">
        <f t="shared" si="0"/>
        <v>43203</v>
      </c>
      <c r="B16" s="26">
        <f>IFERROR(+VLOOKUP("LEEQTF"&amp;A16,'Main File'!A:O,6,0),0)</f>
        <v>0</v>
      </c>
      <c r="C16" s="26">
        <f>IFERROR(+VLOOKUP("LEEQTF"&amp;A16,'Main File'!A:O,7,0),0)</f>
        <v>0</v>
      </c>
      <c r="D16" s="26">
        <f>IFERROR(+VLOOKUP("LEEQTF"&amp;A16,'Main File'!A:O,8,0),0)</f>
        <v>0</v>
      </c>
      <c r="E16" s="26">
        <f>IFERROR(+VLOOKUP("LEEQTF"&amp;A16,'Main File'!A:O,9,0),0)</f>
        <v>0</v>
      </c>
      <c r="F16" s="26">
        <f>IFERROR(+VLOOKUP("LEEQTF"&amp;A16,'Main File'!A:O,10,0),0)</f>
        <v>0</v>
      </c>
      <c r="G16" s="26">
        <f>IFERROR(+VLOOKUP("LEEQTF"&amp;A16,'Main File'!A:O,11,0),0)</f>
        <v>0</v>
      </c>
      <c r="H16" s="26">
        <f>IFERROR(+VLOOKUP("LEEQTF"&amp;A16,'Main File'!A:O,12,0),0)</f>
        <v>0</v>
      </c>
      <c r="I16" s="26">
        <f>IFERROR(+VLOOKUP("LEEQTF"&amp;A16,'Main File'!A:O,13,0),0)</f>
        <v>0</v>
      </c>
      <c r="J16" s="26">
        <f>IFERROR(+VLOOKUP("LEEQTF"&amp;A16,'Main File'!A:O,14,0),0)</f>
        <v>0</v>
      </c>
      <c r="K16" s="26">
        <f>IFERROR(+VLOOKUP("LEEQTF"&amp;A16,'Main File'!A:O,15,0),0)</f>
        <v>0</v>
      </c>
    </row>
    <row r="17" spans="1:11" x14ac:dyDescent="0.25">
      <c r="A17" s="9">
        <f t="shared" si="0"/>
        <v>43204</v>
      </c>
      <c r="B17" s="26">
        <f>IFERROR(+VLOOKUP("LEEQTF"&amp;A17,'Main File'!A:O,6,0),0)</f>
        <v>0</v>
      </c>
      <c r="C17" s="26">
        <f>IFERROR(+VLOOKUP("LEEQTF"&amp;A17,'Main File'!A:O,7,0),0)</f>
        <v>0</v>
      </c>
      <c r="D17" s="26">
        <f>IFERROR(+VLOOKUP("LEEQTF"&amp;A17,'Main File'!A:O,8,0),0)</f>
        <v>0</v>
      </c>
      <c r="E17" s="26">
        <f>IFERROR(+VLOOKUP("LEEQTF"&amp;A17,'Main File'!A:O,9,0),0)</f>
        <v>0</v>
      </c>
      <c r="F17" s="26">
        <f>IFERROR(+VLOOKUP("LEEQTF"&amp;A17,'Main File'!A:O,10,0),0)</f>
        <v>0</v>
      </c>
      <c r="G17" s="26">
        <f>IFERROR(+VLOOKUP("LEEQTF"&amp;A17,'Main File'!A:O,11,0),0)</f>
        <v>0</v>
      </c>
      <c r="H17" s="26">
        <f>IFERROR(+VLOOKUP("LEEQTF"&amp;A17,'Main File'!A:O,12,0),0)</f>
        <v>0</v>
      </c>
      <c r="I17" s="26">
        <f>IFERROR(+VLOOKUP("LEEQTF"&amp;A17,'Main File'!A:O,13,0),0)</f>
        <v>0</v>
      </c>
      <c r="J17" s="26">
        <f>IFERROR(+VLOOKUP("LEEQTF"&amp;A17,'Main File'!A:O,14,0),0)</f>
        <v>0</v>
      </c>
      <c r="K17" s="26">
        <f>IFERROR(+VLOOKUP("LEEQTF"&amp;A17,'Main File'!A:O,15,0),0)</f>
        <v>0</v>
      </c>
    </row>
    <row r="18" spans="1:11" x14ac:dyDescent="0.25">
      <c r="A18" s="9">
        <f t="shared" si="0"/>
        <v>43205</v>
      </c>
      <c r="B18" s="26">
        <f>IFERROR(+VLOOKUP("LEEQTF"&amp;A18,'Main File'!A:O,6,0),0)</f>
        <v>0</v>
      </c>
      <c r="C18" s="26">
        <f>IFERROR(+VLOOKUP("LEEQTF"&amp;A18,'Main File'!A:O,7,0),0)</f>
        <v>0</v>
      </c>
      <c r="D18" s="26">
        <f>IFERROR(+VLOOKUP("LEEQTF"&amp;A18,'Main File'!A:O,8,0),0)</f>
        <v>0</v>
      </c>
      <c r="E18" s="26">
        <f>IFERROR(+VLOOKUP("LEEQTF"&amp;A18,'Main File'!A:O,9,0),0)</f>
        <v>0</v>
      </c>
      <c r="F18" s="26">
        <f>IFERROR(+VLOOKUP("LEEQTF"&amp;A18,'Main File'!A:O,10,0),0)</f>
        <v>0</v>
      </c>
      <c r="G18" s="26">
        <f>IFERROR(+VLOOKUP("LEEQTF"&amp;A18,'Main File'!A:O,11,0),0)</f>
        <v>0</v>
      </c>
      <c r="H18" s="26">
        <f>IFERROR(+VLOOKUP("LEEQTF"&amp;A18,'Main File'!A:O,12,0),0)</f>
        <v>0</v>
      </c>
      <c r="I18" s="26">
        <f>IFERROR(+VLOOKUP("LEEQTF"&amp;A18,'Main File'!A:O,13,0),0)</f>
        <v>0</v>
      </c>
      <c r="J18" s="26">
        <f>IFERROR(+VLOOKUP("LEEQTF"&amp;A18,'Main File'!A:O,14,0),0)</f>
        <v>0</v>
      </c>
      <c r="K18" s="26">
        <f>IFERROR(+VLOOKUP("LEEQTF"&amp;A18,'Main File'!A:O,15,0),0)</f>
        <v>0</v>
      </c>
    </row>
    <row r="19" spans="1:11" x14ac:dyDescent="0.25">
      <c r="A19" s="9">
        <f t="shared" si="0"/>
        <v>43206</v>
      </c>
      <c r="B19" s="26">
        <f>IFERROR(+VLOOKUP("LEEQTF"&amp;A19,'Main File'!A:O,6,0),0)</f>
        <v>0</v>
      </c>
      <c r="C19" s="26">
        <f>IFERROR(+VLOOKUP("LEEQTF"&amp;A19,'Main File'!A:O,7,0),0)</f>
        <v>0</v>
      </c>
      <c r="D19" s="26">
        <f>IFERROR(+VLOOKUP("LEEQTF"&amp;A19,'Main File'!A:O,8,0),0)</f>
        <v>0</v>
      </c>
      <c r="E19" s="26">
        <f>IFERROR(+VLOOKUP("LEEQTF"&amp;A19,'Main File'!A:O,9,0),0)</f>
        <v>0</v>
      </c>
      <c r="F19" s="26">
        <f>IFERROR(+VLOOKUP("LEEQTF"&amp;A19,'Main File'!A:O,10,0),0)</f>
        <v>0</v>
      </c>
      <c r="G19" s="26">
        <f>IFERROR(+VLOOKUP("LEEQTF"&amp;A19,'Main File'!A:O,11,0),0)</f>
        <v>0</v>
      </c>
      <c r="H19" s="26">
        <f>IFERROR(+VLOOKUP("LEEQTF"&amp;A19,'Main File'!A:O,12,0),0)</f>
        <v>0</v>
      </c>
      <c r="I19" s="26">
        <f>IFERROR(+VLOOKUP("LEEQTF"&amp;A19,'Main File'!A:O,13,0),0)</f>
        <v>0</v>
      </c>
      <c r="J19" s="26">
        <f>IFERROR(+VLOOKUP("LEEQTF"&amp;A19,'Main File'!A:O,14,0),0)</f>
        <v>0</v>
      </c>
      <c r="K19" s="26">
        <f>IFERROR(+VLOOKUP("LEEQTF"&amp;A19,'Main File'!A:O,15,0),0)</f>
        <v>0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0</v>
      </c>
      <c r="C12" s="26">
        <f>IFERROR(+VLOOKUP("LEGROW"&amp;A12,'Main File'!A:O,7,0),0)</f>
        <v>0</v>
      </c>
      <c r="D12" s="26">
        <f>IFERROR(+VLOOKUP("LEGROW"&amp;A12,'Main File'!A:O,8,0),0)</f>
        <v>0</v>
      </c>
      <c r="E12" s="26">
        <f>IFERROR(+VLOOKUP("LEGROW"&amp;A12,'Main File'!A:O,9,0),0)</f>
        <v>0</v>
      </c>
      <c r="F12" s="26">
        <f>IFERROR(+VLOOKUP("LEGROW"&amp;A12,'Main File'!A:O,10,0),0)</f>
        <v>0</v>
      </c>
      <c r="G12" s="26">
        <f>IFERROR(+VLOOKUP("LEGROW"&amp;A12,'Main File'!A:O,11,0),0)</f>
        <v>0</v>
      </c>
      <c r="H12" s="26">
        <f>IFERROR(+VLOOKUP("LEGROW"&amp;A12,'Main File'!A:O,12,0),0)</f>
        <v>0</v>
      </c>
      <c r="I12" s="26">
        <f>IFERROR(+VLOOKUP("LEGROW"&amp;A12,'Main File'!A:O,13,0),0)</f>
        <v>0</v>
      </c>
      <c r="J12" s="26">
        <f>IFERROR(+VLOOKUP("LEGROW"&amp;A12,'Main File'!A:O,14,0),0)</f>
        <v>0</v>
      </c>
      <c r="K12" s="26">
        <f>IFERROR(+VLOOKUP("LEGROW"&amp;A12,'Main File'!A:O,15,0),0)</f>
        <v>0</v>
      </c>
    </row>
    <row r="13" spans="1:14" x14ac:dyDescent="0.25">
      <c r="A13" s="9">
        <f t="shared" si="0"/>
        <v>43200</v>
      </c>
      <c r="B13" s="26">
        <f>IFERROR(+VLOOKUP("LEGROW"&amp;A13,'Main File'!A:O,6,0),0)</f>
        <v>0</v>
      </c>
      <c r="C13" s="26">
        <f>IFERROR(+VLOOKUP("LEGROW"&amp;A13,'Main File'!A:O,7,0),0)</f>
        <v>0</v>
      </c>
      <c r="D13" s="26">
        <f>IFERROR(+VLOOKUP("LEGROW"&amp;A13,'Main File'!A:O,8,0),0)</f>
        <v>0</v>
      </c>
      <c r="E13" s="26">
        <f>IFERROR(+VLOOKUP("LEGROW"&amp;A13,'Main File'!A:O,9,0),0)</f>
        <v>0</v>
      </c>
      <c r="F13" s="26">
        <f>IFERROR(+VLOOKUP("LEGROW"&amp;A13,'Main File'!A:O,10,0),0)</f>
        <v>0</v>
      </c>
      <c r="G13" s="26">
        <f>IFERROR(+VLOOKUP("LEGROW"&amp;A13,'Main File'!A:O,11,0),0)</f>
        <v>0</v>
      </c>
      <c r="H13" s="26">
        <f>IFERROR(+VLOOKUP("LEGROW"&amp;A13,'Main File'!A:O,12,0),0)</f>
        <v>0</v>
      </c>
      <c r="I13" s="26">
        <f>IFERROR(+VLOOKUP("LEGROW"&amp;A13,'Main File'!A:O,13,0),0)</f>
        <v>0</v>
      </c>
      <c r="J13" s="26">
        <f>IFERROR(+VLOOKUP("LEGROW"&amp;A13,'Main File'!A:O,14,0),0)</f>
        <v>0</v>
      </c>
      <c r="K13" s="26">
        <f>IFERROR(+VLOOKUP("LEGROW"&amp;A13,'Main File'!A:O,15,0),0)</f>
        <v>0</v>
      </c>
    </row>
    <row r="14" spans="1:14" x14ac:dyDescent="0.25">
      <c r="A14" s="9">
        <f t="shared" si="0"/>
        <v>43201</v>
      </c>
      <c r="B14" s="26">
        <f>IFERROR(+VLOOKUP("LEGROW"&amp;A14,'Main File'!A:O,6,0),0)</f>
        <v>0</v>
      </c>
      <c r="C14" s="26">
        <f>IFERROR(+VLOOKUP("LEGROW"&amp;A14,'Main File'!A:O,7,0),0)</f>
        <v>0</v>
      </c>
      <c r="D14" s="26">
        <f>IFERROR(+VLOOKUP("LEGROW"&amp;A14,'Main File'!A:O,8,0),0)</f>
        <v>0</v>
      </c>
      <c r="E14" s="26">
        <f>IFERROR(+VLOOKUP("LEGROW"&amp;A14,'Main File'!A:O,9,0),0)</f>
        <v>0</v>
      </c>
      <c r="F14" s="26">
        <f>IFERROR(+VLOOKUP("LEGROW"&amp;A14,'Main File'!A:O,10,0),0)</f>
        <v>0</v>
      </c>
      <c r="G14" s="26">
        <f>IFERROR(+VLOOKUP("LEGROW"&amp;A14,'Main File'!A:O,11,0),0)</f>
        <v>0</v>
      </c>
      <c r="H14" s="26">
        <f>IFERROR(+VLOOKUP("LEGROW"&amp;A14,'Main File'!A:O,12,0),0)</f>
        <v>0</v>
      </c>
      <c r="I14" s="26">
        <f>IFERROR(+VLOOKUP("LEGROW"&amp;A14,'Main File'!A:O,13,0),0)</f>
        <v>0</v>
      </c>
      <c r="J14" s="26">
        <f>IFERROR(+VLOOKUP("LEGROW"&amp;A14,'Main File'!A:O,14,0),0)</f>
        <v>0</v>
      </c>
      <c r="K14" s="26">
        <f>IFERROR(+VLOOKUP("LEGROW"&amp;A14,'Main File'!A:O,15,0),0)</f>
        <v>0</v>
      </c>
    </row>
    <row r="15" spans="1:14" x14ac:dyDescent="0.25">
      <c r="A15" s="9">
        <f t="shared" si="0"/>
        <v>43202</v>
      </c>
      <c r="B15" s="26">
        <f>IFERROR(+VLOOKUP("LEGROW"&amp;A15,'Main File'!A:O,6,0),0)</f>
        <v>0</v>
      </c>
      <c r="C15" s="26">
        <f>IFERROR(+VLOOKUP("LEGROW"&amp;A15,'Main File'!A:O,7,0),0)</f>
        <v>0</v>
      </c>
      <c r="D15" s="26">
        <f>IFERROR(+VLOOKUP("LEGROW"&amp;A15,'Main File'!A:O,8,0),0)</f>
        <v>0</v>
      </c>
      <c r="E15" s="26">
        <f>IFERROR(+VLOOKUP("LEGROW"&amp;A15,'Main File'!A:O,9,0),0)</f>
        <v>0</v>
      </c>
      <c r="F15" s="26">
        <f>IFERROR(+VLOOKUP("LEGROW"&amp;A15,'Main File'!A:O,10,0),0)</f>
        <v>0</v>
      </c>
      <c r="G15" s="26">
        <f>IFERROR(+VLOOKUP("LEGROW"&amp;A15,'Main File'!A:O,11,0),0)</f>
        <v>0</v>
      </c>
      <c r="H15" s="26">
        <f>IFERROR(+VLOOKUP("LEGROW"&amp;A15,'Main File'!A:O,12,0),0)</f>
        <v>0</v>
      </c>
      <c r="I15" s="26">
        <f>IFERROR(+VLOOKUP("LEGROW"&amp;A15,'Main File'!A:O,13,0),0)</f>
        <v>0</v>
      </c>
      <c r="J15" s="26">
        <f>IFERROR(+VLOOKUP("LEGROW"&amp;A15,'Main File'!A:O,14,0),0)</f>
        <v>0</v>
      </c>
      <c r="K15" s="26">
        <f>IFERROR(+VLOOKUP("LEGROW"&amp;A15,'Main File'!A:O,15,0),0)</f>
        <v>0</v>
      </c>
    </row>
    <row r="16" spans="1:14" x14ac:dyDescent="0.25">
      <c r="A16" s="9">
        <f t="shared" si="0"/>
        <v>43203</v>
      </c>
      <c r="B16" s="26">
        <f>IFERROR(+VLOOKUP("LEGROW"&amp;A16,'Main File'!A:O,6,0),0)</f>
        <v>0</v>
      </c>
      <c r="C16" s="26">
        <f>IFERROR(+VLOOKUP("LEGROW"&amp;A16,'Main File'!A:O,7,0),0)</f>
        <v>0</v>
      </c>
      <c r="D16" s="26">
        <f>IFERROR(+VLOOKUP("LEGROW"&amp;A16,'Main File'!A:O,8,0),0)</f>
        <v>0</v>
      </c>
      <c r="E16" s="26">
        <f>IFERROR(+VLOOKUP("LEGROW"&amp;A16,'Main File'!A:O,9,0),0)</f>
        <v>0</v>
      </c>
      <c r="F16" s="26">
        <f>IFERROR(+VLOOKUP("LEGROW"&amp;A16,'Main File'!A:O,10,0),0)</f>
        <v>0</v>
      </c>
      <c r="G16" s="26">
        <f>IFERROR(+VLOOKUP("LEGROW"&amp;A16,'Main File'!A:O,11,0),0)</f>
        <v>0</v>
      </c>
      <c r="H16" s="26">
        <f>IFERROR(+VLOOKUP("LEGROW"&amp;A16,'Main File'!A:O,12,0),0)</f>
        <v>0</v>
      </c>
      <c r="I16" s="26">
        <f>IFERROR(+VLOOKUP("LEGROW"&amp;A16,'Main File'!A:O,13,0),0)</f>
        <v>0</v>
      </c>
      <c r="J16" s="26">
        <f>IFERROR(+VLOOKUP("LEGROW"&amp;A16,'Main File'!A:O,14,0),0)</f>
        <v>0</v>
      </c>
      <c r="K16" s="26">
        <f>IFERROR(+VLOOKUP("LEGROW"&amp;A16,'Main File'!A:O,15,0),0)</f>
        <v>0</v>
      </c>
    </row>
    <row r="17" spans="1:11" x14ac:dyDescent="0.25">
      <c r="A17" s="9">
        <f t="shared" si="0"/>
        <v>43204</v>
      </c>
      <c r="B17" s="26">
        <f>IFERROR(+VLOOKUP("LEGROW"&amp;A17,'Main File'!A:O,6,0),0)</f>
        <v>0</v>
      </c>
      <c r="C17" s="26">
        <f>IFERROR(+VLOOKUP("LEGROW"&amp;A17,'Main File'!A:O,7,0),0)</f>
        <v>0</v>
      </c>
      <c r="D17" s="26">
        <f>IFERROR(+VLOOKUP("LEGROW"&amp;A17,'Main File'!A:O,8,0),0)</f>
        <v>0</v>
      </c>
      <c r="E17" s="26">
        <f>IFERROR(+VLOOKUP("LEGROW"&amp;A17,'Main File'!A:O,9,0),0)</f>
        <v>0</v>
      </c>
      <c r="F17" s="26">
        <f>IFERROR(+VLOOKUP("LEGROW"&amp;A17,'Main File'!A:O,10,0),0)</f>
        <v>0</v>
      </c>
      <c r="G17" s="26">
        <f>IFERROR(+VLOOKUP("LEGROW"&amp;A17,'Main File'!A:O,11,0),0)</f>
        <v>0</v>
      </c>
      <c r="H17" s="26">
        <f>IFERROR(+VLOOKUP("LEGROW"&amp;A17,'Main File'!A:O,12,0),0)</f>
        <v>0</v>
      </c>
      <c r="I17" s="26">
        <f>IFERROR(+VLOOKUP("LEGROW"&amp;A17,'Main File'!A:O,13,0),0)</f>
        <v>0</v>
      </c>
      <c r="J17" s="26">
        <f>IFERROR(+VLOOKUP("LEGROW"&amp;A17,'Main File'!A:O,14,0),0)</f>
        <v>0</v>
      </c>
      <c r="K17" s="26">
        <f>IFERROR(+VLOOKUP("LEGROW"&amp;A17,'Main File'!A:O,15,0),0)</f>
        <v>0</v>
      </c>
    </row>
    <row r="18" spans="1:11" x14ac:dyDescent="0.25">
      <c r="A18" s="9">
        <f t="shared" si="0"/>
        <v>43205</v>
      </c>
      <c r="B18" s="26">
        <f>IFERROR(+VLOOKUP("LEGROW"&amp;A18,'Main File'!A:O,6,0),0)</f>
        <v>0</v>
      </c>
      <c r="C18" s="26">
        <f>IFERROR(+VLOOKUP("LEGROW"&amp;A18,'Main File'!A:O,7,0),0)</f>
        <v>0</v>
      </c>
      <c r="D18" s="26">
        <f>IFERROR(+VLOOKUP("LEGROW"&amp;A18,'Main File'!A:O,8,0),0)</f>
        <v>0</v>
      </c>
      <c r="E18" s="26">
        <f>IFERROR(+VLOOKUP("LEGROW"&amp;A18,'Main File'!A:O,9,0),0)</f>
        <v>0</v>
      </c>
      <c r="F18" s="26">
        <f>IFERROR(+VLOOKUP("LEGROW"&amp;A18,'Main File'!A:O,10,0),0)</f>
        <v>0</v>
      </c>
      <c r="G18" s="26">
        <f>IFERROR(+VLOOKUP("LEGROW"&amp;A18,'Main File'!A:O,11,0),0)</f>
        <v>0</v>
      </c>
      <c r="H18" s="26">
        <f>IFERROR(+VLOOKUP("LEGROW"&amp;A18,'Main File'!A:O,12,0),0)</f>
        <v>0</v>
      </c>
      <c r="I18" s="26">
        <f>IFERROR(+VLOOKUP("LEGROW"&amp;A18,'Main File'!A:O,13,0),0)</f>
        <v>0</v>
      </c>
      <c r="J18" s="26">
        <f>IFERROR(+VLOOKUP("LEGROW"&amp;A18,'Main File'!A:O,14,0),0)</f>
        <v>0</v>
      </c>
      <c r="K18" s="26">
        <f>IFERROR(+VLOOKUP("LEGROW"&amp;A18,'Main File'!A:O,15,0),0)</f>
        <v>0</v>
      </c>
    </row>
    <row r="19" spans="1:11" x14ac:dyDescent="0.25">
      <c r="A19" s="9">
        <f t="shared" si="0"/>
        <v>43206</v>
      </c>
      <c r="B19" s="26">
        <f>IFERROR(+VLOOKUP("LEGROW"&amp;A19,'Main File'!A:O,6,0),0)</f>
        <v>0</v>
      </c>
      <c r="C19" s="26">
        <f>IFERROR(+VLOOKUP("LEGROW"&amp;A19,'Main File'!A:O,7,0),0)</f>
        <v>0</v>
      </c>
      <c r="D19" s="26">
        <f>IFERROR(+VLOOKUP("LEGROW"&amp;A19,'Main File'!A:O,8,0),0)</f>
        <v>0</v>
      </c>
      <c r="E19" s="26">
        <f>IFERROR(+VLOOKUP("LEGROW"&amp;A19,'Main File'!A:O,9,0),0)</f>
        <v>0</v>
      </c>
      <c r="F19" s="26">
        <f>IFERROR(+VLOOKUP("LEGROW"&amp;A19,'Main File'!A:O,10,0),0)</f>
        <v>0</v>
      </c>
      <c r="G19" s="26">
        <f>IFERROR(+VLOOKUP("LEGROW"&amp;A19,'Main File'!A:O,11,0),0)</f>
        <v>0</v>
      </c>
      <c r="H19" s="26">
        <f>IFERROR(+VLOOKUP("LEGROW"&amp;A19,'Main File'!A:O,12,0),0)</f>
        <v>0</v>
      </c>
      <c r="I19" s="26">
        <f>IFERROR(+VLOOKUP("LEGROW"&amp;A19,'Main File'!A:O,13,0),0)</f>
        <v>0</v>
      </c>
      <c r="J19" s="26">
        <f>IFERROR(+VLOOKUP("LEGROW"&amp;A19,'Main File'!A:O,14,0),0)</f>
        <v>0</v>
      </c>
      <c r="K19" s="26">
        <f>IFERROR(+VLOOKUP("LEGROW"&amp;A19,'Main File'!A:O,15,0),0)</f>
        <v>0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0</v>
      </c>
      <c r="C12" s="26">
        <f>IFERROR(+VLOOKUP("LEINFA"&amp;A12,'Main File'!A:O,7,0),0)</f>
        <v>0</v>
      </c>
      <c r="D12" s="26">
        <f>IFERROR(+VLOOKUP("LEINFA"&amp;A12,'Main File'!A:O,8,0),0)</f>
        <v>0</v>
      </c>
      <c r="E12" s="26">
        <f>IFERROR(+VLOOKUP("LEINFA"&amp;A12,'Main File'!A:O,9,0),0)</f>
        <v>0</v>
      </c>
      <c r="F12" s="26">
        <f>IFERROR(+VLOOKUP("LEINFA"&amp;A12,'Main File'!A:O,10,0),0)</f>
        <v>0</v>
      </c>
      <c r="G12" s="26">
        <f>IFERROR(+VLOOKUP("LEINFA"&amp;A12,'Main File'!A:O,11,0),0)</f>
        <v>0</v>
      </c>
      <c r="H12" s="26">
        <f>IFERROR(+VLOOKUP("LEINFA"&amp;A12,'Main File'!A:O,12,0),0)</f>
        <v>0</v>
      </c>
      <c r="I12" s="26">
        <f>IFERROR(+VLOOKUP("LEINFA"&amp;A12,'Main File'!A:O,13,0),0)</f>
        <v>0</v>
      </c>
      <c r="J12" s="26">
        <f>IFERROR(+VLOOKUP("LEINFA"&amp;A12,'Main File'!A:O,14,0),0)</f>
        <v>0</v>
      </c>
      <c r="K12" s="26">
        <f>IFERROR(+VLOOKUP("LEINFA"&amp;A12,'Main File'!A:O,15,0),0)</f>
        <v>0</v>
      </c>
    </row>
    <row r="13" spans="1:14" x14ac:dyDescent="0.25">
      <c r="A13" s="9">
        <f t="shared" si="0"/>
        <v>43200</v>
      </c>
      <c r="B13" s="26">
        <f>IFERROR(+VLOOKUP("LEINFA"&amp;A13,'Main File'!A:O,6,0),0)</f>
        <v>0</v>
      </c>
      <c r="C13" s="26">
        <f>IFERROR(+VLOOKUP("LEINFA"&amp;A13,'Main File'!A:O,7,0),0)</f>
        <v>0</v>
      </c>
      <c r="D13" s="26">
        <f>IFERROR(+VLOOKUP("LEINFA"&amp;A13,'Main File'!A:O,8,0),0)</f>
        <v>0</v>
      </c>
      <c r="E13" s="26">
        <f>IFERROR(+VLOOKUP("LEINFA"&amp;A13,'Main File'!A:O,9,0),0)</f>
        <v>0</v>
      </c>
      <c r="F13" s="26">
        <f>IFERROR(+VLOOKUP("LEINFA"&amp;A13,'Main File'!A:O,10,0),0)</f>
        <v>0</v>
      </c>
      <c r="G13" s="26">
        <f>IFERROR(+VLOOKUP("LEINFA"&amp;A13,'Main File'!A:O,11,0),0)</f>
        <v>0</v>
      </c>
      <c r="H13" s="26">
        <f>IFERROR(+VLOOKUP("LEINFA"&amp;A13,'Main File'!A:O,12,0),0)</f>
        <v>0</v>
      </c>
      <c r="I13" s="26">
        <f>IFERROR(+VLOOKUP("LEINFA"&amp;A13,'Main File'!A:O,13,0),0)</f>
        <v>0</v>
      </c>
      <c r="J13" s="26">
        <f>IFERROR(+VLOOKUP("LEINFA"&amp;A13,'Main File'!A:O,14,0),0)</f>
        <v>0</v>
      </c>
      <c r="K13" s="26">
        <f>IFERROR(+VLOOKUP("LEINFA"&amp;A13,'Main File'!A:O,15,0),0)</f>
        <v>0</v>
      </c>
    </row>
    <row r="14" spans="1:14" x14ac:dyDescent="0.25">
      <c r="A14" s="9">
        <f t="shared" si="0"/>
        <v>43201</v>
      </c>
      <c r="B14" s="26">
        <f>IFERROR(+VLOOKUP("LEINFA"&amp;A14,'Main File'!A:O,6,0),0)</f>
        <v>0</v>
      </c>
      <c r="C14" s="26">
        <f>IFERROR(+VLOOKUP("LEINFA"&amp;A14,'Main File'!A:O,7,0),0)</f>
        <v>0</v>
      </c>
      <c r="D14" s="26">
        <f>IFERROR(+VLOOKUP("LEINFA"&amp;A14,'Main File'!A:O,8,0),0)</f>
        <v>0</v>
      </c>
      <c r="E14" s="26">
        <f>IFERROR(+VLOOKUP("LEINFA"&amp;A14,'Main File'!A:O,9,0),0)</f>
        <v>0</v>
      </c>
      <c r="F14" s="26">
        <f>IFERROR(+VLOOKUP("LEINFA"&amp;A14,'Main File'!A:O,10,0),0)</f>
        <v>0</v>
      </c>
      <c r="G14" s="26">
        <f>IFERROR(+VLOOKUP("LEINFA"&amp;A14,'Main File'!A:O,11,0),0)</f>
        <v>0</v>
      </c>
      <c r="H14" s="26">
        <f>IFERROR(+VLOOKUP("LEINFA"&amp;A14,'Main File'!A:O,12,0),0)</f>
        <v>0</v>
      </c>
      <c r="I14" s="26">
        <f>IFERROR(+VLOOKUP("LEINFA"&amp;A14,'Main File'!A:O,13,0),0)</f>
        <v>0</v>
      </c>
      <c r="J14" s="26">
        <f>IFERROR(+VLOOKUP("LEINFA"&amp;A14,'Main File'!A:O,14,0),0)</f>
        <v>0</v>
      </c>
      <c r="K14" s="26">
        <f>IFERROR(+VLOOKUP("LEINFA"&amp;A14,'Main File'!A:O,15,0),0)</f>
        <v>0</v>
      </c>
    </row>
    <row r="15" spans="1:14" x14ac:dyDescent="0.25">
      <c r="A15" s="9">
        <f t="shared" si="0"/>
        <v>43202</v>
      </c>
      <c r="B15" s="26">
        <f>IFERROR(+VLOOKUP("LEINFA"&amp;A15,'Main File'!A:O,6,0),0)</f>
        <v>0</v>
      </c>
      <c r="C15" s="26">
        <f>IFERROR(+VLOOKUP("LEINFA"&amp;A15,'Main File'!A:O,7,0),0)</f>
        <v>0</v>
      </c>
      <c r="D15" s="26">
        <f>IFERROR(+VLOOKUP("LEINFA"&amp;A15,'Main File'!A:O,8,0),0)</f>
        <v>0</v>
      </c>
      <c r="E15" s="26">
        <f>IFERROR(+VLOOKUP("LEINFA"&amp;A15,'Main File'!A:O,9,0),0)</f>
        <v>0</v>
      </c>
      <c r="F15" s="26">
        <f>IFERROR(+VLOOKUP("LEINFA"&amp;A15,'Main File'!A:O,10,0),0)</f>
        <v>0</v>
      </c>
      <c r="G15" s="26">
        <f>IFERROR(+VLOOKUP("LEINFA"&amp;A15,'Main File'!A:O,11,0),0)</f>
        <v>0</v>
      </c>
      <c r="H15" s="26">
        <f>IFERROR(+VLOOKUP("LEINFA"&amp;A15,'Main File'!A:O,12,0),0)</f>
        <v>0</v>
      </c>
      <c r="I15" s="26">
        <f>IFERROR(+VLOOKUP("LEINFA"&amp;A15,'Main File'!A:O,13,0),0)</f>
        <v>0</v>
      </c>
      <c r="J15" s="26">
        <f>IFERROR(+VLOOKUP("LEINFA"&amp;A15,'Main File'!A:O,14,0),0)</f>
        <v>0</v>
      </c>
      <c r="K15" s="26">
        <f>IFERROR(+VLOOKUP("LEINFA"&amp;A15,'Main File'!A:O,15,0),0)</f>
        <v>0</v>
      </c>
    </row>
    <row r="16" spans="1:14" x14ac:dyDescent="0.25">
      <c r="A16" s="9">
        <f t="shared" si="0"/>
        <v>43203</v>
      </c>
      <c r="B16" s="26">
        <f>IFERROR(+VLOOKUP("LEINFA"&amp;A16,'Main File'!A:O,6,0),0)</f>
        <v>0</v>
      </c>
      <c r="C16" s="26">
        <f>IFERROR(+VLOOKUP("LEINFA"&amp;A16,'Main File'!A:O,7,0),0)</f>
        <v>0</v>
      </c>
      <c r="D16" s="26">
        <f>IFERROR(+VLOOKUP("LEINFA"&amp;A16,'Main File'!A:O,8,0),0)</f>
        <v>0</v>
      </c>
      <c r="E16" s="26">
        <f>IFERROR(+VLOOKUP("LEINFA"&amp;A16,'Main File'!A:O,9,0),0)</f>
        <v>0</v>
      </c>
      <c r="F16" s="26">
        <f>IFERROR(+VLOOKUP("LEINFA"&amp;A16,'Main File'!A:O,10,0),0)</f>
        <v>0</v>
      </c>
      <c r="G16" s="26">
        <f>IFERROR(+VLOOKUP("LEINFA"&amp;A16,'Main File'!A:O,11,0),0)</f>
        <v>0</v>
      </c>
      <c r="H16" s="26">
        <f>IFERROR(+VLOOKUP("LEINFA"&amp;A16,'Main File'!A:O,12,0),0)</f>
        <v>0</v>
      </c>
      <c r="I16" s="26">
        <f>IFERROR(+VLOOKUP("LEINFA"&amp;A16,'Main File'!A:O,13,0),0)</f>
        <v>0</v>
      </c>
      <c r="J16" s="26">
        <f>IFERROR(+VLOOKUP("LEINFA"&amp;A16,'Main File'!A:O,14,0),0)</f>
        <v>0</v>
      </c>
      <c r="K16" s="26">
        <f>IFERROR(+VLOOKUP("LEINFA"&amp;A16,'Main File'!A:O,15,0),0)</f>
        <v>0</v>
      </c>
    </row>
    <row r="17" spans="1:11" x14ac:dyDescent="0.25">
      <c r="A17" s="9">
        <f t="shared" si="0"/>
        <v>43204</v>
      </c>
      <c r="B17" s="26">
        <f>IFERROR(+VLOOKUP("LEINFA"&amp;A17,'Main File'!A:O,6,0),0)</f>
        <v>0</v>
      </c>
      <c r="C17" s="26">
        <f>IFERROR(+VLOOKUP("LEINFA"&amp;A17,'Main File'!A:O,7,0),0)</f>
        <v>0</v>
      </c>
      <c r="D17" s="26">
        <f>IFERROR(+VLOOKUP("LEINFA"&amp;A17,'Main File'!A:O,8,0),0)</f>
        <v>0</v>
      </c>
      <c r="E17" s="26">
        <f>IFERROR(+VLOOKUP("LEINFA"&amp;A17,'Main File'!A:O,9,0),0)</f>
        <v>0</v>
      </c>
      <c r="F17" s="26">
        <f>IFERROR(+VLOOKUP("LEINFA"&amp;A17,'Main File'!A:O,10,0),0)</f>
        <v>0</v>
      </c>
      <c r="G17" s="26">
        <f>IFERROR(+VLOOKUP("LEINFA"&amp;A17,'Main File'!A:O,11,0),0)</f>
        <v>0</v>
      </c>
      <c r="H17" s="26">
        <f>IFERROR(+VLOOKUP("LEINFA"&amp;A17,'Main File'!A:O,12,0),0)</f>
        <v>0</v>
      </c>
      <c r="I17" s="26">
        <f>IFERROR(+VLOOKUP("LEINFA"&amp;A17,'Main File'!A:O,13,0),0)</f>
        <v>0</v>
      </c>
      <c r="J17" s="26">
        <f>IFERROR(+VLOOKUP("LEINFA"&amp;A17,'Main File'!A:O,14,0),0)</f>
        <v>0</v>
      </c>
      <c r="K17" s="26">
        <f>IFERROR(+VLOOKUP("LEINFA"&amp;A17,'Main File'!A:O,15,0),0)</f>
        <v>0</v>
      </c>
    </row>
    <row r="18" spans="1:11" x14ac:dyDescent="0.25">
      <c r="A18" s="9">
        <f t="shared" si="0"/>
        <v>43205</v>
      </c>
      <c r="B18" s="26">
        <f>IFERROR(+VLOOKUP("LEINFA"&amp;A18,'Main File'!A:O,6,0),0)</f>
        <v>0</v>
      </c>
      <c r="C18" s="26">
        <f>IFERROR(+VLOOKUP("LEINFA"&amp;A18,'Main File'!A:O,7,0),0)</f>
        <v>0</v>
      </c>
      <c r="D18" s="26">
        <f>IFERROR(+VLOOKUP("LEINFA"&amp;A18,'Main File'!A:O,8,0),0)</f>
        <v>0</v>
      </c>
      <c r="E18" s="26">
        <f>IFERROR(+VLOOKUP("LEINFA"&amp;A18,'Main File'!A:O,9,0),0)</f>
        <v>0</v>
      </c>
      <c r="F18" s="26">
        <f>IFERROR(+VLOOKUP("LEINFA"&amp;A18,'Main File'!A:O,10,0),0)</f>
        <v>0</v>
      </c>
      <c r="G18" s="26">
        <f>IFERROR(+VLOOKUP("LEINFA"&amp;A18,'Main File'!A:O,11,0),0)</f>
        <v>0</v>
      </c>
      <c r="H18" s="26">
        <f>IFERROR(+VLOOKUP("LEINFA"&amp;A18,'Main File'!A:O,12,0),0)</f>
        <v>0</v>
      </c>
      <c r="I18" s="26">
        <f>IFERROR(+VLOOKUP("LEINFA"&amp;A18,'Main File'!A:O,13,0),0)</f>
        <v>0</v>
      </c>
      <c r="J18" s="26">
        <f>IFERROR(+VLOOKUP("LEINFA"&amp;A18,'Main File'!A:O,14,0),0)</f>
        <v>0</v>
      </c>
      <c r="K18" s="26">
        <f>IFERROR(+VLOOKUP("LEINFA"&amp;A18,'Main File'!A:O,15,0),0)</f>
        <v>0</v>
      </c>
    </row>
    <row r="19" spans="1:11" x14ac:dyDescent="0.25">
      <c r="A19" s="9">
        <f t="shared" si="0"/>
        <v>43206</v>
      </c>
      <c r="B19" s="26">
        <f>IFERROR(+VLOOKUP("LEINFA"&amp;A19,'Main File'!A:O,6,0),0)</f>
        <v>0</v>
      </c>
      <c r="C19" s="26">
        <f>IFERROR(+VLOOKUP("LEINFA"&amp;A19,'Main File'!A:O,7,0),0)</f>
        <v>0</v>
      </c>
      <c r="D19" s="26">
        <f>IFERROR(+VLOOKUP("LEINFA"&amp;A19,'Main File'!A:O,8,0),0)</f>
        <v>0</v>
      </c>
      <c r="E19" s="26">
        <f>IFERROR(+VLOOKUP("LEINFA"&amp;A19,'Main File'!A:O,9,0),0)</f>
        <v>0</v>
      </c>
      <c r="F19" s="26">
        <f>IFERROR(+VLOOKUP("LEINFA"&amp;A19,'Main File'!A:O,10,0),0)</f>
        <v>0</v>
      </c>
      <c r="G19" s="26">
        <f>IFERROR(+VLOOKUP("LEINFA"&amp;A19,'Main File'!A:O,11,0),0)</f>
        <v>0</v>
      </c>
      <c r="H19" s="26">
        <f>IFERROR(+VLOOKUP("LEINFA"&amp;A19,'Main File'!A:O,12,0),0)</f>
        <v>0</v>
      </c>
      <c r="I19" s="26">
        <f>IFERROR(+VLOOKUP("LEINFA"&amp;A19,'Main File'!A:O,13,0),0)</f>
        <v>0</v>
      </c>
      <c r="J19" s="26">
        <f>IFERROR(+VLOOKUP("LEINFA"&amp;A19,'Main File'!A:O,14,0),0)</f>
        <v>0</v>
      </c>
      <c r="K19" s="26">
        <f>IFERROR(+VLOOKUP("LEINFA"&amp;A19,'Main File'!A:O,15,0),0)</f>
        <v>0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0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0</v>
      </c>
      <c r="F12" s="26">
        <f>IFERROR(+VLOOKUP("LEINNF"&amp;A12,'Main File'!A:O,10,0),0)</f>
        <v>0</v>
      </c>
      <c r="G12" s="26">
        <f>IFERROR(+VLOOKUP("LEINNF"&amp;A12,'Main File'!A:O,11,0),0)</f>
        <v>0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0</v>
      </c>
      <c r="K12" s="26">
        <f>IFERROR(+VLOOKUP("LEINNF"&amp;A12,'Main File'!A:O,15,0),0)</f>
        <v>0</v>
      </c>
    </row>
    <row r="13" spans="1:14" x14ac:dyDescent="0.25">
      <c r="A13" s="9">
        <f t="shared" si="0"/>
        <v>43200</v>
      </c>
      <c r="B13" s="26">
        <f>IFERROR(+VLOOKUP("LEINNF"&amp;A13,'Main File'!A:O,6,0),0)</f>
        <v>0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0</v>
      </c>
      <c r="F13" s="26">
        <f>IFERROR(+VLOOKUP("LEINNF"&amp;A13,'Main File'!A:O,10,0),0)</f>
        <v>0</v>
      </c>
      <c r="G13" s="26">
        <f>IFERROR(+VLOOKUP("LEINNF"&amp;A13,'Main File'!A:O,11,0),0)</f>
        <v>0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0</v>
      </c>
      <c r="K13" s="26">
        <f>IFERROR(+VLOOKUP("LEINNF"&amp;A13,'Main File'!A:O,15,0),0)</f>
        <v>0</v>
      </c>
    </row>
    <row r="14" spans="1:14" x14ac:dyDescent="0.25">
      <c r="A14" s="9">
        <f t="shared" si="0"/>
        <v>43201</v>
      </c>
      <c r="B14" s="26">
        <f>IFERROR(+VLOOKUP("LEINNF"&amp;A14,'Main File'!A:O,6,0),0)</f>
        <v>0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0</v>
      </c>
      <c r="F14" s="26">
        <f>IFERROR(+VLOOKUP("LEINNF"&amp;A14,'Main File'!A:O,10,0),0)</f>
        <v>0</v>
      </c>
      <c r="G14" s="26">
        <f>IFERROR(+VLOOKUP("LEINNF"&amp;A14,'Main File'!A:O,11,0),0)</f>
        <v>0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0</v>
      </c>
      <c r="K14" s="26">
        <f>IFERROR(+VLOOKUP("LEINNF"&amp;A14,'Main File'!A:O,15,0),0)</f>
        <v>0</v>
      </c>
    </row>
    <row r="15" spans="1:14" x14ac:dyDescent="0.25">
      <c r="A15" s="9">
        <f t="shared" si="0"/>
        <v>43202</v>
      </c>
      <c r="B15" s="26">
        <f>IFERROR(+VLOOKUP("LEINNF"&amp;A15,'Main File'!A:O,6,0),0)</f>
        <v>0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0</v>
      </c>
      <c r="F15" s="26">
        <f>IFERROR(+VLOOKUP("LEINNF"&amp;A15,'Main File'!A:O,10,0),0)</f>
        <v>0</v>
      </c>
      <c r="G15" s="26">
        <f>IFERROR(+VLOOKUP("LEINNF"&amp;A15,'Main File'!A:O,11,0),0)</f>
        <v>0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0</v>
      </c>
      <c r="K15" s="26">
        <f>IFERROR(+VLOOKUP("LEINNF"&amp;A15,'Main File'!A:O,15,0),0)</f>
        <v>0</v>
      </c>
    </row>
    <row r="16" spans="1:14" x14ac:dyDescent="0.25">
      <c r="A16" s="9">
        <f t="shared" si="0"/>
        <v>43203</v>
      </c>
      <c r="B16" s="26">
        <f>IFERROR(+VLOOKUP("LEINNF"&amp;A16,'Main File'!A:O,6,0),0)</f>
        <v>0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0</v>
      </c>
      <c r="F16" s="26">
        <f>IFERROR(+VLOOKUP("LEINNF"&amp;A16,'Main File'!A:O,10,0),0)</f>
        <v>0</v>
      </c>
      <c r="G16" s="26">
        <f>IFERROR(+VLOOKUP("LEINNF"&amp;A16,'Main File'!A:O,11,0),0)</f>
        <v>0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0</v>
      </c>
      <c r="K16" s="26">
        <f>IFERROR(+VLOOKUP("LEINNF"&amp;A16,'Main File'!A:O,15,0),0)</f>
        <v>0</v>
      </c>
    </row>
    <row r="17" spans="1:11" x14ac:dyDescent="0.25">
      <c r="A17" s="9">
        <f t="shared" si="0"/>
        <v>43204</v>
      </c>
      <c r="B17" s="26">
        <f>IFERROR(+VLOOKUP("LEINNF"&amp;A17,'Main File'!A:O,6,0),0)</f>
        <v>0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0</v>
      </c>
      <c r="F17" s="26">
        <f>IFERROR(+VLOOKUP("LEINNF"&amp;A17,'Main File'!A:O,10,0),0)</f>
        <v>0</v>
      </c>
      <c r="G17" s="26">
        <f>IFERROR(+VLOOKUP("LEINNF"&amp;A17,'Main File'!A:O,11,0),0)</f>
        <v>0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0</v>
      </c>
      <c r="K17" s="26">
        <f>IFERROR(+VLOOKUP("LEINNF"&amp;A17,'Main File'!A:O,15,0),0)</f>
        <v>0</v>
      </c>
    </row>
    <row r="18" spans="1:11" x14ac:dyDescent="0.25">
      <c r="A18" s="9">
        <f t="shared" si="0"/>
        <v>43205</v>
      </c>
      <c r="B18" s="26">
        <f>IFERROR(+VLOOKUP("LEINNF"&amp;A18,'Main File'!A:O,6,0),0)</f>
        <v>0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0</v>
      </c>
      <c r="F18" s="26">
        <f>IFERROR(+VLOOKUP("LEINNF"&amp;A18,'Main File'!A:O,10,0),0)</f>
        <v>0</v>
      </c>
      <c r="G18" s="26">
        <f>IFERROR(+VLOOKUP("LEINNF"&amp;A18,'Main File'!A:O,11,0),0)</f>
        <v>0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0</v>
      </c>
      <c r="K18" s="26">
        <f>IFERROR(+VLOOKUP("LEINNF"&amp;A18,'Main File'!A:O,15,0),0)</f>
        <v>0</v>
      </c>
    </row>
    <row r="19" spans="1:11" x14ac:dyDescent="0.25">
      <c r="A19" s="9">
        <f t="shared" si="0"/>
        <v>43206</v>
      </c>
      <c r="B19" s="26">
        <f>IFERROR(+VLOOKUP("LEINNF"&amp;A19,'Main File'!A:O,6,0),0)</f>
        <v>0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0</v>
      </c>
      <c r="F19" s="26">
        <f>IFERROR(+VLOOKUP("LEINNF"&amp;A19,'Main File'!A:O,10,0),0)</f>
        <v>0</v>
      </c>
      <c r="G19" s="26">
        <f>IFERROR(+VLOOKUP("LEINNF"&amp;A19,'Main File'!A:O,11,0),0)</f>
        <v>0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0</v>
      </c>
      <c r="K19" s="26">
        <f>IFERROR(+VLOOKUP("LEINNF"&amp;A19,'Main File'!A:O,15,0),0)</f>
        <v>0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0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</v>
      </c>
      <c r="F12" s="26">
        <f>IFERROR(+VLOOKUP("LEINSX"&amp;A12,'Main File'!A:O,10,0),0)</f>
        <v>0</v>
      </c>
      <c r="G12" s="26">
        <f>IFERROR(+VLOOKUP("LEINSX"&amp;A12,'Main File'!A:O,11,0),0)</f>
        <v>0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</v>
      </c>
      <c r="K12" s="26">
        <f>IFERROR(+VLOOKUP("LEINSX"&amp;A12,'Main File'!A:O,15,0),0)</f>
        <v>0</v>
      </c>
    </row>
    <row r="13" spans="1:14" x14ac:dyDescent="0.25">
      <c r="A13" s="9">
        <f t="shared" si="0"/>
        <v>43200</v>
      </c>
      <c r="B13" s="26">
        <f>IFERROR(+VLOOKUP("LEINSX"&amp;A13,'Main File'!A:O,6,0),0)</f>
        <v>0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</v>
      </c>
      <c r="F13" s="26">
        <f>IFERROR(+VLOOKUP("LEINSX"&amp;A13,'Main File'!A:O,10,0),0)</f>
        <v>0</v>
      </c>
      <c r="G13" s="26">
        <f>IFERROR(+VLOOKUP("LEINSX"&amp;A13,'Main File'!A:O,11,0),0)</f>
        <v>0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</v>
      </c>
      <c r="K13" s="26">
        <f>IFERROR(+VLOOKUP("LEINSX"&amp;A13,'Main File'!A:O,15,0),0)</f>
        <v>0</v>
      </c>
    </row>
    <row r="14" spans="1:14" x14ac:dyDescent="0.25">
      <c r="A14" s="9">
        <f t="shared" si="0"/>
        <v>43201</v>
      </c>
      <c r="B14" s="26">
        <f>IFERROR(+VLOOKUP("LEINSX"&amp;A14,'Main File'!A:O,6,0),0)</f>
        <v>0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</v>
      </c>
      <c r="F14" s="26">
        <f>IFERROR(+VLOOKUP("LEINSX"&amp;A14,'Main File'!A:O,10,0),0)</f>
        <v>0</v>
      </c>
      <c r="G14" s="26">
        <f>IFERROR(+VLOOKUP("LEINSX"&amp;A14,'Main File'!A:O,11,0),0)</f>
        <v>0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</v>
      </c>
      <c r="K14" s="26">
        <f>IFERROR(+VLOOKUP("LEINSX"&amp;A14,'Main File'!A:O,15,0),0)</f>
        <v>0</v>
      </c>
    </row>
    <row r="15" spans="1:14" x14ac:dyDescent="0.25">
      <c r="A15" s="9">
        <f t="shared" si="0"/>
        <v>43202</v>
      </c>
      <c r="B15" s="26">
        <f>IFERROR(+VLOOKUP("LEINSX"&amp;A15,'Main File'!A:O,6,0),0)</f>
        <v>0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</v>
      </c>
      <c r="F15" s="26">
        <f>IFERROR(+VLOOKUP("LEINSX"&amp;A15,'Main File'!A:O,10,0),0)</f>
        <v>0</v>
      </c>
      <c r="G15" s="26">
        <f>IFERROR(+VLOOKUP("LEINSX"&amp;A15,'Main File'!A:O,11,0),0)</f>
        <v>0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</v>
      </c>
      <c r="K15" s="26">
        <f>IFERROR(+VLOOKUP("LEINSX"&amp;A15,'Main File'!A:O,15,0),0)</f>
        <v>0</v>
      </c>
    </row>
    <row r="16" spans="1:14" x14ac:dyDescent="0.25">
      <c r="A16" s="9">
        <f t="shared" si="0"/>
        <v>43203</v>
      </c>
      <c r="B16" s="26">
        <f>IFERROR(+VLOOKUP("LEINSX"&amp;A16,'Main File'!A:O,6,0),0)</f>
        <v>0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</v>
      </c>
      <c r="F16" s="26">
        <f>IFERROR(+VLOOKUP("LEINSX"&amp;A16,'Main File'!A:O,10,0),0)</f>
        <v>0</v>
      </c>
      <c r="G16" s="26">
        <f>IFERROR(+VLOOKUP("LEINSX"&amp;A16,'Main File'!A:O,11,0),0)</f>
        <v>0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</v>
      </c>
      <c r="K16" s="26">
        <f>IFERROR(+VLOOKUP("LEINSX"&amp;A16,'Main File'!A:O,15,0),0)</f>
        <v>0</v>
      </c>
    </row>
    <row r="17" spans="1:11" x14ac:dyDescent="0.25">
      <c r="A17" s="9">
        <f t="shared" si="0"/>
        <v>43204</v>
      </c>
      <c r="B17" s="26">
        <f>IFERROR(+VLOOKUP("LEINSX"&amp;A17,'Main File'!A:O,6,0),0)</f>
        <v>0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</v>
      </c>
      <c r="F17" s="26">
        <f>IFERROR(+VLOOKUP("LEINSX"&amp;A17,'Main File'!A:O,10,0),0)</f>
        <v>0</v>
      </c>
      <c r="G17" s="26">
        <f>IFERROR(+VLOOKUP("LEINSX"&amp;A17,'Main File'!A:O,11,0),0)</f>
        <v>0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</v>
      </c>
      <c r="K17" s="26">
        <f>IFERROR(+VLOOKUP("LEINSX"&amp;A17,'Main File'!A:O,15,0),0)</f>
        <v>0</v>
      </c>
    </row>
    <row r="18" spans="1:11" x14ac:dyDescent="0.25">
      <c r="A18" s="9">
        <f t="shared" si="0"/>
        <v>43205</v>
      </c>
      <c r="B18" s="26">
        <f>IFERROR(+VLOOKUP("LEINSX"&amp;A18,'Main File'!A:O,6,0),0)</f>
        <v>0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</v>
      </c>
      <c r="F18" s="26">
        <f>IFERROR(+VLOOKUP("LEINSX"&amp;A18,'Main File'!A:O,10,0),0)</f>
        <v>0</v>
      </c>
      <c r="G18" s="26">
        <f>IFERROR(+VLOOKUP("LEINSX"&amp;A18,'Main File'!A:O,11,0),0)</f>
        <v>0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</v>
      </c>
      <c r="K18" s="26">
        <f>IFERROR(+VLOOKUP("LEINSX"&amp;A18,'Main File'!A:O,15,0),0)</f>
        <v>0</v>
      </c>
    </row>
    <row r="19" spans="1:11" x14ac:dyDescent="0.25">
      <c r="A19" s="9">
        <f t="shared" si="0"/>
        <v>43206</v>
      </c>
      <c r="B19" s="26">
        <f>IFERROR(+VLOOKUP("LEINSX"&amp;A19,'Main File'!A:O,6,0),0)</f>
        <v>0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</v>
      </c>
      <c r="F19" s="26">
        <f>IFERROR(+VLOOKUP("LEINSX"&amp;A19,'Main File'!A:O,10,0),0)</f>
        <v>0</v>
      </c>
      <c r="G19" s="26">
        <f>IFERROR(+VLOOKUP("LEINSX"&amp;A19,'Main File'!A:O,11,0),0)</f>
        <v>0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</v>
      </c>
      <c r="K19" s="26">
        <f>IFERROR(+VLOOKUP("LEINSX"&amp;A19,'Main File'!A:O,15,0),0)</f>
        <v>0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0</v>
      </c>
      <c r="C12" s="26">
        <f>IFERROR(+VLOOKUP("LEMIDF"&amp;A12,'Main File'!A:O,7,0),0)</f>
        <v>0</v>
      </c>
      <c r="D12" s="26">
        <f>IFERROR(+VLOOKUP("LEMIDF"&amp;A12,'Main File'!A:O,8,0),0)</f>
        <v>0</v>
      </c>
      <c r="E12" s="26">
        <f>IFERROR(+VLOOKUP("LEMIDF"&amp;A12,'Main File'!A:O,9,0),0)</f>
        <v>0</v>
      </c>
      <c r="F12" s="26">
        <f>IFERROR(+VLOOKUP("LEMIDF"&amp;A12,'Main File'!A:O,10,0),0)</f>
        <v>0</v>
      </c>
      <c r="G12" s="26">
        <f>IFERROR(+VLOOKUP("LEMIDF"&amp;A12,'Main File'!A:O,11,0),0)</f>
        <v>0</v>
      </c>
      <c r="H12" s="26">
        <f>IFERROR(+VLOOKUP("LEMIDF"&amp;A12,'Main File'!A:O,12,0),0)</f>
        <v>0</v>
      </c>
      <c r="I12" s="26">
        <f>IFERROR(+VLOOKUP("LEMIDF"&amp;A12,'Main File'!A:O,13,0),0)</f>
        <v>0</v>
      </c>
      <c r="J12" s="26">
        <f>IFERROR(+VLOOKUP("LEMIDF"&amp;A12,'Main File'!A:O,14,0),0)</f>
        <v>0</v>
      </c>
      <c r="K12" s="26">
        <f>IFERROR(+VLOOKUP("LEMIDF"&amp;A12,'Main File'!A:O,15,0),0)</f>
        <v>0</v>
      </c>
    </row>
    <row r="13" spans="1:14" x14ac:dyDescent="0.25">
      <c r="A13" s="9">
        <f t="shared" si="0"/>
        <v>43200</v>
      </c>
      <c r="B13" s="26">
        <f>IFERROR(+VLOOKUP("LEMIDF"&amp;A13,'Main File'!A:O,6,0),0)</f>
        <v>0</v>
      </c>
      <c r="C13" s="26">
        <f>IFERROR(+VLOOKUP("LEMIDF"&amp;A13,'Main File'!A:O,7,0),0)</f>
        <v>0</v>
      </c>
      <c r="D13" s="26">
        <f>IFERROR(+VLOOKUP("LEMIDF"&amp;A13,'Main File'!A:O,8,0),0)</f>
        <v>0</v>
      </c>
      <c r="E13" s="26">
        <f>IFERROR(+VLOOKUP("LEMIDF"&amp;A13,'Main File'!A:O,9,0),0)</f>
        <v>0</v>
      </c>
      <c r="F13" s="26">
        <f>IFERROR(+VLOOKUP("LEMIDF"&amp;A13,'Main File'!A:O,10,0),0)</f>
        <v>0</v>
      </c>
      <c r="G13" s="26">
        <f>IFERROR(+VLOOKUP("LEMIDF"&amp;A13,'Main File'!A:O,11,0),0)</f>
        <v>0</v>
      </c>
      <c r="H13" s="26">
        <f>IFERROR(+VLOOKUP("LEMIDF"&amp;A13,'Main File'!A:O,12,0),0)</f>
        <v>0</v>
      </c>
      <c r="I13" s="26">
        <f>IFERROR(+VLOOKUP("LEMIDF"&amp;A13,'Main File'!A:O,13,0),0)</f>
        <v>0</v>
      </c>
      <c r="J13" s="26">
        <f>IFERROR(+VLOOKUP("LEMIDF"&amp;A13,'Main File'!A:O,14,0),0)</f>
        <v>0</v>
      </c>
      <c r="K13" s="26">
        <f>IFERROR(+VLOOKUP("LEMIDF"&amp;A13,'Main File'!A:O,15,0),0)</f>
        <v>0</v>
      </c>
    </row>
    <row r="14" spans="1:14" x14ac:dyDescent="0.25">
      <c r="A14" s="9">
        <f t="shared" si="0"/>
        <v>43201</v>
      </c>
      <c r="B14" s="26">
        <f>IFERROR(+VLOOKUP("LEMIDF"&amp;A14,'Main File'!A:O,6,0),0)</f>
        <v>0</v>
      </c>
      <c r="C14" s="26">
        <f>IFERROR(+VLOOKUP("LEMIDF"&amp;A14,'Main File'!A:O,7,0),0)</f>
        <v>0</v>
      </c>
      <c r="D14" s="26">
        <f>IFERROR(+VLOOKUP("LEMIDF"&amp;A14,'Main File'!A:O,8,0),0)</f>
        <v>0</v>
      </c>
      <c r="E14" s="26">
        <f>IFERROR(+VLOOKUP("LEMIDF"&amp;A14,'Main File'!A:O,9,0),0)</f>
        <v>0</v>
      </c>
      <c r="F14" s="26">
        <f>IFERROR(+VLOOKUP("LEMIDF"&amp;A14,'Main File'!A:O,10,0),0)</f>
        <v>0</v>
      </c>
      <c r="G14" s="26">
        <f>IFERROR(+VLOOKUP("LEMIDF"&amp;A14,'Main File'!A:O,11,0),0)</f>
        <v>0</v>
      </c>
      <c r="H14" s="26">
        <f>IFERROR(+VLOOKUP("LEMIDF"&amp;A14,'Main File'!A:O,12,0),0)</f>
        <v>0</v>
      </c>
      <c r="I14" s="26">
        <f>IFERROR(+VLOOKUP("LEMIDF"&amp;A14,'Main File'!A:O,13,0),0)</f>
        <v>0</v>
      </c>
      <c r="J14" s="26">
        <f>IFERROR(+VLOOKUP("LEMIDF"&amp;A14,'Main File'!A:O,14,0),0)</f>
        <v>0</v>
      </c>
      <c r="K14" s="26">
        <f>IFERROR(+VLOOKUP("LEMIDF"&amp;A14,'Main File'!A:O,15,0),0)</f>
        <v>0</v>
      </c>
    </row>
    <row r="15" spans="1:14" x14ac:dyDescent="0.25">
      <c r="A15" s="9">
        <f t="shared" si="0"/>
        <v>43202</v>
      </c>
      <c r="B15" s="26">
        <f>IFERROR(+VLOOKUP("LEMIDF"&amp;A15,'Main File'!A:O,6,0),0)</f>
        <v>0</v>
      </c>
      <c r="C15" s="26">
        <f>IFERROR(+VLOOKUP("LEMIDF"&amp;A15,'Main File'!A:O,7,0),0)</f>
        <v>0</v>
      </c>
      <c r="D15" s="26">
        <f>IFERROR(+VLOOKUP("LEMIDF"&amp;A15,'Main File'!A:O,8,0),0)</f>
        <v>0</v>
      </c>
      <c r="E15" s="26">
        <f>IFERROR(+VLOOKUP("LEMIDF"&amp;A15,'Main File'!A:O,9,0),0)</f>
        <v>0</v>
      </c>
      <c r="F15" s="26">
        <f>IFERROR(+VLOOKUP("LEMIDF"&amp;A15,'Main File'!A:O,10,0),0)</f>
        <v>0</v>
      </c>
      <c r="G15" s="26">
        <f>IFERROR(+VLOOKUP("LEMIDF"&amp;A15,'Main File'!A:O,11,0),0)</f>
        <v>0</v>
      </c>
      <c r="H15" s="26">
        <f>IFERROR(+VLOOKUP("LEMIDF"&amp;A15,'Main File'!A:O,12,0),0)</f>
        <v>0</v>
      </c>
      <c r="I15" s="26">
        <f>IFERROR(+VLOOKUP("LEMIDF"&amp;A15,'Main File'!A:O,13,0),0)</f>
        <v>0</v>
      </c>
      <c r="J15" s="26">
        <f>IFERROR(+VLOOKUP("LEMIDF"&amp;A15,'Main File'!A:O,14,0),0)</f>
        <v>0</v>
      </c>
      <c r="K15" s="26">
        <f>IFERROR(+VLOOKUP("LEMIDF"&amp;A15,'Main File'!A:O,15,0),0)</f>
        <v>0</v>
      </c>
    </row>
    <row r="16" spans="1:14" x14ac:dyDescent="0.25">
      <c r="A16" s="9">
        <f t="shared" si="0"/>
        <v>43203</v>
      </c>
      <c r="B16" s="26">
        <f>IFERROR(+VLOOKUP("LEMIDF"&amp;A16,'Main File'!A:O,6,0),0)</f>
        <v>0</v>
      </c>
      <c r="C16" s="26">
        <f>IFERROR(+VLOOKUP("LEMIDF"&amp;A16,'Main File'!A:O,7,0),0)</f>
        <v>0</v>
      </c>
      <c r="D16" s="26">
        <f>IFERROR(+VLOOKUP("LEMIDF"&amp;A16,'Main File'!A:O,8,0),0)</f>
        <v>0</v>
      </c>
      <c r="E16" s="26">
        <f>IFERROR(+VLOOKUP("LEMIDF"&amp;A16,'Main File'!A:O,9,0),0)</f>
        <v>0</v>
      </c>
      <c r="F16" s="26">
        <f>IFERROR(+VLOOKUP("LEMIDF"&amp;A16,'Main File'!A:O,10,0),0)</f>
        <v>0</v>
      </c>
      <c r="G16" s="26">
        <f>IFERROR(+VLOOKUP("LEMIDF"&amp;A16,'Main File'!A:O,11,0),0)</f>
        <v>0</v>
      </c>
      <c r="H16" s="26">
        <f>IFERROR(+VLOOKUP("LEMIDF"&amp;A16,'Main File'!A:O,12,0),0)</f>
        <v>0</v>
      </c>
      <c r="I16" s="26">
        <f>IFERROR(+VLOOKUP("LEMIDF"&amp;A16,'Main File'!A:O,13,0),0)</f>
        <v>0</v>
      </c>
      <c r="J16" s="26">
        <f>IFERROR(+VLOOKUP("LEMIDF"&amp;A16,'Main File'!A:O,14,0),0)</f>
        <v>0</v>
      </c>
      <c r="K16" s="26">
        <f>IFERROR(+VLOOKUP("LEMIDF"&amp;A16,'Main File'!A:O,15,0),0)</f>
        <v>0</v>
      </c>
    </row>
    <row r="17" spans="1:11" x14ac:dyDescent="0.25">
      <c r="A17" s="9">
        <f t="shared" si="0"/>
        <v>43204</v>
      </c>
      <c r="B17" s="26">
        <f>IFERROR(+VLOOKUP("LEMIDF"&amp;A17,'Main File'!A:O,6,0),0)</f>
        <v>0</v>
      </c>
      <c r="C17" s="26">
        <f>IFERROR(+VLOOKUP("LEMIDF"&amp;A17,'Main File'!A:O,7,0),0)</f>
        <v>0</v>
      </c>
      <c r="D17" s="26">
        <f>IFERROR(+VLOOKUP("LEMIDF"&amp;A17,'Main File'!A:O,8,0),0)</f>
        <v>0</v>
      </c>
      <c r="E17" s="26">
        <f>IFERROR(+VLOOKUP("LEMIDF"&amp;A17,'Main File'!A:O,9,0),0)</f>
        <v>0</v>
      </c>
      <c r="F17" s="26">
        <f>IFERROR(+VLOOKUP("LEMIDF"&amp;A17,'Main File'!A:O,10,0),0)</f>
        <v>0</v>
      </c>
      <c r="G17" s="26">
        <f>IFERROR(+VLOOKUP("LEMIDF"&amp;A17,'Main File'!A:O,11,0),0)</f>
        <v>0</v>
      </c>
      <c r="H17" s="26">
        <f>IFERROR(+VLOOKUP("LEMIDF"&amp;A17,'Main File'!A:O,12,0),0)</f>
        <v>0</v>
      </c>
      <c r="I17" s="26">
        <f>IFERROR(+VLOOKUP("LEMIDF"&amp;A17,'Main File'!A:O,13,0),0)</f>
        <v>0</v>
      </c>
      <c r="J17" s="26">
        <f>IFERROR(+VLOOKUP("LEMIDF"&amp;A17,'Main File'!A:O,14,0),0)</f>
        <v>0</v>
      </c>
      <c r="K17" s="26">
        <f>IFERROR(+VLOOKUP("LEMIDF"&amp;A17,'Main File'!A:O,15,0),0)</f>
        <v>0</v>
      </c>
    </row>
    <row r="18" spans="1:11" x14ac:dyDescent="0.25">
      <c r="A18" s="9">
        <f t="shared" si="0"/>
        <v>43205</v>
      </c>
      <c r="B18" s="26">
        <f>IFERROR(+VLOOKUP("LEMIDF"&amp;A18,'Main File'!A:O,6,0),0)</f>
        <v>0</v>
      </c>
      <c r="C18" s="26">
        <f>IFERROR(+VLOOKUP("LEMIDF"&amp;A18,'Main File'!A:O,7,0),0)</f>
        <v>0</v>
      </c>
      <c r="D18" s="26">
        <f>IFERROR(+VLOOKUP("LEMIDF"&amp;A18,'Main File'!A:O,8,0),0)</f>
        <v>0</v>
      </c>
      <c r="E18" s="26">
        <f>IFERROR(+VLOOKUP("LEMIDF"&amp;A18,'Main File'!A:O,9,0),0)</f>
        <v>0</v>
      </c>
      <c r="F18" s="26">
        <f>IFERROR(+VLOOKUP("LEMIDF"&amp;A18,'Main File'!A:O,10,0),0)</f>
        <v>0</v>
      </c>
      <c r="G18" s="26">
        <f>IFERROR(+VLOOKUP("LEMIDF"&amp;A18,'Main File'!A:O,11,0),0)</f>
        <v>0</v>
      </c>
      <c r="H18" s="26">
        <f>IFERROR(+VLOOKUP("LEMIDF"&amp;A18,'Main File'!A:O,12,0),0)</f>
        <v>0</v>
      </c>
      <c r="I18" s="26">
        <f>IFERROR(+VLOOKUP("LEMIDF"&amp;A18,'Main File'!A:O,13,0),0)</f>
        <v>0</v>
      </c>
      <c r="J18" s="26">
        <f>IFERROR(+VLOOKUP("LEMIDF"&amp;A18,'Main File'!A:O,14,0),0)</f>
        <v>0</v>
      </c>
      <c r="K18" s="26">
        <f>IFERROR(+VLOOKUP("LEMIDF"&amp;A18,'Main File'!A:O,15,0),0)</f>
        <v>0</v>
      </c>
    </row>
    <row r="19" spans="1:11" x14ac:dyDescent="0.25">
      <c r="A19" s="9">
        <f t="shared" si="0"/>
        <v>43206</v>
      </c>
      <c r="B19" s="26">
        <f>IFERROR(+VLOOKUP("LEMIDF"&amp;A19,'Main File'!A:O,6,0),0)</f>
        <v>0</v>
      </c>
      <c r="C19" s="26">
        <f>IFERROR(+VLOOKUP("LEMIDF"&amp;A19,'Main File'!A:O,7,0),0)</f>
        <v>0</v>
      </c>
      <c r="D19" s="26">
        <f>IFERROR(+VLOOKUP("LEMIDF"&amp;A19,'Main File'!A:O,8,0),0)</f>
        <v>0</v>
      </c>
      <c r="E19" s="26">
        <f>IFERROR(+VLOOKUP("LEMIDF"&amp;A19,'Main File'!A:O,9,0),0)</f>
        <v>0</v>
      </c>
      <c r="F19" s="26">
        <f>IFERROR(+VLOOKUP("LEMIDF"&amp;A19,'Main File'!A:O,10,0),0)</f>
        <v>0</v>
      </c>
      <c r="G19" s="26">
        <f>IFERROR(+VLOOKUP("LEMIDF"&amp;A19,'Main File'!A:O,11,0),0)</f>
        <v>0</v>
      </c>
      <c r="H19" s="26">
        <f>IFERROR(+VLOOKUP("LEMIDF"&amp;A19,'Main File'!A:O,12,0),0)</f>
        <v>0</v>
      </c>
      <c r="I19" s="26">
        <f>IFERROR(+VLOOKUP("LEMIDF"&amp;A19,'Main File'!A:O,13,0),0)</f>
        <v>0</v>
      </c>
      <c r="J19" s="26">
        <f>IFERROR(+VLOOKUP("LEMIDF"&amp;A19,'Main File'!A:O,14,0),0)</f>
        <v>0</v>
      </c>
      <c r="K19" s="26">
        <f>IFERROR(+VLOOKUP("LEMIDF"&amp;A19,'Main File'!A:O,15,0),0)</f>
        <v>0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0</v>
      </c>
      <c r="F12" s="26">
        <f>IFERROR(+VLOOKUP("LET100"&amp;A12,'Main File'!A:O,10,0),0)</f>
        <v>0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0</v>
      </c>
      <c r="F13" s="26">
        <f>IFERROR(+VLOOKUP("LET100"&amp;A13,'Main File'!A:O,10,0),0)</f>
        <v>0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0</v>
      </c>
      <c r="F14" s="26">
        <f>IFERROR(+VLOOKUP("LET100"&amp;A14,'Main File'!A:O,10,0),0)</f>
        <v>0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0</v>
      </c>
      <c r="F15" s="26">
        <f>IFERROR(+VLOOKUP("LET100"&amp;A15,'Main File'!A:O,10,0),0)</f>
        <v>0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0</v>
      </c>
      <c r="F16" s="26">
        <f>IFERROR(+VLOOKUP("LET100"&amp;A16,'Main File'!A:O,10,0),0)</f>
        <v>0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0</v>
      </c>
      <c r="F17" s="26">
        <f>IFERROR(+VLOOKUP("LET100"&amp;A17,'Main File'!A:O,10,0),0)</f>
        <v>0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0</v>
      </c>
      <c r="F18" s="26">
        <f>IFERROR(+VLOOKUP("LET100"&amp;A18,'Main File'!A:O,10,0),0)</f>
        <v>0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0</v>
      </c>
      <c r="F19" s="26">
        <f>IFERROR(+VLOOKUP("LET100"&amp;A19,'Main File'!A:O,10,0),0)</f>
        <v>0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0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</v>
      </c>
      <c r="F12" s="26">
        <f>IFERROR(+VLOOKUP("LETAXP"&amp;A12,'Main File'!A:O,10,0),0)</f>
        <v>0</v>
      </c>
      <c r="G12" s="26">
        <f>IFERROR(+VLOOKUP("LETAXP"&amp;A12,'Main File'!A:O,11,0),0)</f>
        <v>0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</v>
      </c>
      <c r="K12" s="26">
        <f>IFERROR(+VLOOKUP("LETAXP"&amp;A12,'Main File'!A:O,15,0),0)</f>
        <v>0</v>
      </c>
    </row>
    <row r="13" spans="1:14" x14ac:dyDescent="0.25">
      <c r="A13" s="9">
        <f t="shared" si="0"/>
        <v>43200</v>
      </c>
      <c r="B13" s="26">
        <f>IFERROR(+VLOOKUP("LETAXP"&amp;A13,'Main File'!A:O,6,0),0)</f>
        <v>0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</v>
      </c>
      <c r="F13" s="26">
        <f>IFERROR(+VLOOKUP("LETAXP"&amp;A13,'Main File'!A:O,10,0),0)</f>
        <v>0</v>
      </c>
      <c r="G13" s="26">
        <f>IFERROR(+VLOOKUP("LETAXP"&amp;A13,'Main File'!A:O,11,0),0)</f>
        <v>0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</v>
      </c>
      <c r="K13" s="26">
        <f>IFERROR(+VLOOKUP("LETAXP"&amp;A13,'Main File'!A:O,15,0),0)</f>
        <v>0</v>
      </c>
    </row>
    <row r="14" spans="1:14" x14ac:dyDescent="0.25">
      <c r="A14" s="9">
        <f t="shared" si="0"/>
        <v>43201</v>
      </c>
      <c r="B14" s="26">
        <f>IFERROR(+VLOOKUP("LETAXP"&amp;A14,'Main File'!A:O,6,0),0)</f>
        <v>0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</v>
      </c>
      <c r="F14" s="26">
        <f>IFERROR(+VLOOKUP("LETAXP"&amp;A14,'Main File'!A:O,10,0),0)</f>
        <v>0</v>
      </c>
      <c r="G14" s="26">
        <f>IFERROR(+VLOOKUP("LETAXP"&amp;A14,'Main File'!A:O,11,0),0)</f>
        <v>0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</v>
      </c>
      <c r="K14" s="26">
        <f>IFERROR(+VLOOKUP("LETAXP"&amp;A14,'Main File'!A:O,15,0),0)</f>
        <v>0</v>
      </c>
    </row>
    <row r="15" spans="1:14" x14ac:dyDescent="0.25">
      <c r="A15" s="9">
        <f t="shared" si="0"/>
        <v>43202</v>
      </c>
      <c r="B15" s="26">
        <f>IFERROR(+VLOOKUP("LETAXP"&amp;A15,'Main File'!A:O,6,0),0)</f>
        <v>0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</v>
      </c>
      <c r="F15" s="26">
        <f>IFERROR(+VLOOKUP("LETAXP"&amp;A15,'Main File'!A:O,10,0),0)</f>
        <v>0</v>
      </c>
      <c r="G15" s="26">
        <f>IFERROR(+VLOOKUP("LETAXP"&amp;A15,'Main File'!A:O,11,0),0)</f>
        <v>0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</v>
      </c>
      <c r="K15" s="26">
        <f>IFERROR(+VLOOKUP("LETAXP"&amp;A15,'Main File'!A:O,15,0),0)</f>
        <v>0</v>
      </c>
    </row>
    <row r="16" spans="1:14" x14ac:dyDescent="0.25">
      <c r="A16" s="9">
        <f t="shared" si="0"/>
        <v>43203</v>
      </c>
      <c r="B16" s="26">
        <f>IFERROR(+VLOOKUP("LETAXP"&amp;A16,'Main File'!A:O,6,0),0)</f>
        <v>0</v>
      </c>
      <c r="C16" s="26">
        <f>IFERROR(+VLOOKUP("LETAXP"&amp;A16,'Main File'!A:O,7,0),0)</f>
        <v>0</v>
      </c>
      <c r="D16" s="26">
        <f>IFERROR(+VLOOKUP("LETAXP"&amp;A16,'Main File'!A:O,8,0),0)</f>
        <v>0</v>
      </c>
      <c r="E16" s="26">
        <f>IFERROR(+VLOOKUP("LETAXP"&amp;A16,'Main File'!A:O,9,0),0)</f>
        <v>0</v>
      </c>
      <c r="F16" s="26">
        <f>IFERROR(+VLOOKUP("LETAXP"&amp;A16,'Main File'!A:O,10,0),0)</f>
        <v>0</v>
      </c>
      <c r="G16" s="26">
        <f>IFERROR(+VLOOKUP("LETAXP"&amp;A16,'Main File'!A:O,11,0),0)</f>
        <v>0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</v>
      </c>
      <c r="K16" s="26">
        <f>IFERROR(+VLOOKUP("LETAXP"&amp;A16,'Main File'!A:O,15,0),0)</f>
        <v>0</v>
      </c>
    </row>
    <row r="17" spans="1:11" x14ac:dyDescent="0.25">
      <c r="A17" s="9">
        <f t="shared" si="0"/>
        <v>43204</v>
      </c>
      <c r="B17" s="26">
        <f>IFERROR(+VLOOKUP("LETAXP"&amp;A17,'Main File'!A:O,6,0),0)</f>
        <v>0</v>
      </c>
      <c r="C17" s="26">
        <f>IFERROR(+VLOOKUP("LETAXP"&amp;A17,'Main File'!A:O,7,0),0)</f>
        <v>0</v>
      </c>
      <c r="D17" s="26">
        <f>IFERROR(+VLOOKUP("LETAXP"&amp;A17,'Main File'!A:O,8,0),0)</f>
        <v>0</v>
      </c>
      <c r="E17" s="26">
        <f>IFERROR(+VLOOKUP("LETAXP"&amp;A17,'Main File'!A:O,9,0),0)</f>
        <v>0</v>
      </c>
      <c r="F17" s="26">
        <f>IFERROR(+VLOOKUP("LETAXP"&amp;A17,'Main File'!A:O,10,0),0)</f>
        <v>0</v>
      </c>
      <c r="G17" s="26">
        <f>IFERROR(+VLOOKUP("LETAXP"&amp;A17,'Main File'!A:O,11,0),0)</f>
        <v>0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</v>
      </c>
      <c r="K17" s="26">
        <f>IFERROR(+VLOOKUP("LETAXP"&amp;A17,'Main File'!A:O,15,0),0)</f>
        <v>0</v>
      </c>
    </row>
    <row r="18" spans="1:11" x14ac:dyDescent="0.25">
      <c r="A18" s="9">
        <f t="shared" si="0"/>
        <v>43205</v>
      </c>
      <c r="B18" s="26">
        <f>IFERROR(+VLOOKUP("LETAXP"&amp;A18,'Main File'!A:O,6,0),0)</f>
        <v>0</v>
      </c>
      <c r="C18" s="26">
        <f>IFERROR(+VLOOKUP("LETAXP"&amp;A18,'Main File'!A:O,7,0),0)</f>
        <v>0</v>
      </c>
      <c r="D18" s="26">
        <f>IFERROR(+VLOOKUP("LETAXP"&amp;A18,'Main File'!A:O,8,0),0)</f>
        <v>0</v>
      </c>
      <c r="E18" s="26">
        <f>IFERROR(+VLOOKUP("LETAXP"&amp;A18,'Main File'!A:O,9,0),0)</f>
        <v>0</v>
      </c>
      <c r="F18" s="26">
        <f>IFERROR(+VLOOKUP("LETAXP"&amp;A18,'Main File'!A:O,10,0),0)</f>
        <v>0</v>
      </c>
      <c r="G18" s="26">
        <f>IFERROR(+VLOOKUP("LETAXP"&amp;A18,'Main File'!A:O,11,0),0)</f>
        <v>0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</v>
      </c>
      <c r="K18" s="26">
        <f>IFERROR(+VLOOKUP("LETAXP"&amp;A18,'Main File'!A:O,15,0),0)</f>
        <v>0</v>
      </c>
    </row>
    <row r="19" spans="1:11" x14ac:dyDescent="0.25">
      <c r="A19" s="9">
        <f t="shared" si="0"/>
        <v>43206</v>
      </c>
      <c r="B19" s="26">
        <f>IFERROR(+VLOOKUP("LETAXP"&amp;A19,'Main File'!A:O,6,0),0)</f>
        <v>0</v>
      </c>
      <c r="C19" s="26">
        <f>IFERROR(+VLOOKUP("LETAXP"&amp;A19,'Main File'!A:O,7,0),0)</f>
        <v>0</v>
      </c>
      <c r="D19" s="26">
        <f>IFERROR(+VLOOKUP("LETAXP"&amp;A19,'Main File'!A:O,8,0),0)</f>
        <v>0</v>
      </c>
      <c r="E19" s="26">
        <f>IFERROR(+VLOOKUP("LETAXP"&amp;A19,'Main File'!A:O,9,0),0)</f>
        <v>0</v>
      </c>
      <c r="F19" s="26">
        <f>IFERROR(+VLOOKUP("LETAXP"&amp;A19,'Main File'!A:O,10,0),0)</f>
        <v>0</v>
      </c>
      <c r="G19" s="26">
        <f>IFERROR(+VLOOKUP("LETAXP"&amp;A19,'Main File'!A:O,11,0),0)</f>
        <v>0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</v>
      </c>
      <c r="K19" s="26">
        <f>IFERROR(+VLOOKUP("LETAXP"&amp;A19,'Main File'!A:O,15,0),0)</f>
        <v>0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0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0</v>
      </c>
      <c r="F12" s="26">
        <f>IFERROR(+VLOOKUP("LETF50"&amp;A12,'Main File'!A:O,10,0),0)</f>
        <v>0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0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0</v>
      </c>
      <c r="F13" s="26">
        <f>IFERROR(+VLOOKUP("LETF50"&amp;A13,'Main File'!A:O,10,0),0)</f>
        <v>0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0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0</v>
      </c>
      <c r="F14" s="26">
        <f>IFERROR(+VLOOKUP("LETF50"&amp;A14,'Main File'!A:O,10,0),0)</f>
        <v>0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0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0</v>
      </c>
      <c r="F15" s="26">
        <f>IFERROR(+VLOOKUP("LETF50"&amp;A15,'Main File'!A:O,10,0),0)</f>
        <v>0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0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0</v>
      </c>
      <c r="F16" s="26">
        <f>IFERROR(+VLOOKUP("LETF50"&amp;A16,'Main File'!A:O,10,0),0)</f>
        <v>0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0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0</v>
      </c>
      <c r="F17" s="26">
        <f>IFERROR(+VLOOKUP("LETF50"&amp;A17,'Main File'!A:O,10,0),0)</f>
        <v>0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0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0</v>
      </c>
      <c r="F18" s="26">
        <f>IFERROR(+VLOOKUP("LETF50"&amp;A18,'Main File'!A:O,10,0),0)</f>
        <v>0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0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0</v>
      </c>
      <c r="F19" s="26">
        <f>IFERROR(+VLOOKUP("LETF50"&amp;A19,'Main File'!A:O,10,0),0)</f>
        <v>0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0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</v>
      </c>
      <c r="F12" s="26">
        <f>IFERROR(+VLOOKUP("LEULIS"&amp;A12,'Main File'!A:O,10,0),0)</f>
        <v>0</v>
      </c>
      <c r="G12" s="26">
        <f>IFERROR(+VLOOKUP("LEULIS"&amp;A12,'Main File'!A:O,11,0),0)</f>
        <v>0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</v>
      </c>
      <c r="K12" s="26">
        <f>IFERROR(+VLOOKUP("LEULIS"&amp;A12,'Main File'!A:O,15,0),0)</f>
        <v>0</v>
      </c>
    </row>
    <row r="13" spans="1:14" x14ac:dyDescent="0.25">
      <c r="A13" s="9">
        <f t="shared" si="0"/>
        <v>43200</v>
      </c>
      <c r="B13" s="26">
        <f>IFERROR(+VLOOKUP("LEULIS"&amp;A13,'Main File'!A:O,6,0),0)</f>
        <v>0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</v>
      </c>
      <c r="F13" s="26">
        <f>IFERROR(+VLOOKUP("LEULIS"&amp;A13,'Main File'!A:O,10,0),0)</f>
        <v>0</v>
      </c>
      <c r="G13" s="26">
        <f>IFERROR(+VLOOKUP("LEULIS"&amp;A13,'Main File'!A:O,11,0),0)</f>
        <v>0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</v>
      </c>
      <c r="K13" s="26">
        <f>IFERROR(+VLOOKUP("LEULIS"&amp;A13,'Main File'!A:O,15,0),0)</f>
        <v>0</v>
      </c>
    </row>
    <row r="14" spans="1:14" x14ac:dyDescent="0.25">
      <c r="A14" s="9">
        <f t="shared" si="0"/>
        <v>43201</v>
      </c>
      <c r="B14" s="26">
        <f>IFERROR(+VLOOKUP("LEULIS"&amp;A14,'Main File'!A:O,6,0),0)</f>
        <v>0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</v>
      </c>
      <c r="F14" s="26">
        <f>IFERROR(+VLOOKUP("LEULIS"&amp;A14,'Main File'!A:O,10,0),0)</f>
        <v>0</v>
      </c>
      <c r="G14" s="26">
        <f>IFERROR(+VLOOKUP("LEULIS"&amp;A14,'Main File'!A:O,11,0),0)</f>
        <v>0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</v>
      </c>
      <c r="K14" s="26">
        <f>IFERROR(+VLOOKUP("LEULIS"&amp;A14,'Main File'!A:O,15,0),0)</f>
        <v>0</v>
      </c>
    </row>
    <row r="15" spans="1:14" x14ac:dyDescent="0.25">
      <c r="A15" s="9">
        <f t="shared" si="0"/>
        <v>43202</v>
      </c>
      <c r="B15" s="26">
        <f>IFERROR(+VLOOKUP("LEULIS"&amp;A15,'Main File'!A:O,6,0),0)</f>
        <v>0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</v>
      </c>
      <c r="F15" s="26">
        <f>IFERROR(+VLOOKUP("LEULIS"&amp;A15,'Main File'!A:O,10,0),0)</f>
        <v>0</v>
      </c>
      <c r="G15" s="26">
        <f>IFERROR(+VLOOKUP("LEULIS"&amp;A15,'Main File'!A:O,11,0),0)</f>
        <v>0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</v>
      </c>
      <c r="K15" s="26">
        <f>IFERROR(+VLOOKUP("LEULIS"&amp;A15,'Main File'!A:O,15,0),0)</f>
        <v>0</v>
      </c>
    </row>
    <row r="16" spans="1:14" x14ac:dyDescent="0.25">
      <c r="A16" s="9">
        <f t="shared" si="0"/>
        <v>43203</v>
      </c>
      <c r="B16" s="26">
        <f>IFERROR(+VLOOKUP("LEULIS"&amp;A16,'Main File'!A:O,6,0),0)</f>
        <v>0</v>
      </c>
      <c r="C16" s="26">
        <f>IFERROR(+VLOOKUP("LEULIS"&amp;A16,'Main File'!A:O,7,0),0)</f>
        <v>0</v>
      </c>
      <c r="D16" s="26">
        <f>IFERROR(+VLOOKUP("LEULIS"&amp;A16,'Main File'!A:O,8,0),0)</f>
        <v>0</v>
      </c>
      <c r="E16" s="26">
        <f>IFERROR(+VLOOKUP("LEULIS"&amp;A16,'Main File'!A:O,9,0),0)</f>
        <v>0</v>
      </c>
      <c r="F16" s="26">
        <f>IFERROR(+VLOOKUP("LEULIS"&amp;A16,'Main File'!A:O,10,0),0)</f>
        <v>0</v>
      </c>
      <c r="G16" s="26">
        <f>IFERROR(+VLOOKUP("LEULIS"&amp;A16,'Main File'!A:O,11,0),0)</f>
        <v>0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</v>
      </c>
      <c r="K16" s="26">
        <f>IFERROR(+VLOOKUP("LEULIS"&amp;A16,'Main File'!A:O,15,0),0)</f>
        <v>0</v>
      </c>
    </row>
    <row r="17" spans="1:11" x14ac:dyDescent="0.25">
      <c r="A17" s="9">
        <f t="shared" si="0"/>
        <v>43204</v>
      </c>
      <c r="B17" s="26">
        <f>IFERROR(+VLOOKUP("LEULIS"&amp;A17,'Main File'!A:O,6,0),0)</f>
        <v>0</v>
      </c>
      <c r="C17" s="26">
        <f>IFERROR(+VLOOKUP("LEULIS"&amp;A17,'Main File'!A:O,7,0),0)</f>
        <v>0</v>
      </c>
      <c r="D17" s="26">
        <f>IFERROR(+VLOOKUP("LEULIS"&amp;A17,'Main File'!A:O,8,0),0)</f>
        <v>0</v>
      </c>
      <c r="E17" s="26">
        <f>IFERROR(+VLOOKUP("LEULIS"&amp;A17,'Main File'!A:O,9,0),0)</f>
        <v>0</v>
      </c>
      <c r="F17" s="26">
        <f>IFERROR(+VLOOKUP("LEULIS"&amp;A17,'Main File'!A:O,10,0),0)</f>
        <v>0</v>
      </c>
      <c r="G17" s="26">
        <f>IFERROR(+VLOOKUP("LEULIS"&amp;A17,'Main File'!A:O,11,0),0)</f>
        <v>0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</v>
      </c>
      <c r="K17" s="26">
        <f>IFERROR(+VLOOKUP("LEULIS"&amp;A17,'Main File'!A:O,15,0),0)</f>
        <v>0</v>
      </c>
    </row>
    <row r="18" spans="1:11" x14ac:dyDescent="0.25">
      <c r="A18" s="9">
        <f t="shared" si="0"/>
        <v>43205</v>
      </c>
      <c r="B18" s="26">
        <f>IFERROR(+VLOOKUP("LEULIS"&amp;A18,'Main File'!A:O,6,0),0)</f>
        <v>0</v>
      </c>
      <c r="C18" s="26">
        <f>IFERROR(+VLOOKUP("LEULIS"&amp;A18,'Main File'!A:O,7,0),0)</f>
        <v>0</v>
      </c>
      <c r="D18" s="26">
        <f>IFERROR(+VLOOKUP("LEULIS"&amp;A18,'Main File'!A:O,8,0),0)</f>
        <v>0</v>
      </c>
      <c r="E18" s="26">
        <f>IFERROR(+VLOOKUP("LEULIS"&amp;A18,'Main File'!A:O,9,0),0)</f>
        <v>0</v>
      </c>
      <c r="F18" s="26">
        <f>IFERROR(+VLOOKUP("LEULIS"&amp;A18,'Main File'!A:O,10,0),0)</f>
        <v>0</v>
      </c>
      <c r="G18" s="26">
        <f>IFERROR(+VLOOKUP("LEULIS"&amp;A18,'Main File'!A:O,11,0),0)</f>
        <v>0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</v>
      </c>
      <c r="K18" s="26">
        <f>IFERROR(+VLOOKUP("LEULIS"&amp;A18,'Main File'!A:O,15,0),0)</f>
        <v>0</v>
      </c>
    </row>
    <row r="19" spans="1:11" x14ac:dyDescent="0.25">
      <c r="A19" s="9">
        <f t="shared" si="0"/>
        <v>43206</v>
      </c>
      <c r="B19" s="26">
        <f>IFERROR(+VLOOKUP("LEULIS"&amp;A19,'Main File'!A:O,6,0),0)</f>
        <v>0</v>
      </c>
      <c r="C19" s="26">
        <f>IFERROR(+VLOOKUP("LEULIS"&amp;A19,'Main File'!A:O,7,0),0)</f>
        <v>0</v>
      </c>
      <c r="D19" s="26">
        <f>IFERROR(+VLOOKUP("LEULIS"&amp;A19,'Main File'!A:O,8,0),0)</f>
        <v>0</v>
      </c>
      <c r="E19" s="26">
        <f>IFERROR(+VLOOKUP("LEULIS"&amp;A19,'Main File'!A:O,9,0),0)</f>
        <v>0</v>
      </c>
      <c r="F19" s="26">
        <f>IFERROR(+VLOOKUP("LEULIS"&amp;A19,'Main File'!A:O,10,0),0)</f>
        <v>0</v>
      </c>
      <c r="G19" s="26">
        <f>IFERROR(+VLOOKUP("LEULIS"&amp;A19,'Main File'!A:O,11,0),0)</f>
        <v>0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</v>
      </c>
      <c r="K19" s="26">
        <f>IFERROR(+VLOOKUP("LEULIS"&amp;A19,'Main File'!A:O,15,0),0)</f>
        <v>0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0</v>
      </c>
      <c r="F12" s="26">
        <f>IFERROR(+VLOOKUP("LLIQDF"&amp;A12,'Main File'!A:O,10,0),0)</f>
        <v>0</v>
      </c>
      <c r="G12" s="26">
        <f>IFERROR(+VLOOKUP("LLIQDF"&amp;A12,'Main File'!A:O,11,0),0)</f>
        <v>0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0</v>
      </c>
      <c r="K12" s="26">
        <f>IFERROR(+VLOOKUP("LLIQDF"&amp;A12,'Main File'!A:O,15,0),0)</f>
        <v>0</v>
      </c>
    </row>
    <row r="13" spans="1:14" x14ac:dyDescent="0.25">
      <c r="A13" s="9">
        <f t="shared" si="0"/>
        <v>43200</v>
      </c>
      <c r="B13" s="26">
        <f>IFERROR(+VLOOKUP("LLIQDF"&amp;A13,'Main File'!A:O,6,0),0)</f>
        <v>0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0</v>
      </c>
      <c r="F13" s="26">
        <f>IFERROR(+VLOOKUP("LLIQDF"&amp;A13,'Main File'!A:O,10,0),0)</f>
        <v>0</v>
      </c>
      <c r="G13" s="26">
        <f>IFERROR(+VLOOKUP("LLIQDF"&amp;A13,'Main File'!A:O,11,0),0)</f>
        <v>0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0</v>
      </c>
      <c r="K13" s="26">
        <f>IFERROR(+VLOOKUP("LLIQDF"&amp;A13,'Main File'!A:O,15,0),0)</f>
        <v>0</v>
      </c>
    </row>
    <row r="14" spans="1:14" x14ac:dyDescent="0.25">
      <c r="A14" s="9">
        <f t="shared" si="0"/>
        <v>43201</v>
      </c>
      <c r="B14" s="26">
        <f>IFERROR(+VLOOKUP("LLIQDF"&amp;A14,'Main File'!A:O,6,0),0)</f>
        <v>0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0</v>
      </c>
      <c r="F14" s="26">
        <f>IFERROR(+VLOOKUP("LLIQDF"&amp;A14,'Main File'!A:O,10,0),0)</f>
        <v>0</v>
      </c>
      <c r="G14" s="26">
        <f>IFERROR(+VLOOKUP("LLIQDF"&amp;A14,'Main File'!A:O,11,0),0)</f>
        <v>0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0</v>
      </c>
      <c r="K14" s="26">
        <f>IFERROR(+VLOOKUP("LLIQDF"&amp;A14,'Main File'!A:O,15,0),0)</f>
        <v>0</v>
      </c>
    </row>
    <row r="15" spans="1:14" x14ac:dyDescent="0.25">
      <c r="A15" s="9">
        <f t="shared" si="0"/>
        <v>43202</v>
      </c>
      <c r="B15" s="26">
        <f>IFERROR(+VLOOKUP("LLIQDF"&amp;A15,'Main File'!A:O,6,0),0)</f>
        <v>0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0</v>
      </c>
      <c r="F15" s="26">
        <f>IFERROR(+VLOOKUP("LLIQDF"&amp;A15,'Main File'!A:O,10,0),0)</f>
        <v>0</v>
      </c>
      <c r="G15" s="26">
        <f>IFERROR(+VLOOKUP("LLIQDF"&amp;A15,'Main File'!A:O,11,0),0)</f>
        <v>0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0</v>
      </c>
      <c r="K15" s="26">
        <f>IFERROR(+VLOOKUP("LLIQDF"&amp;A15,'Main File'!A:O,15,0),0)</f>
        <v>0</v>
      </c>
    </row>
    <row r="16" spans="1:14" x14ac:dyDescent="0.25">
      <c r="A16" s="9">
        <f t="shared" si="0"/>
        <v>43203</v>
      </c>
      <c r="B16" s="26">
        <f>IFERROR(+VLOOKUP("LLIQDF"&amp;A16,'Main File'!A:O,6,0),0)</f>
        <v>0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0</v>
      </c>
      <c r="F16" s="26">
        <f>IFERROR(+VLOOKUP("LLIQDF"&amp;A16,'Main File'!A:O,10,0),0)</f>
        <v>0</v>
      </c>
      <c r="G16" s="26">
        <f>IFERROR(+VLOOKUP("LLIQDF"&amp;A16,'Main File'!A:O,11,0),0)</f>
        <v>0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0</v>
      </c>
      <c r="K16" s="26">
        <f>IFERROR(+VLOOKUP("LLIQDF"&amp;A16,'Main File'!A:O,15,0),0)</f>
        <v>0</v>
      </c>
    </row>
    <row r="17" spans="1:11" x14ac:dyDescent="0.25">
      <c r="A17" s="9">
        <f t="shared" si="0"/>
        <v>43204</v>
      </c>
      <c r="B17" s="26">
        <f>IFERROR(+VLOOKUP("LLIQDF"&amp;A17,'Main File'!A:O,6,0),0)</f>
        <v>0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0</v>
      </c>
      <c r="F17" s="26">
        <f>IFERROR(+VLOOKUP("LLIQDF"&amp;A17,'Main File'!A:O,10,0),0)</f>
        <v>0</v>
      </c>
      <c r="G17" s="26">
        <f>IFERROR(+VLOOKUP("LLIQDF"&amp;A17,'Main File'!A:O,11,0),0)</f>
        <v>0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0</v>
      </c>
      <c r="K17" s="26">
        <f>IFERROR(+VLOOKUP("LLIQDF"&amp;A17,'Main File'!A:O,15,0),0)</f>
        <v>0</v>
      </c>
    </row>
    <row r="18" spans="1:11" x14ac:dyDescent="0.25">
      <c r="A18" s="9">
        <f t="shared" si="0"/>
        <v>43205</v>
      </c>
      <c r="B18" s="26">
        <f>IFERROR(+VLOOKUP("LLIQDF"&amp;A18,'Main File'!A:O,6,0),0)</f>
        <v>0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0</v>
      </c>
      <c r="F18" s="26">
        <f>IFERROR(+VLOOKUP("LLIQDF"&amp;A18,'Main File'!A:O,10,0),0)</f>
        <v>0</v>
      </c>
      <c r="G18" s="26">
        <f>IFERROR(+VLOOKUP("LLIQDF"&amp;A18,'Main File'!A:O,11,0),0)</f>
        <v>0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0</v>
      </c>
      <c r="K18" s="26">
        <f>IFERROR(+VLOOKUP("LLIQDF"&amp;A18,'Main File'!A:O,15,0),0)</f>
        <v>0</v>
      </c>
    </row>
    <row r="19" spans="1:11" x14ac:dyDescent="0.25">
      <c r="A19" s="9">
        <f t="shared" si="0"/>
        <v>43206</v>
      </c>
      <c r="B19" s="26">
        <f>IFERROR(+VLOOKUP("LLIQDF"&amp;A19,'Main File'!A:O,6,0),0)</f>
        <v>0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0</v>
      </c>
      <c r="F19" s="26">
        <f>IFERROR(+VLOOKUP("LLIQDF"&amp;A19,'Main File'!A:O,10,0),0)</f>
        <v>0</v>
      </c>
      <c r="G19" s="26">
        <f>IFERROR(+VLOOKUP("LLIQDF"&amp;A19,'Main File'!A:O,11,0),0)</f>
        <v>0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0</v>
      </c>
      <c r="K19" s="26">
        <f>IFERROR(+VLOOKUP("LLIQDF"&amp;A19,'Main File'!A:O,15,0),0)</f>
        <v>0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2018-04-07T14:32:15Z</dcterms:modified>
</cp:coreProperties>
</file>