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4DAC14E4-2467-45B1-BF0D-4A6030726496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<sst xmlns="http://schemas.openxmlformats.org/spreadsheetml/2006/main" count="1496" uniqueCount="97">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</sst>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02"/>
  <sheetViews>
    <sheetView topLeftCell="A291" workbookViewId="0">
      <selection activeCell="A302" sqref="A277:A302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02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5" sqref="B15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0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0</v>
      </c>
      <c r="F16" s="28">
        <f>IFERROR(+VLOOKUP("LDBOND"&amp;A16,'Main File'!A:O,10,0),0)</f>
        <v>0</v>
      </c>
      <c r="G16" s="28">
        <f>IFERROR(+VLOOKUP("LDBOND"&amp;A16,'Main File'!A:O,11,0),0)</f>
        <v>0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0</v>
      </c>
      <c r="K16" s="28">
        <f>IFERROR(+VLOOKUP("LDBOND"&amp;A16,'Main File'!A:O,15,0),0)</f>
        <v>0</v>
      </c>
    </row>
    <row r="17" spans="1:11" x14ac:dyDescent="0.25">
      <c r="A17" s="9">
        <f t="shared" si="0"/>
        <v>43173</v>
      </c>
      <c r="B17" s="28">
        <f>IFERROR(+VLOOKUP("LDBOND"&amp;A17,'Main File'!A:O,6,0),0)</f>
        <v>0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0</v>
      </c>
      <c r="F17" s="28">
        <f>IFERROR(+VLOOKUP("LDBOND"&amp;A17,'Main File'!A:O,10,0),0)</f>
        <v>0</v>
      </c>
      <c r="G17" s="28">
        <f>IFERROR(+VLOOKUP("LDBOND"&amp;A17,'Main File'!A:O,11,0),0)</f>
        <v>0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0</v>
      </c>
      <c r="K17" s="28">
        <f>IFERROR(+VLOOKUP("LDBOND"&amp;A17,'Main File'!A:O,15,0),0)</f>
        <v>0</v>
      </c>
    </row>
    <row r="18" spans="1:11" x14ac:dyDescent="0.25">
      <c r="A18" s="9">
        <f t="shared" si="0"/>
        <v>43174</v>
      </c>
      <c r="B18" s="28">
        <f>IFERROR(+VLOOKUP("LDBOND"&amp;A18,'Main File'!A:O,6,0),0)</f>
        <v>0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0</v>
      </c>
      <c r="F18" s="28">
        <f>IFERROR(+VLOOKUP("LDBOND"&amp;A18,'Main File'!A:O,10,0),0)</f>
        <v>0</v>
      </c>
      <c r="G18" s="28">
        <f>IFERROR(+VLOOKUP("LDBOND"&amp;A18,'Main File'!A:O,11,0),0)</f>
        <v>0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0</v>
      </c>
      <c r="K18" s="28">
        <f>IFERROR(+VLOOKUP("LDBOND"&amp;A18,'Main File'!A:O,15,0),0)</f>
        <v>0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0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</v>
      </c>
      <c r="F16" s="28">
        <f>IFERROR(+VLOOKUP("LDCPO2"&amp;A16,'Main File'!A:O,10,0),0)</f>
        <v>0</v>
      </c>
      <c r="G16" s="28">
        <f>IFERROR(+VLOOKUP("LDCPO2"&amp;A16,'Main File'!A:O,11,0),0)</f>
        <v>0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</v>
      </c>
      <c r="K16" s="28">
        <f>IFERROR(+VLOOKUP("LDCPO2"&amp;A16,'Main File'!A:O,15,0),0)</f>
        <v>0</v>
      </c>
    </row>
    <row r="17" spans="1:11" x14ac:dyDescent="0.25">
      <c r="A17" s="9">
        <f t="shared" si="0"/>
        <v>43173</v>
      </c>
      <c r="B17" s="28">
        <f>IFERROR(+VLOOKUP("LDCPO2"&amp;A17,'Main File'!A:O,6,0),0)</f>
        <v>0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</v>
      </c>
      <c r="F17" s="28">
        <f>IFERROR(+VLOOKUP("LDCPO2"&amp;A17,'Main File'!A:O,10,0),0)</f>
        <v>0</v>
      </c>
      <c r="G17" s="28">
        <f>IFERROR(+VLOOKUP("LDCPO2"&amp;A17,'Main File'!A:O,11,0),0)</f>
        <v>0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</v>
      </c>
      <c r="K17" s="28">
        <f>IFERROR(+VLOOKUP("LDCPO2"&amp;A17,'Main File'!A:O,15,0),0)</f>
        <v>0</v>
      </c>
    </row>
    <row r="18" spans="1:11" x14ac:dyDescent="0.25">
      <c r="A18" s="9">
        <f t="shared" si="0"/>
        <v>43174</v>
      </c>
      <c r="B18" s="28">
        <f>IFERROR(+VLOOKUP("LDCPO2"&amp;A18,'Main File'!A:O,6,0),0)</f>
        <v>0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</v>
      </c>
      <c r="F18" s="28">
        <f>IFERROR(+VLOOKUP("LDCPO2"&amp;A18,'Main File'!A:O,10,0),0)</f>
        <v>0</v>
      </c>
      <c r="G18" s="28">
        <f>IFERROR(+VLOOKUP("LDCPO2"&amp;A18,'Main File'!A:O,11,0),0)</f>
        <v>0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</v>
      </c>
      <c r="K18" s="28">
        <f>IFERROR(+VLOOKUP("LDCPO2"&amp;A18,'Main File'!A:O,15,0),0)</f>
        <v>0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0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</v>
      </c>
      <c r="F16" s="28">
        <f>IFERROR(+VLOOKUP("LDDAF1"&amp;A16,'Main File'!A:O,10,0),0)</f>
        <v>0</v>
      </c>
      <c r="G16" s="28">
        <f>IFERROR(+VLOOKUP("LDDAF1"&amp;A16,'Main File'!A:O,11,0),0)</f>
        <v>0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</v>
      </c>
      <c r="K16" s="28">
        <f>IFERROR(+VLOOKUP("LDDAF1"&amp;A16,'Main File'!A:O,15,0),0)</f>
        <v>0</v>
      </c>
    </row>
    <row r="17" spans="1:11" x14ac:dyDescent="0.25">
      <c r="A17" s="9">
        <f t="shared" si="0"/>
        <v>43173</v>
      </c>
      <c r="B17" s="28">
        <f>IFERROR(+VLOOKUP("LDDAF1"&amp;A17,'Main File'!A:O,6,0),0)</f>
        <v>0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</v>
      </c>
      <c r="F17" s="28">
        <f>IFERROR(+VLOOKUP("LDDAF1"&amp;A17,'Main File'!A:O,10,0),0)</f>
        <v>0</v>
      </c>
      <c r="G17" s="28">
        <f>IFERROR(+VLOOKUP("LDDAF1"&amp;A17,'Main File'!A:O,11,0),0)</f>
        <v>0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</v>
      </c>
      <c r="K17" s="28">
        <f>IFERROR(+VLOOKUP("LDDAF1"&amp;A17,'Main File'!A:O,15,0),0)</f>
        <v>0</v>
      </c>
    </row>
    <row r="18" spans="1:11" x14ac:dyDescent="0.25">
      <c r="A18" s="9">
        <f t="shared" si="0"/>
        <v>43174</v>
      </c>
      <c r="B18" s="28">
        <f>IFERROR(+VLOOKUP("LDDAF1"&amp;A18,'Main File'!A:O,6,0),0)</f>
        <v>0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</v>
      </c>
      <c r="F18" s="28">
        <f>IFERROR(+VLOOKUP("LDDAF1"&amp;A18,'Main File'!A:O,10,0),0)</f>
        <v>0</v>
      </c>
      <c r="G18" s="28">
        <f>IFERROR(+VLOOKUP("LDDAF1"&amp;A18,'Main File'!A:O,11,0),0)</f>
        <v>0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</v>
      </c>
      <c r="K18" s="28">
        <f>IFERROR(+VLOOKUP("LDDAF1"&amp;A18,'Main File'!A:O,15,0),0)</f>
        <v>0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0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</v>
      </c>
      <c r="F16" s="28">
        <f>IFERROR(+VLOOKUP("LDDAF2"&amp;A16,'Main File'!A:O,10,0),0)</f>
        <v>0</v>
      </c>
      <c r="G16" s="28">
        <f>IFERROR(+VLOOKUP("LDDAF2"&amp;A16,'Main File'!A:O,11,0),0)</f>
        <v>0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</v>
      </c>
      <c r="K16" s="28">
        <f>IFERROR(+VLOOKUP("LDDAF2"&amp;A16,'Main File'!A:O,15,0),0)</f>
        <v>0</v>
      </c>
    </row>
    <row r="17" spans="1:11" x14ac:dyDescent="0.25">
      <c r="A17" s="9">
        <f t="shared" si="0"/>
        <v>43173</v>
      </c>
      <c r="B17" s="28">
        <f>IFERROR(+VLOOKUP("LDDAF2"&amp;A17,'Main File'!A:O,6,0),0)</f>
        <v>0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</v>
      </c>
      <c r="F17" s="28">
        <f>IFERROR(+VLOOKUP("LDDAF2"&amp;A17,'Main File'!A:O,10,0),0)</f>
        <v>0</v>
      </c>
      <c r="G17" s="28">
        <f>IFERROR(+VLOOKUP("LDDAF2"&amp;A17,'Main File'!A:O,11,0),0)</f>
        <v>0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</v>
      </c>
      <c r="K17" s="28">
        <f>IFERROR(+VLOOKUP("LDDAF2"&amp;A17,'Main File'!A:O,15,0),0)</f>
        <v>0</v>
      </c>
    </row>
    <row r="18" spans="1:11" x14ac:dyDescent="0.25">
      <c r="A18" s="9">
        <f t="shared" si="0"/>
        <v>43174</v>
      </c>
      <c r="B18" s="28">
        <f>IFERROR(+VLOOKUP("LDDAF2"&amp;A18,'Main File'!A:O,6,0),0)</f>
        <v>0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</v>
      </c>
      <c r="F18" s="28">
        <f>IFERROR(+VLOOKUP("LDDAF2"&amp;A18,'Main File'!A:O,10,0),0)</f>
        <v>0</v>
      </c>
      <c r="G18" s="28">
        <f>IFERROR(+VLOOKUP("LDDAF2"&amp;A18,'Main File'!A:O,11,0),0)</f>
        <v>0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</v>
      </c>
      <c r="K18" s="28">
        <f>IFERROR(+VLOOKUP("LDDAF2"&amp;A18,'Main File'!A:O,15,0),0)</f>
        <v>0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0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</v>
      </c>
      <c r="F16" s="28">
        <f>IFERROR(+VLOOKUP("LDDAF3"&amp;A16,'Main File'!A:O,10,0),0)</f>
        <v>0</v>
      </c>
      <c r="G16" s="28">
        <f>IFERROR(+VLOOKUP("LDDAF3"&amp;A16,'Main File'!A:O,11,0),0)</f>
        <v>0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</v>
      </c>
      <c r="K16" s="28">
        <f>IFERROR(+VLOOKUP("LDDAF3"&amp;A16,'Main File'!A:O,15,0),0)</f>
        <v>0</v>
      </c>
    </row>
    <row r="17" spans="1:11" x14ac:dyDescent="0.25">
      <c r="A17" s="9">
        <f t="shared" si="0"/>
        <v>43173</v>
      </c>
      <c r="B17" s="28">
        <f>IFERROR(+VLOOKUP("LDDAF3"&amp;A17,'Main File'!A:O,6,0),0)</f>
        <v>0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</v>
      </c>
      <c r="F17" s="28">
        <f>IFERROR(+VLOOKUP("LDDAF3"&amp;A17,'Main File'!A:O,10,0),0)</f>
        <v>0</v>
      </c>
      <c r="G17" s="28">
        <f>IFERROR(+VLOOKUP("LDDAF3"&amp;A17,'Main File'!A:O,11,0),0)</f>
        <v>0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</v>
      </c>
      <c r="K17" s="28">
        <f>IFERROR(+VLOOKUP("LDDAF3"&amp;A17,'Main File'!A:O,15,0),0)</f>
        <v>0</v>
      </c>
    </row>
    <row r="18" spans="1:11" x14ac:dyDescent="0.25">
      <c r="A18" s="9">
        <f t="shared" si="0"/>
        <v>43174</v>
      </c>
      <c r="B18" s="28">
        <f>IFERROR(+VLOOKUP("LDDAF3"&amp;A18,'Main File'!A:O,6,0),0)</f>
        <v>0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</v>
      </c>
      <c r="F18" s="28">
        <f>IFERROR(+VLOOKUP("LDDAF3"&amp;A18,'Main File'!A:O,10,0),0)</f>
        <v>0</v>
      </c>
      <c r="G18" s="28">
        <f>IFERROR(+VLOOKUP("LDDAF3"&amp;A18,'Main File'!A:O,11,0),0)</f>
        <v>0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</v>
      </c>
      <c r="K18" s="28">
        <f>IFERROR(+VLOOKUP("LDDAF3"&amp;A18,'Main File'!A:O,15,0),0)</f>
        <v>0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0</v>
      </c>
      <c r="F16" s="28">
        <f>IFERROR(+VLOOKUP("LDGETF"&amp;A16,'Main File'!A:O,10,0),0)</f>
        <v>0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0</v>
      </c>
      <c r="F17" s="28">
        <f>IFERROR(+VLOOKUP("LDGETF"&amp;A17,'Main File'!A:O,10,0),0)</f>
        <v>0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0</v>
      </c>
      <c r="F18" s="28">
        <f>IFERROR(+VLOOKUP("LDGETF"&amp;A18,'Main File'!A:O,10,0),0)</f>
        <v>0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0</v>
      </c>
      <c r="C16" s="28">
        <f>IFERROR(+VLOOKUP("LDGSEC"&amp;A16,'Main File'!A:O,7,0),0)</f>
        <v>0</v>
      </c>
      <c r="D16" s="28">
        <f>IFERROR(+VLOOKUP("LDGSEC"&amp;A16,'Main File'!A:O,8,0),0)</f>
        <v>0</v>
      </c>
      <c r="E16" s="28">
        <f>IFERROR(+VLOOKUP("LDGSEC"&amp;A16,'Main File'!A:O,9,0),0)</f>
        <v>0</v>
      </c>
      <c r="F16" s="28">
        <f>IFERROR(+VLOOKUP("LDGSEC"&amp;A16,'Main File'!A:O,10,0),0)</f>
        <v>0</v>
      </c>
      <c r="G16" s="28">
        <f>IFERROR(+VLOOKUP("LDGSEC"&amp;A16,'Main File'!A:O,11,0),0)</f>
        <v>0</v>
      </c>
      <c r="H16" s="28">
        <f>IFERROR(+VLOOKUP("LDGSEC"&amp;A16,'Main File'!A:O,12,0),0)</f>
        <v>0</v>
      </c>
      <c r="I16" s="28">
        <f>IFERROR(+VLOOKUP("LDGSEC"&amp;A16,'Main File'!A:O,13,0),0)</f>
        <v>0</v>
      </c>
      <c r="J16" s="28">
        <f>IFERROR(+VLOOKUP("LDGSEC"&amp;A16,'Main File'!A:O,14,0),0)</f>
        <v>0</v>
      </c>
      <c r="K16" s="28">
        <f>IFERROR(+VLOOKUP("LDGSEC"&amp;A16,'Main File'!A:O,15,0),0)</f>
        <v>0</v>
      </c>
    </row>
    <row r="17" spans="1:11" x14ac:dyDescent="0.25">
      <c r="A17" s="9">
        <f t="shared" si="0"/>
        <v>43173</v>
      </c>
      <c r="B17" s="28">
        <f>IFERROR(+VLOOKUP("LDGSEC"&amp;A17,'Main File'!A:O,6,0),0)</f>
        <v>0</v>
      </c>
      <c r="C17" s="28">
        <f>IFERROR(+VLOOKUP("LDGSEC"&amp;A17,'Main File'!A:O,7,0),0)</f>
        <v>0</v>
      </c>
      <c r="D17" s="28">
        <f>IFERROR(+VLOOKUP("LDGSEC"&amp;A17,'Main File'!A:O,8,0),0)</f>
        <v>0</v>
      </c>
      <c r="E17" s="28">
        <f>IFERROR(+VLOOKUP("LDGSEC"&amp;A17,'Main File'!A:O,9,0),0)</f>
        <v>0</v>
      </c>
      <c r="F17" s="28">
        <f>IFERROR(+VLOOKUP("LDGSEC"&amp;A17,'Main File'!A:O,10,0),0)</f>
        <v>0</v>
      </c>
      <c r="G17" s="28">
        <f>IFERROR(+VLOOKUP("LDGSEC"&amp;A17,'Main File'!A:O,11,0),0)</f>
        <v>0</v>
      </c>
      <c r="H17" s="28">
        <f>IFERROR(+VLOOKUP("LDGSEC"&amp;A17,'Main File'!A:O,12,0),0)</f>
        <v>0</v>
      </c>
      <c r="I17" s="28">
        <f>IFERROR(+VLOOKUP("LDGSEC"&amp;A17,'Main File'!A:O,13,0),0)</f>
        <v>0</v>
      </c>
      <c r="J17" s="28">
        <f>IFERROR(+VLOOKUP("LDGSEC"&amp;A17,'Main File'!A:O,14,0),0)</f>
        <v>0</v>
      </c>
      <c r="K17" s="28">
        <f>IFERROR(+VLOOKUP("LDGSEC"&amp;A17,'Main File'!A:O,15,0),0)</f>
        <v>0</v>
      </c>
    </row>
    <row r="18" spans="1:11" x14ac:dyDescent="0.25">
      <c r="A18" s="9">
        <f t="shared" si="0"/>
        <v>43174</v>
      </c>
      <c r="B18" s="28">
        <f>IFERROR(+VLOOKUP("LDGSEC"&amp;A18,'Main File'!A:O,6,0),0)</f>
        <v>0</v>
      </c>
      <c r="C18" s="28">
        <f>IFERROR(+VLOOKUP("LDGSEC"&amp;A18,'Main File'!A:O,7,0),0)</f>
        <v>0</v>
      </c>
      <c r="D18" s="28">
        <f>IFERROR(+VLOOKUP("LDGSEC"&amp;A18,'Main File'!A:O,8,0),0)</f>
        <v>0</v>
      </c>
      <c r="E18" s="28">
        <f>IFERROR(+VLOOKUP("LDGSEC"&amp;A18,'Main File'!A:O,9,0),0)</f>
        <v>0</v>
      </c>
      <c r="F18" s="28">
        <f>IFERROR(+VLOOKUP("LDGSEC"&amp;A18,'Main File'!A:O,10,0),0)</f>
        <v>0</v>
      </c>
      <c r="G18" s="28">
        <f>IFERROR(+VLOOKUP("LDGSEC"&amp;A18,'Main File'!A:O,11,0),0)</f>
        <v>0</v>
      </c>
      <c r="H18" s="28">
        <f>IFERROR(+VLOOKUP("LDGSEC"&amp;A18,'Main File'!A:O,12,0),0)</f>
        <v>0</v>
      </c>
      <c r="I18" s="28">
        <f>IFERROR(+VLOOKUP("LDGSEC"&amp;A18,'Main File'!A:O,13,0),0)</f>
        <v>0</v>
      </c>
      <c r="J18" s="28">
        <f>IFERROR(+VLOOKUP("LDGSEC"&amp;A18,'Main File'!A:O,14,0),0)</f>
        <v>0</v>
      </c>
      <c r="K18" s="28">
        <f>IFERROR(+VLOOKUP("LDGSEC"&amp;A18,'Main File'!A:O,15,0),0)</f>
        <v>0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0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0</v>
      </c>
      <c r="F16" s="28">
        <f>IFERROR(+VLOOKUP("LDINPF"&amp;A16,'Main File'!A:O,10,0),0)</f>
        <v>0</v>
      </c>
      <c r="G16" s="28">
        <f>IFERROR(+VLOOKUP("LDINPF"&amp;A16,'Main File'!A:O,11,0),0)</f>
        <v>0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0</v>
      </c>
      <c r="K16" s="28">
        <f>IFERROR(+VLOOKUP("LDINPF"&amp;A16,'Main File'!A:O,15,0),0)</f>
        <v>0</v>
      </c>
    </row>
    <row r="17" spans="1:11" x14ac:dyDescent="0.25">
      <c r="A17" s="9">
        <f t="shared" si="0"/>
        <v>43173</v>
      </c>
      <c r="B17" s="28">
        <f>IFERROR(+VLOOKUP("LDINPF"&amp;A17,'Main File'!A:O,6,0),0)</f>
        <v>0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0</v>
      </c>
      <c r="F17" s="28">
        <f>IFERROR(+VLOOKUP("LDINPF"&amp;A17,'Main File'!A:O,10,0),0)</f>
        <v>0</v>
      </c>
      <c r="G17" s="28">
        <f>IFERROR(+VLOOKUP("LDINPF"&amp;A17,'Main File'!A:O,11,0),0)</f>
        <v>0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0</v>
      </c>
      <c r="K17" s="28">
        <f>IFERROR(+VLOOKUP("LDINPF"&amp;A17,'Main File'!A:O,15,0),0)</f>
        <v>0</v>
      </c>
    </row>
    <row r="18" spans="1:11" x14ac:dyDescent="0.25">
      <c r="A18" s="9">
        <f t="shared" si="0"/>
        <v>43174</v>
      </c>
      <c r="B18" s="28">
        <f>IFERROR(+VLOOKUP("LDINPF"&amp;A18,'Main File'!A:O,6,0),0)</f>
        <v>0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0</v>
      </c>
      <c r="F18" s="28">
        <f>IFERROR(+VLOOKUP("LDINPF"&amp;A18,'Main File'!A:O,10,0),0)</f>
        <v>0</v>
      </c>
      <c r="G18" s="28">
        <f>IFERROR(+VLOOKUP("LDINPF"&amp;A18,'Main File'!A:O,11,0),0)</f>
        <v>0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0</v>
      </c>
      <c r="K18" s="28">
        <f>IFERROR(+VLOOKUP("LDINPF"&amp;A18,'Main File'!A:O,15,0),0)</f>
        <v>0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0</v>
      </c>
      <c r="C16" s="28">
        <f>IFERROR(+VLOOKUP("LDMIPF"&amp;A16,'Main File'!A:O,7,0),0)</f>
        <v>0</v>
      </c>
      <c r="D16" s="28">
        <f>IFERROR(+VLOOKUP("LDMIPF"&amp;A16,'Main File'!A:O,8,0),0)</f>
        <v>0</v>
      </c>
      <c r="E16" s="28">
        <f>IFERROR(+VLOOKUP("LDMIPF"&amp;A16,'Main File'!A:O,9,0),0)</f>
        <v>0</v>
      </c>
      <c r="F16" s="28">
        <f>IFERROR(+VLOOKUP("LDMIPF"&amp;A16,'Main File'!A:O,10,0),0)</f>
        <v>0</v>
      </c>
      <c r="G16" s="28">
        <f>IFERROR(+VLOOKUP("LDMIPF"&amp;A16,'Main File'!A:O,11,0),0)</f>
        <v>0</v>
      </c>
      <c r="H16" s="28">
        <f>IFERROR(+VLOOKUP("LDMIPF"&amp;A16,'Main File'!A:O,12,0),0)</f>
        <v>0</v>
      </c>
      <c r="I16" s="28">
        <f>IFERROR(+VLOOKUP("LDMIPF"&amp;A16,'Main File'!A:O,13,0),0)</f>
        <v>0</v>
      </c>
      <c r="J16" s="28">
        <f>IFERROR(+VLOOKUP("LDMIPF"&amp;A16,'Main File'!A:O,14,0),0)</f>
        <v>0</v>
      </c>
      <c r="K16" s="28">
        <f>IFERROR(+VLOOKUP("LDMIPF"&amp;A16,'Main File'!A:O,15,0),0)</f>
        <v>0</v>
      </c>
    </row>
    <row r="17" spans="1:11" x14ac:dyDescent="0.25">
      <c r="A17" s="9">
        <f t="shared" si="0"/>
        <v>43173</v>
      </c>
      <c r="B17" s="28">
        <f>IFERROR(+VLOOKUP("LDMIPF"&amp;A17,'Main File'!A:O,6,0),0)</f>
        <v>0</v>
      </c>
      <c r="C17" s="28">
        <f>IFERROR(+VLOOKUP("LDMIPF"&amp;A17,'Main File'!A:O,7,0),0)</f>
        <v>0</v>
      </c>
      <c r="D17" s="28">
        <f>IFERROR(+VLOOKUP("LDMIPF"&amp;A17,'Main File'!A:O,8,0),0)</f>
        <v>0</v>
      </c>
      <c r="E17" s="28">
        <f>IFERROR(+VLOOKUP("LDMIPF"&amp;A17,'Main File'!A:O,9,0),0)</f>
        <v>0</v>
      </c>
      <c r="F17" s="28">
        <f>IFERROR(+VLOOKUP("LDMIPF"&amp;A17,'Main File'!A:O,10,0),0)</f>
        <v>0</v>
      </c>
      <c r="G17" s="28">
        <f>IFERROR(+VLOOKUP("LDMIPF"&amp;A17,'Main File'!A:O,11,0),0)</f>
        <v>0</v>
      </c>
      <c r="H17" s="28">
        <f>IFERROR(+VLOOKUP("LDMIPF"&amp;A17,'Main File'!A:O,12,0),0)</f>
        <v>0</v>
      </c>
      <c r="I17" s="28">
        <f>IFERROR(+VLOOKUP("LDMIPF"&amp;A17,'Main File'!A:O,13,0),0)</f>
        <v>0</v>
      </c>
      <c r="J17" s="28">
        <f>IFERROR(+VLOOKUP("LDMIPF"&amp;A17,'Main File'!A:O,14,0),0)</f>
        <v>0</v>
      </c>
      <c r="K17" s="28">
        <f>IFERROR(+VLOOKUP("LDMIPF"&amp;A17,'Main File'!A:O,15,0),0)</f>
        <v>0</v>
      </c>
    </row>
    <row r="18" spans="1:11" x14ac:dyDescent="0.25">
      <c r="A18" s="9">
        <f t="shared" si="0"/>
        <v>43174</v>
      </c>
      <c r="B18" s="28">
        <f>IFERROR(+VLOOKUP("LDMIPF"&amp;A18,'Main File'!A:O,6,0),0)</f>
        <v>0</v>
      </c>
      <c r="C18" s="28">
        <f>IFERROR(+VLOOKUP("LDMIPF"&amp;A18,'Main File'!A:O,7,0),0)</f>
        <v>0</v>
      </c>
      <c r="D18" s="28">
        <f>IFERROR(+VLOOKUP("LDMIPF"&amp;A18,'Main File'!A:O,8,0),0)</f>
        <v>0</v>
      </c>
      <c r="E18" s="28">
        <f>IFERROR(+VLOOKUP("LDMIPF"&amp;A18,'Main File'!A:O,9,0),0)</f>
        <v>0</v>
      </c>
      <c r="F18" s="28">
        <f>IFERROR(+VLOOKUP("LDMIPF"&amp;A18,'Main File'!A:O,10,0),0)</f>
        <v>0</v>
      </c>
      <c r="G18" s="28">
        <f>IFERROR(+VLOOKUP("LDMIPF"&amp;A18,'Main File'!A:O,11,0),0)</f>
        <v>0</v>
      </c>
      <c r="H18" s="28">
        <f>IFERROR(+VLOOKUP("LDMIPF"&amp;A18,'Main File'!A:O,12,0),0)</f>
        <v>0</v>
      </c>
      <c r="I18" s="28">
        <f>IFERROR(+VLOOKUP("LDMIPF"&amp;A18,'Main File'!A:O,13,0),0)</f>
        <v>0</v>
      </c>
      <c r="J18" s="28">
        <f>IFERROR(+VLOOKUP("LDMIPF"&amp;A18,'Main File'!A:O,14,0),0)</f>
        <v>0</v>
      </c>
      <c r="K18" s="28">
        <f>IFERROR(+VLOOKUP("LDMIPF"&amp;A18,'Main File'!A:O,15,0),0)</f>
        <v>0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0</v>
      </c>
      <c r="F16" s="28">
        <f>IFERROR(+VLOOKUP("LDSAPF"&amp;A16,'Main File'!A:O,10,0),0)</f>
        <v>0</v>
      </c>
      <c r="G16" s="28">
        <f>IFERROR(+VLOOKUP("LDSAPF"&amp;A16,'Main File'!A:O,11,0),0)</f>
        <v>0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0</v>
      </c>
      <c r="K16" s="28">
        <f>IFERROR(+VLOOKUP("LDSAPF"&amp;A16,'Main File'!A:O,15,0),0)</f>
        <v>0</v>
      </c>
    </row>
    <row r="17" spans="1:11" x14ac:dyDescent="0.25">
      <c r="A17" s="9">
        <f t="shared" si="0"/>
        <v>43173</v>
      </c>
      <c r="B17" s="28">
        <f>IFERROR(+VLOOKUP("LDSAPF"&amp;A17,'Main File'!A:O,6,0),0)</f>
        <v>0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0</v>
      </c>
      <c r="F17" s="28">
        <f>IFERROR(+VLOOKUP("LDSAPF"&amp;A17,'Main File'!A:O,10,0),0)</f>
        <v>0</v>
      </c>
      <c r="G17" s="28">
        <f>IFERROR(+VLOOKUP("LDSAPF"&amp;A17,'Main File'!A:O,11,0),0)</f>
        <v>0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0</v>
      </c>
      <c r="K17" s="28">
        <f>IFERROR(+VLOOKUP("LDSAPF"&amp;A17,'Main File'!A:O,15,0),0)</f>
        <v>0</v>
      </c>
    </row>
    <row r="18" spans="1:11" x14ac:dyDescent="0.25">
      <c r="A18" s="9">
        <f t="shared" si="0"/>
        <v>43174</v>
      </c>
      <c r="B18" s="28">
        <f>IFERROR(+VLOOKUP("LDSAPF"&amp;A18,'Main File'!A:O,6,0),0)</f>
        <v>0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0</v>
      </c>
      <c r="F18" s="28">
        <f>IFERROR(+VLOOKUP("LDSAPF"&amp;A18,'Main File'!A:O,10,0),0)</f>
        <v>0</v>
      </c>
      <c r="G18" s="28">
        <f>IFERROR(+VLOOKUP("LDSAPF"&amp;A18,'Main File'!A:O,11,0),0)</f>
        <v>0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0</v>
      </c>
      <c r="K18" s="28">
        <f>IFERROR(+VLOOKUP("LDSAPF"&amp;A18,'Main File'!A:O,15,0),0)</f>
        <v>0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0</v>
      </c>
      <c r="C16" s="28">
        <f>IFERROR(+VLOOKUP("LEBALF"&amp;A16,'Main File'!A:O,7,0),0)</f>
        <v>0</v>
      </c>
      <c r="D16" s="28">
        <f>IFERROR(+VLOOKUP("LEBALF"&amp;A16,'Main File'!A:O,8,0),0)</f>
        <v>0</v>
      </c>
      <c r="E16" s="28">
        <f>IFERROR(+VLOOKUP("LEBALF"&amp;A16,'Main File'!A:O,9,0),0)</f>
        <v>0</v>
      </c>
      <c r="F16" s="28">
        <f>IFERROR(+VLOOKUP("LEBALF"&amp;A16,'Main File'!A:O,10,0),0)</f>
        <v>0</v>
      </c>
      <c r="G16" s="28">
        <f>IFERROR(+VLOOKUP("LEBALF"&amp;A16,'Main File'!A:O,11,0),0)</f>
        <v>0</v>
      </c>
      <c r="H16" s="28">
        <f>IFERROR(+VLOOKUP("LEBALF"&amp;A16,'Main File'!A:O,12,0),0)</f>
        <v>0</v>
      </c>
      <c r="I16" s="28">
        <f>IFERROR(+VLOOKUP("LEBALF"&amp;A16,'Main File'!A:O,13,0),0)</f>
        <v>0</v>
      </c>
      <c r="J16" s="28">
        <f>IFERROR(+VLOOKUP("LEBALF"&amp;A16,'Main File'!A:O,14,0),0)</f>
        <v>0</v>
      </c>
      <c r="K16" s="28">
        <f>IFERROR(+VLOOKUP("LEBALF"&amp;A16,'Main File'!A:O,15,0),0)</f>
        <v>0</v>
      </c>
    </row>
    <row r="17" spans="1:11" x14ac:dyDescent="0.25">
      <c r="A17" s="9">
        <f t="shared" si="0"/>
        <v>43173</v>
      </c>
      <c r="B17" s="28">
        <f>IFERROR(+VLOOKUP("LEBALF"&amp;A17,'Main File'!A:O,6,0),0)</f>
        <v>0</v>
      </c>
      <c r="C17" s="28">
        <f>IFERROR(+VLOOKUP("LEBALF"&amp;A17,'Main File'!A:O,7,0),0)</f>
        <v>0</v>
      </c>
      <c r="D17" s="28">
        <f>IFERROR(+VLOOKUP("LEBALF"&amp;A17,'Main File'!A:O,8,0),0)</f>
        <v>0</v>
      </c>
      <c r="E17" s="28">
        <f>IFERROR(+VLOOKUP("LEBALF"&amp;A17,'Main File'!A:O,9,0),0)</f>
        <v>0</v>
      </c>
      <c r="F17" s="28">
        <f>IFERROR(+VLOOKUP("LEBALF"&amp;A17,'Main File'!A:O,10,0),0)</f>
        <v>0</v>
      </c>
      <c r="G17" s="28">
        <f>IFERROR(+VLOOKUP("LEBALF"&amp;A17,'Main File'!A:O,11,0),0)</f>
        <v>0</v>
      </c>
      <c r="H17" s="28">
        <f>IFERROR(+VLOOKUP("LEBALF"&amp;A17,'Main File'!A:O,12,0),0)</f>
        <v>0</v>
      </c>
      <c r="I17" s="28">
        <f>IFERROR(+VLOOKUP("LEBALF"&amp;A17,'Main File'!A:O,13,0),0)</f>
        <v>0</v>
      </c>
      <c r="J17" s="28">
        <f>IFERROR(+VLOOKUP("LEBALF"&amp;A17,'Main File'!A:O,14,0),0)</f>
        <v>0</v>
      </c>
      <c r="K17" s="28">
        <f>IFERROR(+VLOOKUP("LEBALF"&amp;A17,'Main File'!A:O,15,0),0)</f>
        <v>0</v>
      </c>
    </row>
    <row r="18" spans="1:11" x14ac:dyDescent="0.25">
      <c r="A18" s="9">
        <f t="shared" si="0"/>
        <v>43174</v>
      </c>
      <c r="B18" s="28">
        <f>IFERROR(+VLOOKUP("LEBALF"&amp;A18,'Main File'!A:O,6,0),0)</f>
        <v>0</v>
      </c>
      <c r="C18" s="28">
        <f>IFERROR(+VLOOKUP("LEBALF"&amp;A18,'Main File'!A:O,7,0),0)</f>
        <v>0</v>
      </c>
      <c r="D18" s="28">
        <f>IFERROR(+VLOOKUP("LEBALF"&amp;A18,'Main File'!A:O,8,0),0)</f>
        <v>0</v>
      </c>
      <c r="E18" s="28">
        <f>IFERROR(+VLOOKUP("LEBALF"&amp;A18,'Main File'!A:O,9,0),0)</f>
        <v>0</v>
      </c>
      <c r="F18" s="28">
        <f>IFERROR(+VLOOKUP("LEBALF"&amp;A18,'Main File'!A:O,10,0),0)</f>
        <v>0</v>
      </c>
      <c r="G18" s="28">
        <f>IFERROR(+VLOOKUP("LEBALF"&amp;A18,'Main File'!A:O,11,0),0)</f>
        <v>0</v>
      </c>
      <c r="H18" s="28">
        <f>IFERROR(+VLOOKUP("LEBALF"&amp;A18,'Main File'!A:O,12,0),0)</f>
        <v>0</v>
      </c>
      <c r="I18" s="28">
        <f>IFERROR(+VLOOKUP("LEBALF"&amp;A18,'Main File'!A:O,13,0),0)</f>
        <v>0</v>
      </c>
      <c r="J18" s="28">
        <f>IFERROR(+VLOOKUP("LEBALF"&amp;A18,'Main File'!A:O,14,0),0)</f>
        <v>0</v>
      </c>
      <c r="K18" s="28">
        <f>IFERROR(+VLOOKUP("LEBALF"&amp;A18,'Main File'!A:O,15,0),0)</f>
        <v>0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0</v>
      </c>
      <c r="C16" s="28">
        <f>IFERROR(+VLOOKUP("LEBFSF"&amp;A16,'Main File'!A:O,7,0),0)</f>
        <v>0</v>
      </c>
      <c r="D16" s="28">
        <f>IFERROR(+VLOOKUP("LEBFSF"&amp;A16,'Main File'!A:O,8,0),0)</f>
        <v>0</v>
      </c>
      <c r="E16" s="28">
        <f>IFERROR(+VLOOKUP("LEBFSF"&amp;A16,'Main File'!A:O,9,0),0)</f>
        <v>0</v>
      </c>
      <c r="F16" s="28">
        <f>IFERROR(+VLOOKUP("LEBFSF"&amp;A16,'Main File'!A:O,10,0),0)</f>
        <v>0</v>
      </c>
      <c r="G16" s="28">
        <f>IFERROR(+VLOOKUP("LEBFSF"&amp;A16,'Main File'!A:O,11,0),0)</f>
        <v>0</v>
      </c>
      <c r="H16" s="28">
        <f>IFERROR(+VLOOKUP("LEBFSF"&amp;A16,'Main File'!A:O,12,0),0)</f>
        <v>0</v>
      </c>
      <c r="I16" s="28">
        <f>IFERROR(+VLOOKUP("LEBFSF"&amp;A16,'Main File'!A:O,13,0),0)</f>
        <v>0</v>
      </c>
      <c r="J16" s="28">
        <f>IFERROR(+VLOOKUP("LEBFSF"&amp;A16,'Main File'!A:O,14,0),0)</f>
        <v>0</v>
      </c>
      <c r="K16" s="28">
        <f>IFERROR(+VLOOKUP("LEBFSF"&amp;A16,'Main File'!A:O,15,0),0)</f>
        <v>0</v>
      </c>
    </row>
    <row r="17" spans="1:11" x14ac:dyDescent="0.25">
      <c r="A17" s="9">
        <f t="shared" si="0"/>
        <v>43173</v>
      </c>
      <c r="B17" s="28">
        <f>IFERROR(+VLOOKUP("LEBFSF"&amp;A17,'Main File'!A:O,6,0),0)</f>
        <v>0</v>
      </c>
      <c r="C17" s="28">
        <f>IFERROR(+VLOOKUP("LEBFSF"&amp;A17,'Main File'!A:O,7,0),0)</f>
        <v>0</v>
      </c>
      <c r="D17" s="28">
        <f>IFERROR(+VLOOKUP("LEBFSF"&amp;A17,'Main File'!A:O,8,0),0)</f>
        <v>0</v>
      </c>
      <c r="E17" s="28">
        <f>IFERROR(+VLOOKUP("LEBFSF"&amp;A17,'Main File'!A:O,9,0),0)</f>
        <v>0</v>
      </c>
      <c r="F17" s="28">
        <f>IFERROR(+VLOOKUP("LEBFSF"&amp;A17,'Main File'!A:O,10,0),0)</f>
        <v>0</v>
      </c>
      <c r="G17" s="28">
        <f>IFERROR(+VLOOKUP("LEBFSF"&amp;A17,'Main File'!A:O,11,0),0)</f>
        <v>0</v>
      </c>
      <c r="H17" s="28">
        <f>IFERROR(+VLOOKUP("LEBFSF"&amp;A17,'Main File'!A:O,12,0),0)</f>
        <v>0</v>
      </c>
      <c r="I17" s="28">
        <f>IFERROR(+VLOOKUP("LEBFSF"&amp;A17,'Main File'!A:O,13,0),0)</f>
        <v>0</v>
      </c>
      <c r="J17" s="28">
        <f>IFERROR(+VLOOKUP("LEBFSF"&amp;A17,'Main File'!A:O,14,0),0)</f>
        <v>0</v>
      </c>
      <c r="K17" s="28">
        <f>IFERROR(+VLOOKUP("LEBFSF"&amp;A17,'Main File'!A:O,15,0),0)</f>
        <v>0</v>
      </c>
    </row>
    <row r="18" spans="1:11" x14ac:dyDescent="0.25">
      <c r="A18" s="9">
        <f t="shared" si="0"/>
        <v>43174</v>
      </c>
      <c r="B18" s="28">
        <f>IFERROR(+VLOOKUP("LEBFSF"&amp;A18,'Main File'!A:O,6,0),0)</f>
        <v>0</v>
      </c>
      <c r="C18" s="28">
        <f>IFERROR(+VLOOKUP("LEBFSF"&amp;A18,'Main File'!A:O,7,0),0)</f>
        <v>0</v>
      </c>
      <c r="D18" s="28">
        <f>IFERROR(+VLOOKUP("LEBFSF"&amp;A18,'Main File'!A:O,8,0),0)</f>
        <v>0</v>
      </c>
      <c r="E18" s="28">
        <f>IFERROR(+VLOOKUP("LEBFSF"&amp;A18,'Main File'!A:O,9,0),0)</f>
        <v>0</v>
      </c>
      <c r="F18" s="28">
        <f>IFERROR(+VLOOKUP("LEBFSF"&amp;A18,'Main File'!A:O,10,0),0)</f>
        <v>0</v>
      </c>
      <c r="G18" s="28">
        <f>IFERROR(+VLOOKUP("LEBFSF"&amp;A18,'Main File'!A:O,11,0),0)</f>
        <v>0</v>
      </c>
      <c r="H18" s="28">
        <f>IFERROR(+VLOOKUP("LEBFSF"&amp;A18,'Main File'!A:O,12,0),0)</f>
        <v>0</v>
      </c>
      <c r="I18" s="28">
        <f>IFERROR(+VLOOKUP("LEBFSF"&amp;A18,'Main File'!A:O,13,0),0)</f>
        <v>0</v>
      </c>
      <c r="J18" s="28">
        <f>IFERROR(+VLOOKUP("LEBFSF"&amp;A18,'Main File'!A:O,14,0),0)</f>
        <v>0</v>
      </c>
      <c r="K18" s="28">
        <f>IFERROR(+VLOOKUP("LEBFSF"&amp;A18,'Main File'!A:O,15,0),0)</f>
        <v>0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0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</v>
      </c>
      <c r="F16" s="28">
        <f>IFERROR(+VLOOKUP("LECHID"&amp;A16,'Main File'!A:O,10,0),0)</f>
        <v>0</v>
      </c>
      <c r="G16" s="28">
        <f>IFERROR(+VLOOKUP("LECHID"&amp;A16,'Main File'!A:O,11,0),0)</f>
        <v>0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</v>
      </c>
      <c r="K16" s="28">
        <f>IFERROR(+VLOOKUP("LECHID"&amp;A16,'Main File'!A:O,15,0),0)</f>
        <v>0</v>
      </c>
    </row>
    <row r="17" spans="1:11" x14ac:dyDescent="0.25">
      <c r="A17" s="9">
        <f t="shared" si="0"/>
        <v>43173</v>
      </c>
      <c r="B17" s="28">
        <f>IFERROR(+VLOOKUP("LECHID"&amp;A17,'Main File'!A:O,6,0),0)</f>
        <v>0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</v>
      </c>
      <c r="F17" s="28">
        <f>IFERROR(+VLOOKUP("LECHID"&amp;A17,'Main File'!A:O,10,0),0)</f>
        <v>0</v>
      </c>
      <c r="G17" s="28">
        <f>IFERROR(+VLOOKUP("LECHID"&amp;A17,'Main File'!A:O,11,0),0)</f>
        <v>0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</v>
      </c>
      <c r="K17" s="28">
        <f>IFERROR(+VLOOKUP("LECHID"&amp;A17,'Main File'!A:O,15,0),0)</f>
        <v>0</v>
      </c>
    </row>
    <row r="18" spans="1:11" x14ac:dyDescent="0.25">
      <c r="A18" s="9">
        <f t="shared" si="0"/>
        <v>43174</v>
      </c>
      <c r="B18" s="28">
        <f>IFERROR(+VLOOKUP("LECHID"&amp;A18,'Main File'!A:O,6,0),0)</f>
        <v>0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</v>
      </c>
      <c r="F18" s="28">
        <f>IFERROR(+VLOOKUP("LECHID"&amp;A18,'Main File'!A:O,10,0),0)</f>
        <v>0</v>
      </c>
      <c r="G18" s="28">
        <f>IFERROR(+VLOOKUP("LECHID"&amp;A18,'Main File'!A:O,11,0),0)</f>
        <v>0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</v>
      </c>
      <c r="K18" s="28">
        <f>IFERROR(+VLOOKUP("LECHID"&amp;A18,'Main File'!A:O,15,0),0)</f>
        <v>0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0</v>
      </c>
      <c r="C16" s="28">
        <f>IFERROR(+VLOOKUP("LEEQTF"&amp;A16,'Main File'!A:O,7,0),0)</f>
        <v>0</v>
      </c>
      <c r="D16" s="28">
        <f>IFERROR(+VLOOKUP("LEEQTF"&amp;A16,'Main File'!A:O,8,0),0)</f>
        <v>0</v>
      </c>
      <c r="E16" s="28">
        <f>IFERROR(+VLOOKUP("LEEQTF"&amp;A16,'Main File'!A:O,9,0),0)</f>
        <v>0</v>
      </c>
      <c r="F16" s="28">
        <f>IFERROR(+VLOOKUP("LEEQTF"&amp;A16,'Main File'!A:O,10,0),0)</f>
        <v>0</v>
      </c>
      <c r="G16" s="28">
        <f>IFERROR(+VLOOKUP("LEEQTF"&amp;A16,'Main File'!A:O,11,0),0)</f>
        <v>0</v>
      </c>
      <c r="H16" s="28">
        <f>IFERROR(+VLOOKUP("LEEQTF"&amp;A16,'Main File'!A:O,12,0),0)</f>
        <v>0</v>
      </c>
      <c r="I16" s="28">
        <f>IFERROR(+VLOOKUP("LEEQTF"&amp;A16,'Main File'!A:O,13,0),0)</f>
        <v>0</v>
      </c>
      <c r="J16" s="28">
        <f>IFERROR(+VLOOKUP("LEEQTF"&amp;A16,'Main File'!A:O,14,0),0)</f>
        <v>0</v>
      </c>
      <c r="K16" s="28">
        <f>IFERROR(+VLOOKUP("LEEQTF"&amp;A16,'Main File'!A:O,15,0),0)</f>
        <v>0</v>
      </c>
    </row>
    <row r="17" spans="1:11" x14ac:dyDescent="0.25">
      <c r="A17" s="9">
        <f t="shared" si="0"/>
        <v>43173</v>
      </c>
      <c r="B17" s="28">
        <f>IFERROR(+VLOOKUP("LEEQTF"&amp;A17,'Main File'!A:O,6,0),0)</f>
        <v>0</v>
      </c>
      <c r="C17" s="28">
        <f>IFERROR(+VLOOKUP("LEEQTF"&amp;A17,'Main File'!A:O,7,0),0)</f>
        <v>0</v>
      </c>
      <c r="D17" s="28">
        <f>IFERROR(+VLOOKUP("LEEQTF"&amp;A17,'Main File'!A:O,8,0),0)</f>
        <v>0</v>
      </c>
      <c r="E17" s="28">
        <f>IFERROR(+VLOOKUP("LEEQTF"&amp;A17,'Main File'!A:O,9,0),0)</f>
        <v>0</v>
      </c>
      <c r="F17" s="28">
        <f>IFERROR(+VLOOKUP("LEEQTF"&amp;A17,'Main File'!A:O,10,0),0)</f>
        <v>0</v>
      </c>
      <c r="G17" s="28">
        <f>IFERROR(+VLOOKUP("LEEQTF"&amp;A17,'Main File'!A:O,11,0),0)</f>
        <v>0</v>
      </c>
      <c r="H17" s="28">
        <f>IFERROR(+VLOOKUP("LEEQTF"&amp;A17,'Main File'!A:O,12,0),0)</f>
        <v>0</v>
      </c>
      <c r="I17" s="28">
        <f>IFERROR(+VLOOKUP("LEEQTF"&amp;A17,'Main File'!A:O,13,0),0)</f>
        <v>0</v>
      </c>
      <c r="J17" s="28">
        <f>IFERROR(+VLOOKUP("LEEQTF"&amp;A17,'Main File'!A:O,14,0),0)</f>
        <v>0</v>
      </c>
      <c r="K17" s="28">
        <f>IFERROR(+VLOOKUP("LEEQTF"&amp;A17,'Main File'!A:O,15,0),0)</f>
        <v>0</v>
      </c>
    </row>
    <row r="18" spans="1:11" x14ac:dyDescent="0.25">
      <c r="A18" s="9">
        <f t="shared" si="0"/>
        <v>43174</v>
      </c>
      <c r="B18" s="28">
        <f>IFERROR(+VLOOKUP("LEEQTF"&amp;A18,'Main File'!A:O,6,0),0)</f>
        <v>0</v>
      </c>
      <c r="C18" s="28">
        <f>IFERROR(+VLOOKUP("LEEQTF"&amp;A18,'Main File'!A:O,7,0),0)</f>
        <v>0</v>
      </c>
      <c r="D18" s="28">
        <f>IFERROR(+VLOOKUP("LEEQTF"&amp;A18,'Main File'!A:O,8,0),0)</f>
        <v>0</v>
      </c>
      <c r="E18" s="28">
        <f>IFERROR(+VLOOKUP("LEEQTF"&amp;A18,'Main File'!A:O,9,0),0)</f>
        <v>0</v>
      </c>
      <c r="F18" s="28">
        <f>IFERROR(+VLOOKUP("LEEQTF"&amp;A18,'Main File'!A:O,10,0),0)</f>
        <v>0</v>
      </c>
      <c r="G18" s="28">
        <f>IFERROR(+VLOOKUP("LEEQTF"&amp;A18,'Main File'!A:O,11,0),0)</f>
        <v>0</v>
      </c>
      <c r="H18" s="28">
        <f>IFERROR(+VLOOKUP("LEEQTF"&amp;A18,'Main File'!A:O,12,0),0)</f>
        <v>0</v>
      </c>
      <c r="I18" s="28">
        <f>IFERROR(+VLOOKUP("LEEQTF"&amp;A18,'Main File'!A:O,13,0),0)</f>
        <v>0</v>
      </c>
      <c r="J18" s="28">
        <f>IFERROR(+VLOOKUP("LEEQTF"&amp;A18,'Main File'!A:O,14,0),0)</f>
        <v>0</v>
      </c>
      <c r="K18" s="28">
        <f>IFERROR(+VLOOKUP("LEEQTF"&amp;A18,'Main File'!A:O,15,0),0)</f>
        <v>0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0</v>
      </c>
      <c r="C16" s="28">
        <f>IFERROR(+VLOOKUP("LEGROW"&amp;A16,'Main File'!A:O,7,0),0)</f>
        <v>0</v>
      </c>
      <c r="D16" s="28">
        <f>IFERROR(+VLOOKUP("LEGROW"&amp;A16,'Main File'!A:O,8,0),0)</f>
        <v>0</v>
      </c>
      <c r="E16" s="28">
        <f>IFERROR(+VLOOKUP("LEGROW"&amp;A16,'Main File'!A:O,9,0),0)</f>
        <v>0</v>
      </c>
      <c r="F16" s="28">
        <f>IFERROR(+VLOOKUP("LEGROW"&amp;A16,'Main File'!A:O,10,0),0)</f>
        <v>0</v>
      </c>
      <c r="G16" s="28">
        <f>IFERROR(+VLOOKUP("LEGROW"&amp;A16,'Main File'!A:O,11,0),0)</f>
        <v>0</v>
      </c>
      <c r="H16" s="28">
        <f>IFERROR(+VLOOKUP("LEGROW"&amp;A16,'Main File'!A:O,12,0),0)</f>
        <v>0</v>
      </c>
      <c r="I16" s="28">
        <f>IFERROR(+VLOOKUP("LEGROW"&amp;A16,'Main File'!A:O,13,0),0)</f>
        <v>0</v>
      </c>
      <c r="J16" s="28">
        <f>IFERROR(+VLOOKUP("LEGROW"&amp;A16,'Main File'!A:O,14,0),0)</f>
        <v>0</v>
      </c>
      <c r="K16" s="28">
        <f>IFERROR(+VLOOKUP("LEGROW"&amp;A16,'Main File'!A:O,15,0),0)</f>
        <v>0</v>
      </c>
    </row>
    <row r="17" spans="1:11" x14ac:dyDescent="0.25">
      <c r="A17" s="9">
        <f t="shared" si="0"/>
        <v>43173</v>
      </c>
      <c r="B17" s="28">
        <f>IFERROR(+VLOOKUP("LEGROW"&amp;A17,'Main File'!A:O,6,0),0)</f>
        <v>0</v>
      </c>
      <c r="C17" s="28">
        <f>IFERROR(+VLOOKUP("LEGROW"&amp;A17,'Main File'!A:O,7,0),0)</f>
        <v>0</v>
      </c>
      <c r="D17" s="28">
        <f>IFERROR(+VLOOKUP("LEGROW"&amp;A17,'Main File'!A:O,8,0),0)</f>
        <v>0</v>
      </c>
      <c r="E17" s="28">
        <f>IFERROR(+VLOOKUP("LEGROW"&amp;A17,'Main File'!A:O,9,0),0)</f>
        <v>0</v>
      </c>
      <c r="F17" s="28">
        <f>IFERROR(+VLOOKUP("LEGROW"&amp;A17,'Main File'!A:O,10,0),0)</f>
        <v>0</v>
      </c>
      <c r="G17" s="28">
        <f>IFERROR(+VLOOKUP("LEGROW"&amp;A17,'Main File'!A:O,11,0),0)</f>
        <v>0</v>
      </c>
      <c r="H17" s="28">
        <f>IFERROR(+VLOOKUP("LEGROW"&amp;A17,'Main File'!A:O,12,0),0)</f>
        <v>0</v>
      </c>
      <c r="I17" s="28">
        <f>IFERROR(+VLOOKUP("LEGROW"&amp;A17,'Main File'!A:O,13,0),0)</f>
        <v>0</v>
      </c>
      <c r="J17" s="28">
        <f>IFERROR(+VLOOKUP("LEGROW"&amp;A17,'Main File'!A:O,14,0),0)</f>
        <v>0</v>
      </c>
      <c r="K17" s="28">
        <f>IFERROR(+VLOOKUP("LEGROW"&amp;A17,'Main File'!A:O,15,0),0)</f>
        <v>0</v>
      </c>
    </row>
    <row r="18" spans="1:11" x14ac:dyDescent="0.25">
      <c r="A18" s="9">
        <f t="shared" si="0"/>
        <v>43174</v>
      </c>
      <c r="B18" s="28">
        <f>IFERROR(+VLOOKUP("LEGROW"&amp;A18,'Main File'!A:O,6,0),0)</f>
        <v>0</v>
      </c>
      <c r="C18" s="28">
        <f>IFERROR(+VLOOKUP("LEGROW"&amp;A18,'Main File'!A:O,7,0),0)</f>
        <v>0</v>
      </c>
      <c r="D18" s="28">
        <f>IFERROR(+VLOOKUP("LEGROW"&amp;A18,'Main File'!A:O,8,0),0)</f>
        <v>0</v>
      </c>
      <c r="E18" s="28">
        <f>IFERROR(+VLOOKUP("LEGROW"&amp;A18,'Main File'!A:O,9,0),0)</f>
        <v>0</v>
      </c>
      <c r="F18" s="28">
        <f>IFERROR(+VLOOKUP("LEGROW"&amp;A18,'Main File'!A:O,10,0),0)</f>
        <v>0</v>
      </c>
      <c r="G18" s="28">
        <f>IFERROR(+VLOOKUP("LEGROW"&amp;A18,'Main File'!A:O,11,0),0)</f>
        <v>0</v>
      </c>
      <c r="H18" s="28">
        <f>IFERROR(+VLOOKUP("LEGROW"&amp;A18,'Main File'!A:O,12,0),0)</f>
        <v>0</v>
      </c>
      <c r="I18" s="28">
        <f>IFERROR(+VLOOKUP("LEGROW"&amp;A18,'Main File'!A:O,13,0),0)</f>
        <v>0</v>
      </c>
      <c r="J18" s="28">
        <f>IFERROR(+VLOOKUP("LEGROW"&amp;A18,'Main File'!A:O,14,0),0)</f>
        <v>0</v>
      </c>
      <c r="K18" s="28">
        <f>IFERROR(+VLOOKUP("LEGROW"&amp;A18,'Main File'!A:O,15,0),0)</f>
        <v>0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0</v>
      </c>
      <c r="C16" s="28">
        <f>IFERROR(+VLOOKUP("LEINFA"&amp;A16,'Main File'!A:O,7,0),0)</f>
        <v>0</v>
      </c>
      <c r="D16" s="28">
        <f>IFERROR(+VLOOKUP("LEINFA"&amp;A16,'Main File'!A:O,8,0),0)</f>
        <v>0</v>
      </c>
      <c r="E16" s="28">
        <f>IFERROR(+VLOOKUP("LEINFA"&amp;A16,'Main File'!A:O,9,0),0)</f>
        <v>0</v>
      </c>
      <c r="F16" s="28">
        <f>IFERROR(+VLOOKUP("LEINFA"&amp;A16,'Main File'!A:O,10,0),0)</f>
        <v>0</v>
      </c>
      <c r="G16" s="28">
        <f>IFERROR(+VLOOKUP("LEINFA"&amp;A16,'Main File'!A:O,11,0),0)</f>
        <v>0</v>
      </c>
      <c r="H16" s="28">
        <f>IFERROR(+VLOOKUP("LEINFA"&amp;A16,'Main File'!A:O,12,0),0)</f>
        <v>0</v>
      </c>
      <c r="I16" s="28">
        <f>IFERROR(+VLOOKUP("LEINFA"&amp;A16,'Main File'!A:O,13,0),0)</f>
        <v>0</v>
      </c>
      <c r="J16" s="28">
        <f>IFERROR(+VLOOKUP("LEINFA"&amp;A16,'Main File'!A:O,14,0),0)</f>
        <v>0</v>
      </c>
      <c r="K16" s="28">
        <f>IFERROR(+VLOOKUP("LEINFA"&amp;A16,'Main File'!A:O,15,0),0)</f>
        <v>0</v>
      </c>
    </row>
    <row r="17" spans="1:11" x14ac:dyDescent="0.25">
      <c r="A17" s="9">
        <f t="shared" si="0"/>
        <v>43173</v>
      </c>
      <c r="B17" s="28">
        <f>IFERROR(+VLOOKUP("LEINFA"&amp;A17,'Main File'!A:O,6,0),0)</f>
        <v>0</v>
      </c>
      <c r="C17" s="28">
        <f>IFERROR(+VLOOKUP("LEINFA"&amp;A17,'Main File'!A:O,7,0),0)</f>
        <v>0</v>
      </c>
      <c r="D17" s="28">
        <f>IFERROR(+VLOOKUP("LEINFA"&amp;A17,'Main File'!A:O,8,0),0)</f>
        <v>0</v>
      </c>
      <c r="E17" s="28">
        <f>IFERROR(+VLOOKUP("LEINFA"&amp;A17,'Main File'!A:O,9,0),0)</f>
        <v>0</v>
      </c>
      <c r="F17" s="28">
        <f>IFERROR(+VLOOKUP("LEINFA"&amp;A17,'Main File'!A:O,10,0),0)</f>
        <v>0</v>
      </c>
      <c r="G17" s="28">
        <f>IFERROR(+VLOOKUP("LEINFA"&amp;A17,'Main File'!A:O,11,0),0)</f>
        <v>0</v>
      </c>
      <c r="H17" s="28">
        <f>IFERROR(+VLOOKUP("LEINFA"&amp;A17,'Main File'!A:O,12,0),0)</f>
        <v>0</v>
      </c>
      <c r="I17" s="28">
        <f>IFERROR(+VLOOKUP("LEINFA"&amp;A17,'Main File'!A:O,13,0),0)</f>
        <v>0</v>
      </c>
      <c r="J17" s="28">
        <f>IFERROR(+VLOOKUP("LEINFA"&amp;A17,'Main File'!A:O,14,0),0)</f>
        <v>0</v>
      </c>
      <c r="K17" s="28">
        <f>IFERROR(+VLOOKUP("LEINFA"&amp;A17,'Main File'!A:O,15,0),0)</f>
        <v>0</v>
      </c>
    </row>
    <row r="18" spans="1:11" x14ac:dyDescent="0.25">
      <c r="A18" s="9">
        <f t="shared" si="0"/>
        <v>43174</v>
      </c>
      <c r="B18" s="28">
        <f>IFERROR(+VLOOKUP("LEINFA"&amp;A18,'Main File'!A:O,6,0),0)</f>
        <v>0</v>
      </c>
      <c r="C18" s="28">
        <f>IFERROR(+VLOOKUP("LEINFA"&amp;A18,'Main File'!A:O,7,0),0)</f>
        <v>0</v>
      </c>
      <c r="D18" s="28">
        <f>IFERROR(+VLOOKUP("LEINFA"&amp;A18,'Main File'!A:O,8,0),0)</f>
        <v>0</v>
      </c>
      <c r="E18" s="28">
        <f>IFERROR(+VLOOKUP("LEINFA"&amp;A18,'Main File'!A:O,9,0),0)</f>
        <v>0</v>
      </c>
      <c r="F18" s="28">
        <f>IFERROR(+VLOOKUP("LEINFA"&amp;A18,'Main File'!A:O,10,0),0)</f>
        <v>0</v>
      </c>
      <c r="G18" s="28">
        <f>IFERROR(+VLOOKUP("LEINFA"&amp;A18,'Main File'!A:O,11,0),0)</f>
        <v>0</v>
      </c>
      <c r="H18" s="28">
        <f>IFERROR(+VLOOKUP("LEINFA"&amp;A18,'Main File'!A:O,12,0),0)</f>
        <v>0</v>
      </c>
      <c r="I18" s="28">
        <f>IFERROR(+VLOOKUP("LEINFA"&amp;A18,'Main File'!A:O,13,0),0)</f>
        <v>0</v>
      </c>
      <c r="J18" s="28">
        <f>IFERROR(+VLOOKUP("LEINFA"&amp;A18,'Main File'!A:O,14,0),0)</f>
        <v>0</v>
      </c>
      <c r="K18" s="28">
        <f>IFERROR(+VLOOKUP("LEINFA"&amp;A18,'Main File'!A:O,15,0),0)</f>
        <v>0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0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0</v>
      </c>
      <c r="F16" s="28">
        <f>IFERROR(+VLOOKUP("LEINNF"&amp;A16,'Main File'!A:O,10,0),0)</f>
        <v>0</v>
      </c>
      <c r="G16" s="28">
        <f>IFERROR(+VLOOKUP("LEINNF"&amp;A16,'Main File'!A:O,11,0),0)</f>
        <v>0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0</v>
      </c>
      <c r="K16" s="28">
        <f>IFERROR(+VLOOKUP("LEINNF"&amp;A16,'Main File'!A:O,15,0),0)</f>
        <v>0</v>
      </c>
    </row>
    <row r="17" spans="1:11" x14ac:dyDescent="0.25">
      <c r="A17" s="9">
        <f t="shared" si="0"/>
        <v>43173</v>
      </c>
      <c r="B17" s="28">
        <f>IFERROR(+VLOOKUP("LEINNF"&amp;A17,'Main File'!A:O,6,0),0)</f>
        <v>0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0</v>
      </c>
      <c r="F17" s="28">
        <f>IFERROR(+VLOOKUP("LEINNF"&amp;A17,'Main File'!A:O,10,0),0)</f>
        <v>0</v>
      </c>
      <c r="G17" s="28">
        <f>IFERROR(+VLOOKUP("LEINNF"&amp;A17,'Main File'!A:O,11,0),0)</f>
        <v>0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0</v>
      </c>
      <c r="K17" s="28">
        <f>IFERROR(+VLOOKUP("LEINNF"&amp;A17,'Main File'!A:O,15,0),0)</f>
        <v>0</v>
      </c>
    </row>
    <row r="18" spans="1:11" x14ac:dyDescent="0.25">
      <c r="A18" s="9">
        <f t="shared" si="0"/>
        <v>43174</v>
      </c>
      <c r="B18" s="28">
        <f>IFERROR(+VLOOKUP("LEINNF"&amp;A18,'Main File'!A:O,6,0),0)</f>
        <v>0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0</v>
      </c>
      <c r="F18" s="28">
        <f>IFERROR(+VLOOKUP("LEINNF"&amp;A18,'Main File'!A:O,10,0),0)</f>
        <v>0</v>
      </c>
      <c r="G18" s="28">
        <f>IFERROR(+VLOOKUP("LEINNF"&amp;A18,'Main File'!A:O,11,0),0)</f>
        <v>0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0</v>
      </c>
      <c r="K18" s="28">
        <f>IFERROR(+VLOOKUP("LEINNF"&amp;A18,'Main File'!A:O,15,0),0)</f>
        <v>0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0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</v>
      </c>
      <c r="F16" s="28">
        <f>IFERROR(+VLOOKUP("LEINSX"&amp;A16,'Main File'!A:O,10,0),0)</f>
        <v>0</v>
      </c>
      <c r="G16" s="28">
        <f>IFERROR(+VLOOKUP("LEINSX"&amp;A16,'Main File'!A:O,11,0),0)</f>
        <v>0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</v>
      </c>
      <c r="K16" s="28">
        <f>IFERROR(+VLOOKUP("LEINSX"&amp;A16,'Main File'!A:O,15,0),0)</f>
        <v>0</v>
      </c>
    </row>
    <row r="17" spans="1:11" x14ac:dyDescent="0.25">
      <c r="A17" s="9">
        <f t="shared" si="0"/>
        <v>43173</v>
      </c>
      <c r="B17" s="28">
        <f>IFERROR(+VLOOKUP("LEINSX"&amp;A17,'Main File'!A:O,6,0),0)</f>
        <v>0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</v>
      </c>
      <c r="F17" s="28">
        <f>IFERROR(+VLOOKUP("LEINSX"&amp;A17,'Main File'!A:O,10,0),0)</f>
        <v>0</v>
      </c>
      <c r="G17" s="28">
        <f>IFERROR(+VLOOKUP("LEINSX"&amp;A17,'Main File'!A:O,11,0),0)</f>
        <v>0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</v>
      </c>
      <c r="K17" s="28">
        <f>IFERROR(+VLOOKUP("LEINSX"&amp;A17,'Main File'!A:O,15,0),0)</f>
        <v>0</v>
      </c>
    </row>
    <row r="18" spans="1:11" x14ac:dyDescent="0.25">
      <c r="A18" s="9">
        <f t="shared" si="0"/>
        <v>43174</v>
      </c>
      <c r="B18" s="28">
        <f>IFERROR(+VLOOKUP("LEINSX"&amp;A18,'Main File'!A:O,6,0),0)</f>
        <v>0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</v>
      </c>
      <c r="F18" s="28">
        <f>IFERROR(+VLOOKUP("LEINSX"&amp;A18,'Main File'!A:O,10,0),0)</f>
        <v>0</v>
      </c>
      <c r="G18" s="28">
        <f>IFERROR(+VLOOKUP("LEINSX"&amp;A18,'Main File'!A:O,11,0),0)</f>
        <v>0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</v>
      </c>
      <c r="K18" s="28">
        <f>IFERROR(+VLOOKUP("LEINSX"&amp;A18,'Main File'!A:O,15,0),0)</f>
        <v>0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0</v>
      </c>
      <c r="C16" s="28">
        <f>IFERROR(+VLOOKUP("LEMIDF"&amp;A16,'Main File'!A:O,7,0),0)</f>
        <v>0</v>
      </c>
      <c r="D16" s="28">
        <f>IFERROR(+VLOOKUP("LEMIDF"&amp;A16,'Main File'!A:O,8,0),0)</f>
        <v>0</v>
      </c>
      <c r="E16" s="28">
        <f>IFERROR(+VLOOKUP("LEMIDF"&amp;A16,'Main File'!A:O,9,0),0)</f>
        <v>0</v>
      </c>
      <c r="F16" s="28">
        <f>IFERROR(+VLOOKUP("LEMIDF"&amp;A16,'Main File'!A:O,10,0),0)</f>
        <v>0</v>
      </c>
      <c r="G16" s="28">
        <f>IFERROR(+VLOOKUP("LEMIDF"&amp;A16,'Main File'!A:O,11,0),0)</f>
        <v>0</v>
      </c>
      <c r="H16" s="28">
        <f>IFERROR(+VLOOKUP("LEMIDF"&amp;A16,'Main File'!A:O,12,0),0)</f>
        <v>0</v>
      </c>
      <c r="I16" s="28">
        <f>IFERROR(+VLOOKUP("LEMIDF"&amp;A16,'Main File'!A:O,13,0),0)</f>
        <v>0</v>
      </c>
      <c r="J16" s="28">
        <f>IFERROR(+VLOOKUP("LEMIDF"&amp;A16,'Main File'!A:O,14,0),0)</f>
        <v>0</v>
      </c>
      <c r="K16" s="28">
        <f>IFERROR(+VLOOKUP("LEMIDF"&amp;A16,'Main File'!A:O,15,0),0)</f>
        <v>0</v>
      </c>
    </row>
    <row r="17" spans="1:11" x14ac:dyDescent="0.25">
      <c r="A17" s="9">
        <f t="shared" si="0"/>
        <v>43173</v>
      </c>
      <c r="B17" s="28">
        <f>IFERROR(+VLOOKUP("LEMIDF"&amp;A17,'Main File'!A:O,6,0),0)</f>
        <v>0</v>
      </c>
      <c r="C17" s="28">
        <f>IFERROR(+VLOOKUP("LEMIDF"&amp;A17,'Main File'!A:O,7,0),0)</f>
        <v>0</v>
      </c>
      <c r="D17" s="28">
        <f>IFERROR(+VLOOKUP("LEMIDF"&amp;A17,'Main File'!A:O,8,0),0)</f>
        <v>0</v>
      </c>
      <c r="E17" s="28">
        <f>IFERROR(+VLOOKUP("LEMIDF"&amp;A17,'Main File'!A:O,9,0),0)</f>
        <v>0</v>
      </c>
      <c r="F17" s="28">
        <f>IFERROR(+VLOOKUP("LEMIDF"&amp;A17,'Main File'!A:O,10,0),0)</f>
        <v>0</v>
      </c>
      <c r="G17" s="28">
        <f>IFERROR(+VLOOKUP("LEMIDF"&amp;A17,'Main File'!A:O,11,0),0)</f>
        <v>0</v>
      </c>
      <c r="H17" s="28">
        <f>IFERROR(+VLOOKUP("LEMIDF"&amp;A17,'Main File'!A:O,12,0),0)</f>
        <v>0</v>
      </c>
      <c r="I17" s="28">
        <f>IFERROR(+VLOOKUP("LEMIDF"&amp;A17,'Main File'!A:O,13,0),0)</f>
        <v>0</v>
      </c>
      <c r="J17" s="28">
        <f>IFERROR(+VLOOKUP("LEMIDF"&amp;A17,'Main File'!A:O,14,0),0)</f>
        <v>0</v>
      </c>
      <c r="K17" s="28">
        <f>IFERROR(+VLOOKUP("LEMIDF"&amp;A17,'Main File'!A:O,15,0),0)</f>
        <v>0</v>
      </c>
    </row>
    <row r="18" spans="1:11" x14ac:dyDescent="0.25">
      <c r="A18" s="9">
        <f t="shared" si="0"/>
        <v>43174</v>
      </c>
      <c r="B18" s="28">
        <f>IFERROR(+VLOOKUP("LEMIDF"&amp;A18,'Main File'!A:O,6,0),0)</f>
        <v>0</v>
      </c>
      <c r="C18" s="28">
        <f>IFERROR(+VLOOKUP("LEMIDF"&amp;A18,'Main File'!A:O,7,0),0)</f>
        <v>0</v>
      </c>
      <c r="D18" s="28">
        <f>IFERROR(+VLOOKUP("LEMIDF"&amp;A18,'Main File'!A:O,8,0),0)</f>
        <v>0</v>
      </c>
      <c r="E18" s="28">
        <f>IFERROR(+VLOOKUP("LEMIDF"&amp;A18,'Main File'!A:O,9,0),0)</f>
        <v>0</v>
      </c>
      <c r="F18" s="28">
        <f>IFERROR(+VLOOKUP("LEMIDF"&amp;A18,'Main File'!A:O,10,0),0)</f>
        <v>0</v>
      </c>
      <c r="G18" s="28">
        <f>IFERROR(+VLOOKUP("LEMIDF"&amp;A18,'Main File'!A:O,11,0),0)</f>
        <v>0</v>
      </c>
      <c r="H18" s="28">
        <f>IFERROR(+VLOOKUP("LEMIDF"&amp;A18,'Main File'!A:O,12,0),0)</f>
        <v>0</v>
      </c>
      <c r="I18" s="28">
        <f>IFERROR(+VLOOKUP("LEMIDF"&amp;A18,'Main File'!A:O,13,0),0)</f>
        <v>0</v>
      </c>
      <c r="J18" s="28">
        <f>IFERROR(+VLOOKUP("LEMIDF"&amp;A18,'Main File'!A:O,14,0),0)</f>
        <v>0</v>
      </c>
      <c r="K18" s="28">
        <f>IFERROR(+VLOOKUP("LEMIDF"&amp;A18,'Main File'!A:O,15,0),0)</f>
        <v>0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0</v>
      </c>
      <c r="F16" s="28">
        <f>IFERROR(+VLOOKUP("LET100"&amp;A16,'Main File'!A:O,10,0),0)</f>
        <v>0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0</v>
      </c>
      <c r="F17" s="28">
        <f>IFERROR(+VLOOKUP("LET100"&amp;A17,'Main File'!A:O,10,0),0)</f>
        <v>0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0</v>
      </c>
      <c r="F18" s="28">
        <f>IFERROR(+VLOOKUP("LET100"&amp;A18,'Main File'!A:O,10,0),0)</f>
        <v>0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0</v>
      </c>
      <c r="C16" s="28">
        <f>IFERROR(+VLOOKUP("LETAXP"&amp;A16,'Main File'!A:O,7,0),0)</f>
        <v>0</v>
      </c>
      <c r="D16" s="28">
        <f>IFERROR(+VLOOKUP("LETAXP"&amp;A16,'Main File'!A:O,8,0),0)</f>
        <v>0</v>
      </c>
      <c r="E16" s="28">
        <f>IFERROR(+VLOOKUP("LETAXP"&amp;A16,'Main File'!A:O,9,0),0)</f>
        <v>0</v>
      </c>
      <c r="F16" s="28">
        <f>IFERROR(+VLOOKUP("LETAXP"&amp;A16,'Main File'!A:O,10,0),0)</f>
        <v>0</v>
      </c>
      <c r="G16" s="28">
        <f>IFERROR(+VLOOKUP("LETAXP"&amp;A16,'Main File'!A:O,11,0),0)</f>
        <v>0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</v>
      </c>
      <c r="K16" s="28">
        <f>IFERROR(+VLOOKUP("LETAXP"&amp;A16,'Main File'!A:O,15,0),0)</f>
        <v>0</v>
      </c>
    </row>
    <row r="17" spans="1:11" x14ac:dyDescent="0.25">
      <c r="A17" s="9">
        <f t="shared" si="0"/>
        <v>43173</v>
      </c>
      <c r="B17" s="28">
        <f>IFERROR(+VLOOKUP("LETAXP"&amp;A17,'Main File'!A:O,6,0),0)</f>
        <v>0</v>
      </c>
      <c r="C17" s="28">
        <f>IFERROR(+VLOOKUP("LETAXP"&amp;A17,'Main File'!A:O,7,0),0)</f>
        <v>0</v>
      </c>
      <c r="D17" s="28">
        <f>IFERROR(+VLOOKUP("LETAXP"&amp;A17,'Main File'!A:O,8,0),0)</f>
        <v>0</v>
      </c>
      <c r="E17" s="28">
        <f>IFERROR(+VLOOKUP("LETAXP"&amp;A17,'Main File'!A:O,9,0),0)</f>
        <v>0</v>
      </c>
      <c r="F17" s="28">
        <f>IFERROR(+VLOOKUP("LETAXP"&amp;A17,'Main File'!A:O,10,0),0)</f>
        <v>0</v>
      </c>
      <c r="G17" s="28">
        <f>IFERROR(+VLOOKUP("LETAXP"&amp;A17,'Main File'!A:O,11,0),0)</f>
        <v>0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</v>
      </c>
      <c r="K17" s="28">
        <f>IFERROR(+VLOOKUP("LETAXP"&amp;A17,'Main File'!A:O,15,0),0)</f>
        <v>0</v>
      </c>
    </row>
    <row r="18" spans="1:11" x14ac:dyDescent="0.25">
      <c r="A18" s="9">
        <f t="shared" si="0"/>
        <v>43174</v>
      </c>
      <c r="B18" s="28">
        <f>IFERROR(+VLOOKUP("LETAXP"&amp;A18,'Main File'!A:O,6,0),0)</f>
        <v>0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</v>
      </c>
      <c r="F18" s="28">
        <f>IFERROR(+VLOOKUP("LETAXP"&amp;A18,'Main File'!A:O,10,0),0)</f>
        <v>0</v>
      </c>
      <c r="G18" s="28">
        <f>IFERROR(+VLOOKUP("LETAXP"&amp;A18,'Main File'!A:O,11,0),0)</f>
        <v>0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</v>
      </c>
      <c r="K18" s="28">
        <f>IFERROR(+VLOOKUP("LETAXP"&amp;A18,'Main File'!A:O,15,0),0)</f>
        <v>0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0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0</v>
      </c>
      <c r="F16" s="28">
        <f>IFERROR(+VLOOKUP("LETF50"&amp;A16,'Main File'!A:O,10,0),0)</f>
        <v>0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0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0</v>
      </c>
      <c r="F17" s="28">
        <f>IFERROR(+VLOOKUP("LETF50"&amp;A17,'Main File'!A:O,10,0),0)</f>
        <v>0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0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0</v>
      </c>
      <c r="F18" s="28">
        <f>IFERROR(+VLOOKUP("LETF50"&amp;A18,'Main File'!A:O,10,0),0)</f>
        <v>0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0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</v>
      </c>
      <c r="F16" s="28">
        <f>IFERROR(+VLOOKUP("LEULIS"&amp;A16,'Main File'!A:O,10,0),0)</f>
        <v>0</v>
      </c>
      <c r="G16" s="28">
        <f>IFERROR(+VLOOKUP("LEULIS"&amp;A16,'Main File'!A:O,11,0),0)</f>
        <v>0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</v>
      </c>
      <c r="K16" s="28">
        <f>IFERROR(+VLOOKUP("LEULIS"&amp;A16,'Main File'!A:O,15,0),0)</f>
        <v>0</v>
      </c>
    </row>
    <row r="17" spans="1:11" x14ac:dyDescent="0.25">
      <c r="A17" s="9">
        <f t="shared" si="0"/>
        <v>43173</v>
      </c>
      <c r="B17" s="28">
        <f>IFERROR(+VLOOKUP("LEULIS"&amp;A17,'Main File'!A:O,6,0),0)</f>
        <v>0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</v>
      </c>
      <c r="F17" s="28">
        <f>IFERROR(+VLOOKUP("LEULIS"&amp;A17,'Main File'!A:O,10,0),0)</f>
        <v>0</v>
      </c>
      <c r="G17" s="28">
        <f>IFERROR(+VLOOKUP("LEULIS"&amp;A17,'Main File'!A:O,11,0),0)</f>
        <v>0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</v>
      </c>
      <c r="K17" s="28">
        <f>IFERROR(+VLOOKUP("LEULIS"&amp;A17,'Main File'!A:O,15,0),0)</f>
        <v>0</v>
      </c>
    </row>
    <row r="18" spans="1:11" x14ac:dyDescent="0.25">
      <c r="A18" s="9">
        <f t="shared" si="0"/>
        <v>43174</v>
      </c>
      <c r="B18" s="28">
        <f>IFERROR(+VLOOKUP("LEULIS"&amp;A18,'Main File'!A:O,6,0),0)</f>
        <v>0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</v>
      </c>
      <c r="F18" s="28">
        <f>IFERROR(+VLOOKUP("LEULIS"&amp;A18,'Main File'!A:O,10,0),0)</f>
        <v>0</v>
      </c>
      <c r="G18" s="28">
        <f>IFERROR(+VLOOKUP("LEULIS"&amp;A18,'Main File'!A:O,11,0),0)</f>
        <v>0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</v>
      </c>
      <c r="K18" s="28">
        <f>IFERROR(+VLOOKUP("LEULIS"&amp;A18,'Main File'!A:O,15,0),0)</f>
        <v>0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0</v>
      </c>
      <c r="F16" s="28">
        <f>IFERROR(+VLOOKUP("LLIQDF"&amp;A16,'Main File'!A:O,10,0),0)</f>
        <v>0</v>
      </c>
      <c r="G16" s="28">
        <f>IFERROR(+VLOOKUP("LLIQDF"&amp;A16,'Main File'!A:O,11,0),0)</f>
        <v>0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0</v>
      </c>
      <c r="K16" s="28">
        <f>IFERROR(+VLOOKUP("LLIQDF"&amp;A16,'Main File'!A:O,15,0),0)</f>
        <v>0</v>
      </c>
    </row>
    <row r="17" spans="1:11" x14ac:dyDescent="0.25">
      <c r="A17" s="9">
        <f t="shared" si="0"/>
        <v>43173</v>
      </c>
      <c r="B17" s="28">
        <f>IFERROR(+VLOOKUP("LLIQDF"&amp;A17,'Main File'!A:O,6,0),0)</f>
        <v>0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0</v>
      </c>
      <c r="F17" s="28">
        <f>IFERROR(+VLOOKUP("LLIQDF"&amp;A17,'Main File'!A:O,10,0),0)</f>
        <v>0</v>
      </c>
      <c r="G17" s="28">
        <f>IFERROR(+VLOOKUP("LLIQDF"&amp;A17,'Main File'!A:O,11,0),0)</f>
        <v>0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0</v>
      </c>
      <c r="K17" s="28">
        <f>IFERROR(+VLOOKUP("LLIQDF"&amp;A17,'Main File'!A:O,15,0),0)</f>
        <v>0</v>
      </c>
    </row>
    <row r="18" spans="1:11" x14ac:dyDescent="0.25">
      <c r="A18" s="9">
        <f t="shared" si="0"/>
        <v>43174</v>
      </c>
      <c r="B18" s="28">
        <f>IFERROR(+VLOOKUP("LLIQDF"&amp;A18,'Main File'!A:O,6,0),0)</f>
        <v>0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0</v>
      </c>
      <c r="F18" s="28">
        <f>IFERROR(+VLOOKUP("LLIQDF"&amp;A18,'Main File'!A:O,10,0),0)</f>
        <v>0</v>
      </c>
      <c r="G18" s="28">
        <f>IFERROR(+VLOOKUP("LLIQDF"&amp;A18,'Main File'!A:O,11,0),0)</f>
        <v>0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0</v>
      </c>
      <c r="K18" s="28">
        <f>IFERROR(+VLOOKUP("LLIQDF"&amp;A18,'Main File'!A:O,15,0),0)</f>
        <v>0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2018-03-12T16:13:20Z</dcterms:modified>
</cp:coreProperties>
</file>