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C91EE6D9-628A-46DD-92A3-3FCAD2C0AFCA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<sst xmlns="http://schemas.openxmlformats.org/spreadsheetml/2006/main" count="1046" uniqueCount="96">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</sst>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36" x14ac:dyDescent="0.25">
      <c r="A1" s="6" t="s">
        <v>2</v>
      </c>
      <c r="B1" s="6" t="s">
        <v>3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2"/>
  <sheetViews>
    <sheetView topLeftCell="A134" workbookViewId="0">
      <selection activeCell="B152" sqref="B152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52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selection activeCell="M13" sqref="M1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0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0</v>
      </c>
      <c r="F10" s="28">
        <f>IFERROR(+VLOOKUP("LDBOND"&amp;A10,'Main File'!A:O,10,0),0)</f>
        <v>0</v>
      </c>
      <c r="G10" s="28">
        <f>IFERROR(+VLOOKUP("LDBOND"&amp;A10,'Main File'!A:O,11,0),0)</f>
        <v>0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0</v>
      </c>
      <c r="K10" s="28">
        <f>IFERROR(+VLOOKUP("LDBOND"&amp;A10,'Main File'!A:O,15,0),0)</f>
        <v>0</v>
      </c>
    </row>
    <row r="11" spans="1:14" x14ac:dyDescent="0.25">
      <c r="A11" s="9">
        <f t="shared" si="0"/>
        <v>43167</v>
      </c>
      <c r="B11" s="28">
        <f>IFERROR(+VLOOKUP("LDBOND"&amp;A11,'Main File'!A:O,6,0),0)</f>
        <v>0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0</v>
      </c>
      <c r="F11" s="28">
        <f>IFERROR(+VLOOKUP("LDBOND"&amp;A11,'Main File'!A:O,10,0),0)</f>
        <v>0</v>
      </c>
      <c r="G11" s="28">
        <f>IFERROR(+VLOOKUP("LDBOND"&amp;A11,'Main File'!A:O,11,0),0)</f>
        <v>0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0</v>
      </c>
      <c r="K11" s="28">
        <f>IFERROR(+VLOOKUP("LDBOND"&amp;A11,'Main File'!A:O,15,0),0)</f>
        <v>0</v>
      </c>
    </row>
    <row r="12" spans="1:14" x14ac:dyDescent="0.25">
      <c r="A12" s="9">
        <f t="shared" si="0"/>
        <v>43168</v>
      </c>
      <c r="B12" s="28">
        <f>IFERROR(+VLOOKUP("LDBOND"&amp;A12,'Main File'!A:O,6,0),0)</f>
        <v>0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0</v>
      </c>
      <c r="F12" s="28">
        <f>IFERROR(+VLOOKUP("LDBOND"&amp;A12,'Main File'!A:O,10,0),0)</f>
        <v>0</v>
      </c>
      <c r="G12" s="28">
        <f>IFERROR(+VLOOKUP("LDBOND"&amp;A12,'Main File'!A:O,11,0),0)</f>
        <v>0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0</v>
      </c>
      <c r="K12" s="28">
        <f>IFERROR(+VLOOKUP("LDBOND"&amp;A12,'Main File'!A:O,15,0),0)</f>
        <v>0</v>
      </c>
    </row>
    <row r="13" spans="1:14" x14ac:dyDescent="0.25">
      <c r="A13" s="9">
        <f t="shared" si="0"/>
        <v>43169</v>
      </c>
      <c r="B13" s="28">
        <f>IFERROR(+VLOOKUP("LDBOND"&amp;A13,'Main File'!A:O,6,0),0)</f>
        <v>0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0</v>
      </c>
      <c r="F13" s="28">
        <f>IFERROR(+VLOOKUP("LDBOND"&amp;A13,'Main File'!A:O,10,0),0)</f>
        <v>0</v>
      </c>
      <c r="G13" s="28">
        <f>IFERROR(+VLOOKUP("LDBOND"&amp;A13,'Main File'!A:O,11,0),0)</f>
        <v>0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0</v>
      </c>
      <c r="K13" s="28">
        <f>IFERROR(+VLOOKUP("LDBOND"&amp;A13,'Main File'!A:O,15,0),0)</f>
        <v>0</v>
      </c>
    </row>
    <row r="14" spans="1:14" x14ac:dyDescent="0.25">
      <c r="A14" s="9">
        <f t="shared" si="0"/>
        <v>43170</v>
      </c>
      <c r="B14" s="28">
        <f>IFERROR(+VLOOKUP("LDBOND"&amp;A14,'Main File'!A:O,6,0),0)</f>
        <v>0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0</v>
      </c>
      <c r="F14" s="28">
        <f>IFERROR(+VLOOKUP("LDBOND"&amp;A14,'Main File'!A:O,10,0),0)</f>
        <v>0</v>
      </c>
      <c r="G14" s="28">
        <f>IFERROR(+VLOOKUP("LDBOND"&amp;A14,'Main File'!A:O,11,0),0)</f>
        <v>0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0</v>
      </c>
      <c r="K14" s="28">
        <f>IFERROR(+VLOOKUP("LDBOND"&amp;A14,'Main File'!A:O,15,0),0)</f>
        <v>0</v>
      </c>
    </row>
    <row r="15" spans="1:14" x14ac:dyDescent="0.25">
      <c r="A15" s="9">
        <f t="shared" si="0"/>
        <v>43171</v>
      </c>
      <c r="B15" s="28">
        <f>IFERROR(+VLOOKUP("LDBOND"&amp;A15,'Main File'!A:O,6,0),0)</f>
        <v>0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0</v>
      </c>
      <c r="F15" s="28">
        <f>IFERROR(+VLOOKUP("LDBOND"&amp;A15,'Main File'!A:O,10,0),0)</f>
        <v>0</v>
      </c>
      <c r="G15" s="28">
        <f>IFERROR(+VLOOKUP("LDBOND"&amp;A15,'Main File'!A:O,11,0),0)</f>
        <v>0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0</v>
      </c>
      <c r="K15" s="28">
        <f>IFERROR(+VLOOKUP("LDBOND"&amp;A15,'Main File'!A:O,15,0),0)</f>
        <v>0</v>
      </c>
    </row>
    <row r="16" spans="1:14" x14ac:dyDescent="0.25">
      <c r="A16" s="9">
        <f t="shared" si="0"/>
        <v>43172</v>
      </c>
      <c r="B16" s="28">
        <f>IFERROR(+VLOOKUP("LDBOND"&amp;A16,'Main File'!A:O,6,0),0)</f>
        <v>0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0</v>
      </c>
      <c r="F16" s="28">
        <f>IFERROR(+VLOOKUP("LDBOND"&amp;A16,'Main File'!A:O,10,0),0)</f>
        <v>0</v>
      </c>
      <c r="G16" s="28">
        <f>IFERROR(+VLOOKUP("LDBOND"&amp;A16,'Main File'!A:O,11,0),0)</f>
        <v>0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0</v>
      </c>
      <c r="K16" s="28">
        <f>IFERROR(+VLOOKUP("LDBOND"&amp;A16,'Main File'!A:O,15,0),0)</f>
        <v>0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0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</v>
      </c>
      <c r="F10" s="28">
        <f>IFERROR(+VLOOKUP("LDCPO2"&amp;A10,'Main File'!A:O,10,0),0)</f>
        <v>0</v>
      </c>
      <c r="G10" s="28">
        <f>IFERROR(+VLOOKUP("LDCPO2"&amp;A10,'Main File'!A:O,11,0),0)</f>
        <v>0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</v>
      </c>
      <c r="K10" s="28">
        <f>IFERROR(+VLOOKUP("LDCPO2"&amp;A10,'Main File'!A:O,15,0),0)</f>
        <v>0</v>
      </c>
    </row>
    <row r="11" spans="1:14" x14ac:dyDescent="0.25">
      <c r="A11" s="9">
        <f t="shared" si="0"/>
        <v>43167</v>
      </c>
      <c r="B11" s="28">
        <f>IFERROR(+VLOOKUP("LDCPO2"&amp;A11,'Main File'!A:O,6,0),0)</f>
        <v>0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</v>
      </c>
      <c r="F11" s="28">
        <f>IFERROR(+VLOOKUP("LDCPO2"&amp;A11,'Main File'!A:O,10,0),0)</f>
        <v>0</v>
      </c>
      <c r="G11" s="28">
        <f>IFERROR(+VLOOKUP("LDCPO2"&amp;A11,'Main File'!A:O,11,0),0)</f>
        <v>0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</v>
      </c>
      <c r="K11" s="28">
        <f>IFERROR(+VLOOKUP("LDCPO2"&amp;A11,'Main File'!A:O,15,0),0)</f>
        <v>0</v>
      </c>
    </row>
    <row r="12" spans="1:14" x14ac:dyDescent="0.25">
      <c r="A12" s="9">
        <f t="shared" si="0"/>
        <v>43168</v>
      </c>
      <c r="B12" s="28">
        <f>IFERROR(+VLOOKUP("LDCPO2"&amp;A12,'Main File'!A:O,6,0),0)</f>
        <v>0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</v>
      </c>
      <c r="F12" s="28">
        <f>IFERROR(+VLOOKUP("LDCPO2"&amp;A12,'Main File'!A:O,10,0),0)</f>
        <v>0</v>
      </c>
      <c r="G12" s="28">
        <f>IFERROR(+VLOOKUP("LDCPO2"&amp;A12,'Main File'!A:O,11,0),0)</f>
        <v>0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</v>
      </c>
      <c r="K12" s="28">
        <f>IFERROR(+VLOOKUP("LDCPO2"&amp;A12,'Main File'!A:O,15,0),0)</f>
        <v>0</v>
      </c>
    </row>
    <row r="13" spans="1:14" x14ac:dyDescent="0.25">
      <c r="A13" s="9">
        <f t="shared" si="0"/>
        <v>43169</v>
      </c>
      <c r="B13" s="28">
        <f>IFERROR(+VLOOKUP("LDCPO2"&amp;A13,'Main File'!A:O,6,0),0)</f>
        <v>0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</v>
      </c>
      <c r="F13" s="28">
        <f>IFERROR(+VLOOKUP("LDCPO2"&amp;A13,'Main File'!A:O,10,0),0)</f>
        <v>0</v>
      </c>
      <c r="G13" s="28">
        <f>IFERROR(+VLOOKUP("LDCPO2"&amp;A13,'Main File'!A:O,11,0),0)</f>
        <v>0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</v>
      </c>
      <c r="K13" s="28">
        <f>IFERROR(+VLOOKUP("LDCPO2"&amp;A13,'Main File'!A:O,15,0),0)</f>
        <v>0</v>
      </c>
    </row>
    <row r="14" spans="1:14" x14ac:dyDescent="0.25">
      <c r="A14" s="9">
        <f t="shared" si="0"/>
        <v>43170</v>
      </c>
      <c r="B14" s="28">
        <f>IFERROR(+VLOOKUP("LDCPO2"&amp;A14,'Main File'!A:O,6,0),0)</f>
        <v>0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</v>
      </c>
      <c r="F14" s="28">
        <f>IFERROR(+VLOOKUP("LDCPO2"&amp;A14,'Main File'!A:O,10,0),0)</f>
        <v>0</v>
      </c>
      <c r="G14" s="28">
        <f>IFERROR(+VLOOKUP("LDCPO2"&amp;A14,'Main File'!A:O,11,0),0)</f>
        <v>0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</v>
      </c>
      <c r="K14" s="28">
        <f>IFERROR(+VLOOKUP("LDCPO2"&amp;A14,'Main File'!A:O,15,0),0)</f>
        <v>0</v>
      </c>
    </row>
    <row r="15" spans="1:14" x14ac:dyDescent="0.25">
      <c r="A15" s="9">
        <f t="shared" si="0"/>
        <v>43171</v>
      </c>
      <c r="B15" s="28">
        <f>IFERROR(+VLOOKUP("LDCPO2"&amp;A15,'Main File'!A:O,6,0),0)</f>
        <v>0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</v>
      </c>
      <c r="F15" s="28">
        <f>IFERROR(+VLOOKUP("LDCPO2"&amp;A15,'Main File'!A:O,10,0),0)</f>
        <v>0</v>
      </c>
      <c r="G15" s="28">
        <f>IFERROR(+VLOOKUP("LDCPO2"&amp;A15,'Main File'!A:O,11,0),0)</f>
        <v>0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</v>
      </c>
      <c r="K15" s="28">
        <f>IFERROR(+VLOOKUP("LDCPO2"&amp;A15,'Main File'!A:O,15,0),0)</f>
        <v>0</v>
      </c>
    </row>
    <row r="16" spans="1:14" x14ac:dyDescent="0.25">
      <c r="A16" s="9">
        <f t="shared" si="0"/>
        <v>43172</v>
      </c>
      <c r="B16" s="28">
        <f>IFERROR(+VLOOKUP("LDCPO2"&amp;A16,'Main File'!A:O,6,0),0)</f>
        <v>0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</v>
      </c>
      <c r="F16" s="28">
        <f>IFERROR(+VLOOKUP("LDCPO2"&amp;A16,'Main File'!A:O,10,0),0)</f>
        <v>0</v>
      </c>
      <c r="G16" s="28">
        <f>IFERROR(+VLOOKUP("LDCPO2"&amp;A16,'Main File'!A:O,11,0),0)</f>
        <v>0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</v>
      </c>
      <c r="K16" s="28">
        <f>IFERROR(+VLOOKUP("LDCPO2"&amp;A16,'Main File'!A:O,15,0),0)</f>
        <v>0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0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</v>
      </c>
      <c r="F10" s="28">
        <f>IFERROR(+VLOOKUP("LDDAF1"&amp;A10,'Main File'!A:O,10,0),0)</f>
        <v>0</v>
      </c>
      <c r="G10" s="28">
        <f>IFERROR(+VLOOKUP("LDDAF1"&amp;A10,'Main File'!A:O,11,0),0)</f>
        <v>0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</v>
      </c>
      <c r="K10" s="28">
        <f>IFERROR(+VLOOKUP("LDDAF1"&amp;A10,'Main File'!A:O,15,0),0)</f>
        <v>0</v>
      </c>
    </row>
    <row r="11" spans="1:14" x14ac:dyDescent="0.25">
      <c r="A11" s="9">
        <f t="shared" si="0"/>
        <v>43167</v>
      </c>
      <c r="B11" s="28">
        <f>IFERROR(+VLOOKUP("LDDAF1"&amp;A11,'Main File'!A:O,6,0),0)</f>
        <v>0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</v>
      </c>
      <c r="F11" s="28">
        <f>IFERROR(+VLOOKUP("LDDAF1"&amp;A11,'Main File'!A:O,10,0),0)</f>
        <v>0</v>
      </c>
      <c r="G11" s="28">
        <f>IFERROR(+VLOOKUP("LDDAF1"&amp;A11,'Main File'!A:O,11,0),0)</f>
        <v>0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</v>
      </c>
      <c r="K11" s="28">
        <f>IFERROR(+VLOOKUP("LDDAF1"&amp;A11,'Main File'!A:O,15,0),0)</f>
        <v>0</v>
      </c>
    </row>
    <row r="12" spans="1:14" x14ac:dyDescent="0.25">
      <c r="A12" s="9">
        <f t="shared" si="0"/>
        <v>43168</v>
      </c>
      <c r="B12" s="28">
        <f>IFERROR(+VLOOKUP("LDDAF1"&amp;A12,'Main File'!A:O,6,0),0)</f>
        <v>0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</v>
      </c>
      <c r="F12" s="28">
        <f>IFERROR(+VLOOKUP("LDDAF1"&amp;A12,'Main File'!A:O,10,0),0)</f>
        <v>0</v>
      </c>
      <c r="G12" s="28">
        <f>IFERROR(+VLOOKUP("LDDAF1"&amp;A12,'Main File'!A:O,11,0),0)</f>
        <v>0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</v>
      </c>
      <c r="K12" s="28">
        <f>IFERROR(+VLOOKUP("LDDAF1"&amp;A12,'Main File'!A:O,15,0),0)</f>
        <v>0</v>
      </c>
    </row>
    <row r="13" spans="1:14" x14ac:dyDescent="0.25">
      <c r="A13" s="9">
        <f t="shared" si="0"/>
        <v>43169</v>
      </c>
      <c r="B13" s="28">
        <f>IFERROR(+VLOOKUP("LDDAF1"&amp;A13,'Main File'!A:O,6,0),0)</f>
        <v>0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</v>
      </c>
      <c r="F13" s="28">
        <f>IFERROR(+VLOOKUP("LDDAF1"&amp;A13,'Main File'!A:O,10,0),0)</f>
        <v>0</v>
      </c>
      <c r="G13" s="28">
        <f>IFERROR(+VLOOKUP("LDDAF1"&amp;A13,'Main File'!A:O,11,0),0)</f>
        <v>0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</v>
      </c>
      <c r="K13" s="28">
        <f>IFERROR(+VLOOKUP("LDDAF1"&amp;A13,'Main File'!A:O,15,0),0)</f>
        <v>0</v>
      </c>
    </row>
    <row r="14" spans="1:14" x14ac:dyDescent="0.25">
      <c r="A14" s="9">
        <f t="shared" si="0"/>
        <v>43170</v>
      </c>
      <c r="B14" s="28">
        <f>IFERROR(+VLOOKUP("LDDAF1"&amp;A14,'Main File'!A:O,6,0),0)</f>
        <v>0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</v>
      </c>
      <c r="F14" s="28">
        <f>IFERROR(+VLOOKUP("LDDAF1"&amp;A14,'Main File'!A:O,10,0),0)</f>
        <v>0</v>
      </c>
      <c r="G14" s="28">
        <f>IFERROR(+VLOOKUP("LDDAF1"&amp;A14,'Main File'!A:O,11,0),0)</f>
        <v>0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</v>
      </c>
      <c r="K14" s="28">
        <f>IFERROR(+VLOOKUP("LDDAF1"&amp;A14,'Main File'!A:O,15,0),0)</f>
        <v>0</v>
      </c>
    </row>
    <row r="15" spans="1:14" x14ac:dyDescent="0.25">
      <c r="A15" s="9">
        <f t="shared" si="0"/>
        <v>43171</v>
      </c>
      <c r="B15" s="28">
        <f>IFERROR(+VLOOKUP("LDDAF1"&amp;A15,'Main File'!A:O,6,0),0)</f>
        <v>0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</v>
      </c>
      <c r="F15" s="28">
        <f>IFERROR(+VLOOKUP("LDDAF1"&amp;A15,'Main File'!A:O,10,0),0)</f>
        <v>0</v>
      </c>
      <c r="G15" s="28">
        <f>IFERROR(+VLOOKUP("LDDAF1"&amp;A15,'Main File'!A:O,11,0),0)</f>
        <v>0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</v>
      </c>
      <c r="K15" s="28">
        <f>IFERROR(+VLOOKUP("LDDAF1"&amp;A15,'Main File'!A:O,15,0),0)</f>
        <v>0</v>
      </c>
    </row>
    <row r="16" spans="1:14" x14ac:dyDescent="0.25">
      <c r="A16" s="9">
        <f t="shared" si="0"/>
        <v>43172</v>
      </c>
      <c r="B16" s="28">
        <f>IFERROR(+VLOOKUP("LDDAF1"&amp;A16,'Main File'!A:O,6,0),0)</f>
        <v>0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</v>
      </c>
      <c r="F16" s="28">
        <f>IFERROR(+VLOOKUP("LDDAF1"&amp;A16,'Main File'!A:O,10,0),0)</f>
        <v>0</v>
      </c>
      <c r="G16" s="28">
        <f>IFERROR(+VLOOKUP("LDDAF1"&amp;A16,'Main File'!A:O,11,0),0)</f>
        <v>0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</v>
      </c>
      <c r="K16" s="28">
        <f>IFERROR(+VLOOKUP("LDDAF1"&amp;A16,'Main File'!A:O,15,0),0)</f>
        <v>0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0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</v>
      </c>
      <c r="F10" s="28">
        <f>IFERROR(+VLOOKUP("LDDAF2"&amp;A10,'Main File'!A:O,10,0),0)</f>
        <v>0</v>
      </c>
      <c r="G10" s="28">
        <f>IFERROR(+VLOOKUP("LDDAF2"&amp;A10,'Main File'!A:O,11,0),0)</f>
        <v>0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</v>
      </c>
      <c r="K10" s="28">
        <f>IFERROR(+VLOOKUP("LDDAF2"&amp;A10,'Main File'!A:O,15,0),0)</f>
        <v>0</v>
      </c>
    </row>
    <row r="11" spans="1:14" x14ac:dyDescent="0.25">
      <c r="A11" s="9">
        <f t="shared" si="0"/>
        <v>43167</v>
      </c>
      <c r="B11" s="28">
        <f>IFERROR(+VLOOKUP("LDDAF2"&amp;A11,'Main File'!A:O,6,0),0)</f>
        <v>0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</v>
      </c>
      <c r="F11" s="28">
        <f>IFERROR(+VLOOKUP("LDDAF2"&amp;A11,'Main File'!A:O,10,0),0)</f>
        <v>0</v>
      </c>
      <c r="G11" s="28">
        <f>IFERROR(+VLOOKUP("LDDAF2"&amp;A11,'Main File'!A:O,11,0),0)</f>
        <v>0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</v>
      </c>
      <c r="K11" s="28">
        <f>IFERROR(+VLOOKUP("LDDAF2"&amp;A11,'Main File'!A:O,15,0),0)</f>
        <v>0</v>
      </c>
    </row>
    <row r="12" spans="1:14" x14ac:dyDescent="0.25">
      <c r="A12" s="9">
        <f t="shared" si="0"/>
        <v>43168</v>
      </c>
      <c r="B12" s="28">
        <f>IFERROR(+VLOOKUP("LDDAF2"&amp;A12,'Main File'!A:O,6,0),0)</f>
        <v>0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</v>
      </c>
      <c r="F12" s="28">
        <f>IFERROR(+VLOOKUP("LDDAF2"&amp;A12,'Main File'!A:O,10,0),0)</f>
        <v>0</v>
      </c>
      <c r="G12" s="28">
        <f>IFERROR(+VLOOKUP("LDDAF2"&amp;A12,'Main File'!A:O,11,0),0)</f>
        <v>0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</v>
      </c>
      <c r="K12" s="28">
        <f>IFERROR(+VLOOKUP("LDDAF2"&amp;A12,'Main File'!A:O,15,0),0)</f>
        <v>0</v>
      </c>
    </row>
    <row r="13" spans="1:14" x14ac:dyDescent="0.25">
      <c r="A13" s="9">
        <f t="shared" si="0"/>
        <v>43169</v>
      </c>
      <c r="B13" s="28">
        <f>IFERROR(+VLOOKUP("LDDAF2"&amp;A13,'Main File'!A:O,6,0),0)</f>
        <v>0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</v>
      </c>
      <c r="F13" s="28">
        <f>IFERROR(+VLOOKUP("LDDAF2"&amp;A13,'Main File'!A:O,10,0),0)</f>
        <v>0</v>
      </c>
      <c r="G13" s="28">
        <f>IFERROR(+VLOOKUP("LDDAF2"&amp;A13,'Main File'!A:O,11,0),0)</f>
        <v>0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</v>
      </c>
      <c r="K13" s="28">
        <f>IFERROR(+VLOOKUP("LDDAF2"&amp;A13,'Main File'!A:O,15,0),0)</f>
        <v>0</v>
      </c>
    </row>
    <row r="14" spans="1:14" x14ac:dyDescent="0.25">
      <c r="A14" s="9">
        <f t="shared" si="0"/>
        <v>43170</v>
      </c>
      <c r="B14" s="28">
        <f>IFERROR(+VLOOKUP("LDDAF2"&amp;A14,'Main File'!A:O,6,0),0)</f>
        <v>0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</v>
      </c>
      <c r="F14" s="28">
        <f>IFERROR(+VLOOKUP("LDDAF2"&amp;A14,'Main File'!A:O,10,0),0)</f>
        <v>0</v>
      </c>
      <c r="G14" s="28">
        <f>IFERROR(+VLOOKUP("LDDAF2"&amp;A14,'Main File'!A:O,11,0),0)</f>
        <v>0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</v>
      </c>
      <c r="K14" s="28">
        <f>IFERROR(+VLOOKUP("LDDAF2"&amp;A14,'Main File'!A:O,15,0),0)</f>
        <v>0</v>
      </c>
    </row>
    <row r="15" spans="1:14" x14ac:dyDescent="0.25">
      <c r="A15" s="9">
        <f t="shared" si="0"/>
        <v>43171</v>
      </c>
      <c r="B15" s="28">
        <f>IFERROR(+VLOOKUP("LDDAF2"&amp;A15,'Main File'!A:O,6,0),0)</f>
        <v>0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</v>
      </c>
      <c r="F15" s="28">
        <f>IFERROR(+VLOOKUP("LDDAF2"&amp;A15,'Main File'!A:O,10,0),0)</f>
        <v>0</v>
      </c>
      <c r="G15" s="28">
        <f>IFERROR(+VLOOKUP("LDDAF2"&amp;A15,'Main File'!A:O,11,0),0)</f>
        <v>0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</v>
      </c>
      <c r="K15" s="28">
        <f>IFERROR(+VLOOKUP("LDDAF2"&amp;A15,'Main File'!A:O,15,0),0)</f>
        <v>0</v>
      </c>
    </row>
    <row r="16" spans="1:14" x14ac:dyDescent="0.25">
      <c r="A16" s="9">
        <f t="shared" si="0"/>
        <v>43172</v>
      </c>
      <c r="B16" s="28">
        <f>IFERROR(+VLOOKUP("LDDAF2"&amp;A16,'Main File'!A:O,6,0),0)</f>
        <v>0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</v>
      </c>
      <c r="F16" s="28">
        <f>IFERROR(+VLOOKUP("LDDAF2"&amp;A16,'Main File'!A:O,10,0),0)</f>
        <v>0</v>
      </c>
      <c r="G16" s="28">
        <f>IFERROR(+VLOOKUP("LDDAF2"&amp;A16,'Main File'!A:O,11,0),0)</f>
        <v>0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</v>
      </c>
      <c r="K16" s="28">
        <f>IFERROR(+VLOOKUP("LDDAF2"&amp;A16,'Main File'!A:O,15,0),0)</f>
        <v>0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0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</v>
      </c>
      <c r="F10" s="28">
        <f>IFERROR(+VLOOKUP("LDDAF3"&amp;A10,'Main File'!A:O,10,0),0)</f>
        <v>0</v>
      </c>
      <c r="G10" s="28">
        <f>IFERROR(+VLOOKUP("LDDAF3"&amp;A10,'Main File'!A:O,11,0),0)</f>
        <v>0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</v>
      </c>
      <c r="K10" s="28">
        <f>IFERROR(+VLOOKUP("LDDAF3"&amp;A10,'Main File'!A:O,15,0),0)</f>
        <v>0</v>
      </c>
    </row>
    <row r="11" spans="1:14" x14ac:dyDescent="0.25">
      <c r="A11" s="9">
        <f t="shared" si="0"/>
        <v>43167</v>
      </c>
      <c r="B11" s="28">
        <f>IFERROR(+VLOOKUP("LDDAF3"&amp;A11,'Main File'!A:O,6,0),0)</f>
        <v>0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</v>
      </c>
      <c r="F11" s="28">
        <f>IFERROR(+VLOOKUP("LDDAF3"&amp;A11,'Main File'!A:O,10,0),0)</f>
        <v>0</v>
      </c>
      <c r="G11" s="28">
        <f>IFERROR(+VLOOKUP("LDDAF3"&amp;A11,'Main File'!A:O,11,0),0)</f>
        <v>0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</v>
      </c>
      <c r="K11" s="28">
        <f>IFERROR(+VLOOKUP("LDDAF3"&amp;A11,'Main File'!A:O,15,0),0)</f>
        <v>0</v>
      </c>
    </row>
    <row r="12" spans="1:14" x14ac:dyDescent="0.25">
      <c r="A12" s="9">
        <f t="shared" si="0"/>
        <v>43168</v>
      </c>
      <c r="B12" s="28">
        <f>IFERROR(+VLOOKUP("LDDAF3"&amp;A12,'Main File'!A:O,6,0),0)</f>
        <v>0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</v>
      </c>
      <c r="F12" s="28">
        <f>IFERROR(+VLOOKUP("LDDAF3"&amp;A12,'Main File'!A:O,10,0),0)</f>
        <v>0</v>
      </c>
      <c r="G12" s="28">
        <f>IFERROR(+VLOOKUP("LDDAF3"&amp;A12,'Main File'!A:O,11,0),0)</f>
        <v>0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</v>
      </c>
      <c r="K12" s="28">
        <f>IFERROR(+VLOOKUP("LDDAF3"&amp;A12,'Main File'!A:O,15,0),0)</f>
        <v>0</v>
      </c>
    </row>
    <row r="13" spans="1:14" x14ac:dyDescent="0.25">
      <c r="A13" s="9">
        <f t="shared" si="0"/>
        <v>43169</v>
      </c>
      <c r="B13" s="28">
        <f>IFERROR(+VLOOKUP("LDDAF3"&amp;A13,'Main File'!A:O,6,0),0)</f>
        <v>0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</v>
      </c>
      <c r="F13" s="28">
        <f>IFERROR(+VLOOKUP("LDDAF3"&amp;A13,'Main File'!A:O,10,0),0)</f>
        <v>0</v>
      </c>
      <c r="G13" s="28">
        <f>IFERROR(+VLOOKUP("LDDAF3"&amp;A13,'Main File'!A:O,11,0),0)</f>
        <v>0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</v>
      </c>
      <c r="K13" s="28">
        <f>IFERROR(+VLOOKUP("LDDAF3"&amp;A13,'Main File'!A:O,15,0),0)</f>
        <v>0</v>
      </c>
    </row>
    <row r="14" spans="1:14" x14ac:dyDescent="0.25">
      <c r="A14" s="9">
        <f t="shared" si="0"/>
        <v>43170</v>
      </c>
      <c r="B14" s="28">
        <f>IFERROR(+VLOOKUP("LDDAF3"&amp;A14,'Main File'!A:O,6,0),0)</f>
        <v>0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</v>
      </c>
      <c r="F14" s="28">
        <f>IFERROR(+VLOOKUP("LDDAF3"&amp;A14,'Main File'!A:O,10,0),0)</f>
        <v>0</v>
      </c>
      <c r="G14" s="28">
        <f>IFERROR(+VLOOKUP("LDDAF3"&amp;A14,'Main File'!A:O,11,0),0)</f>
        <v>0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</v>
      </c>
      <c r="K14" s="28">
        <f>IFERROR(+VLOOKUP("LDDAF3"&amp;A14,'Main File'!A:O,15,0),0)</f>
        <v>0</v>
      </c>
    </row>
    <row r="15" spans="1:14" x14ac:dyDescent="0.25">
      <c r="A15" s="9">
        <f t="shared" si="0"/>
        <v>43171</v>
      </c>
      <c r="B15" s="28">
        <f>IFERROR(+VLOOKUP("LDDAF3"&amp;A15,'Main File'!A:O,6,0),0)</f>
        <v>0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</v>
      </c>
      <c r="F15" s="28">
        <f>IFERROR(+VLOOKUP("LDDAF3"&amp;A15,'Main File'!A:O,10,0),0)</f>
        <v>0</v>
      </c>
      <c r="G15" s="28">
        <f>IFERROR(+VLOOKUP("LDDAF3"&amp;A15,'Main File'!A:O,11,0),0)</f>
        <v>0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</v>
      </c>
      <c r="K15" s="28">
        <f>IFERROR(+VLOOKUP("LDDAF3"&amp;A15,'Main File'!A:O,15,0),0)</f>
        <v>0</v>
      </c>
    </row>
    <row r="16" spans="1:14" x14ac:dyDescent="0.25">
      <c r="A16" s="9">
        <f t="shared" si="0"/>
        <v>43172</v>
      </c>
      <c r="B16" s="28">
        <f>IFERROR(+VLOOKUP("LDDAF3"&amp;A16,'Main File'!A:O,6,0),0)</f>
        <v>0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</v>
      </c>
      <c r="F16" s="28">
        <f>IFERROR(+VLOOKUP("LDDAF3"&amp;A16,'Main File'!A:O,10,0),0)</f>
        <v>0</v>
      </c>
      <c r="G16" s="28">
        <f>IFERROR(+VLOOKUP("LDDAF3"&amp;A16,'Main File'!A:O,11,0),0)</f>
        <v>0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</v>
      </c>
      <c r="K16" s="28">
        <f>IFERROR(+VLOOKUP("LDDAF3"&amp;A16,'Main File'!A:O,15,0),0)</f>
        <v>0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0</v>
      </c>
      <c r="F10" s="28">
        <f>IFERROR(+VLOOKUP("LDGETF"&amp;A10,'Main File'!A:O,10,0),0)</f>
        <v>0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0</v>
      </c>
      <c r="F11" s="28">
        <f>IFERROR(+VLOOKUP("LDGETF"&amp;A11,'Main File'!A:O,10,0),0)</f>
        <v>0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0</v>
      </c>
      <c r="F12" s="28">
        <f>IFERROR(+VLOOKUP("LDGETF"&amp;A12,'Main File'!A:O,10,0),0)</f>
        <v>0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0</v>
      </c>
      <c r="F13" s="28">
        <f>IFERROR(+VLOOKUP("LDGETF"&amp;A13,'Main File'!A:O,10,0),0)</f>
        <v>0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0</v>
      </c>
      <c r="F14" s="28">
        <f>IFERROR(+VLOOKUP("LDGETF"&amp;A14,'Main File'!A:O,10,0),0)</f>
        <v>0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0</v>
      </c>
      <c r="F15" s="28">
        <f>IFERROR(+VLOOKUP("LDGETF"&amp;A15,'Main File'!A:O,10,0),0)</f>
        <v>0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0</v>
      </c>
      <c r="F16" s="28">
        <f>IFERROR(+VLOOKUP("LDGETF"&amp;A16,'Main File'!A:O,10,0),0)</f>
        <v>0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0</v>
      </c>
      <c r="C10" s="28">
        <f>IFERROR(+VLOOKUP("LDGSEC"&amp;A10,'Main File'!A:O,7,0),0)</f>
        <v>0</v>
      </c>
      <c r="D10" s="28">
        <f>IFERROR(+VLOOKUP("LDGSEC"&amp;A10,'Main File'!A:O,8,0),0)</f>
        <v>0</v>
      </c>
      <c r="E10" s="28">
        <f>IFERROR(+VLOOKUP("LDGSEC"&amp;A10,'Main File'!A:O,9,0),0)</f>
        <v>0</v>
      </c>
      <c r="F10" s="28">
        <f>IFERROR(+VLOOKUP("LDGSEC"&amp;A10,'Main File'!A:O,10,0),0)</f>
        <v>0</v>
      </c>
      <c r="G10" s="28">
        <f>IFERROR(+VLOOKUP("LDGSEC"&amp;A10,'Main File'!A:O,11,0),0)</f>
        <v>0</v>
      </c>
      <c r="H10" s="28">
        <f>IFERROR(+VLOOKUP("LDGSEC"&amp;A10,'Main File'!A:O,12,0),0)</f>
        <v>0</v>
      </c>
      <c r="I10" s="28">
        <f>IFERROR(+VLOOKUP("LDGSEC"&amp;A10,'Main File'!A:O,13,0),0)</f>
        <v>0</v>
      </c>
      <c r="J10" s="28">
        <f>IFERROR(+VLOOKUP("LDGSEC"&amp;A10,'Main File'!A:O,14,0),0)</f>
        <v>0</v>
      </c>
      <c r="K10" s="28">
        <f>IFERROR(+VLOOKUP("LDGSEC"&amp;A10,'Main File'!A:O,15,0),0)</f>
        <v>0</v>
      </c>
    </row>
    <row r="11" spans="1:14" x14ac:dyDescent="0.25">
      <c r="A11" s="9">
        <f t="shared" si="0"/>
        <v>43167</v>
      </c>
      <c r="B11" s="28">
        <f>IFERROR(+VLOOKUP("LDGSEC"&amp;A11,'Main File'!A:O,6,0),0)</f>
        <v>0</v>
      </c>
      <c r="C11" s="28">
        <f>IFERROR(+VLOOKUP("LDGSEC"&amp;A11,'Main File'!A:O,7,0),0)</f>
        <v>0</v>
      </c>
      <c r="D11" s="28">
        <f>IFERROR(+VLOOKUP("LDGSEC"&amp;A11,'Main File'!A:O,8,0),0)</f>
        <v>0</v>
      </c>
      <c r="E11" s="28">
        <f>IFERROR(+VLOOKUP("LDGSEC"&amp;A11,'Main File'!A:O,9,0),0)</f>
        <v>0</v>
      </c>
      <c r="F11" s="28">
        <f>IFERROR(+VLOOKUP("LDGSEC"&amp;A11,'Main File'!A:O,10,0),0)</f>
        <v>0</v>
      </c>
      <c r="G11" s="28">
        <f>IFERROR(+VLOOKUP("LDGSEC"&amp;A11,'Main File'!A:O,11,0),0)</f>
        <v>0</v>
      </c>
      <c r="H11" s="28">
        <f>IFERROR(+VLOOKUP("LDGSEC"&amp;A11,'Main File'!A:O,12,0),0)</f>
        <v>0</v>
      </c>
      <c r="I11" s="28">
        <f>IFERROR(+VLOOKUP("LDGSEC"&amp;A11,'Main File'!A:O,13,0),0)</f>
        <v>0</v>
      </c>
      <c r="J11" s="28">
        <f>IFERROR(+VLOOKUP("LDGSEC"&amp;A11,'Main File'!A:O,14,0),0)</f>
        <v>0</v>
      </c>
      <c r="K11" s="28">
        <f>IFERROR(+VLOOKUP("LDGSEC"&amp;A11,'Main File'!A:O,15,0),0)</f>
        <v>0</v>
      </c>
    </row>
    <row r="12" spans="1:14" x14ac:dyDescent="0.25">
      <c r="A12" s="9">
        <f t="shared" si="0"/>
        <v>43168</v>
      </c>
      <c r="B12" s="28">
        <f>IFERROR(+VLOOKUP("LDGSEC"&amp;A12,'Main File'!A:O,6,0),0)</f>
        <v>0</v>
      </c>
      <c r="C12" s="28">
        <f>IFERROR(+VLOOKUP("LDGSEC"&amp;A12,'Main File'!A:O,7,0),0)</f>
        <v>0</v>
      </c>
      <c r="D12" s="28">
        <f>IFERROR(+VLOOKUP("LDGSEC"&amp;A12,'Main File'!A:O,8,0),0)</f>
        <v>0</v>
      </c>
      <c r="E12" s="28">
        <f>IFERROR(+VLOOKUP("LDGSEC"&amp;A12,'Main File'!A:O,9,0),0)</f>
        <v>0</v>
      </c>
      <c r="F12" s="28">
        <f>IFERROR(+VLOOKUP("LDGSEC"&amp;A12,'Main File'!A:O,10,0),0)</f>
        <v>0</v>
      </c>
      <c r="G12" s="28">
        <f>IFERROR(+VLOOKUP("LDGSEC"&amp;A12,'Main File'!A:O,11,0),0)</f>
        <v>0</v>
      </c>
      <c r="H12" s="28">
        <f>IFERROR(+VLOOKUP("LDGSEC"&amp;A12,'Main File'!A:O,12,0),0)</f>
        <v>0</v>
      </c>
      <c r="I12" s="28">
        <f>IFERROR(+VLOOKUP("LDGSEC"&amp;A12,'Main File'!A:O,13,0),0)</f>
        <v>0</v>
      </c>
      <c r="J12" s="28">
        <f>IFERROR(+VLOOKUP("LDGSEC"&amp;A12,'Main File'!A:O,14,0),0)</f>
        <v>0</v>
      </c>
      <c r="K12" s="28">
        <f>IFERROR(+VLOOKUP("LDGSEC"&amp;A12,'Main File'!A:O,15,0),0)</f>
        <v>0</v>
      </c>
    </row>
    <row r="13" spans="1:14" x14ac:dyDescent="0.25">
      <c r="A13" s="9">
        <f t="shared" si="0"/>
        <v>43169</v>
      </c>
      <c r="B13" s="28">
        <f>IFERROR(+VLOOKUP("LDGSEC"&amp;A13,'Main File'!A:O,6,0),0)</f>
        <v>0</v>
      </c>
      <c r="C13" s="28">
        <f>IFERROR(+VLOOKUP("LDGSEC"&amp;A13,'Main File'!A:O,7,0),0)</f>
        <v>0</v>
      </c>
      <c r="D13" s="28">
        <f>IFERROR(+VLOOKUP("LDGSEC"&amp;A13,'Main File'!A:O,8,0),0)</f>
        <v>0</v>
      </c>
      <c r="E13" s="28">
        <f>IFERROR(+VLOOKUP("LDGSEC"&amp;A13,'Main File'!A:O,9,0),0)</f>
        <v>0</v>
      </c>
      <c r="F13" s="28">
        <f>IFERROR(+VLOOKUP("LDGSEC"&amp;A13,'Main File'!A:O,10,0),0)</f>
        <v>0</v>
      </c>
      <c r="G13" s="28">
        <f>IFERROR(+VLOOKUP("LDGSEC"&amp;A13,'Main File'!A:O,11,0),0)</f>
        <v>0</v>
      </c>
      <c r="H13" s="28">
        <f>IFERROR(+VLOOKUP("LDGSEC"&amp;A13,'Main File'!A:O,12,0),0)</f>
        <v>0</v>
      </c>
      <c r="I13" s="28">
        <f>IFERROR(+VLOOKUP("LDGSEC"&amp;A13,'Main File'!A:O,13,0),0)</f>
        <v>0</v>
      </c>
      <c r="J13" s="28">
        <f>IFERROR(+VLOOKUP("LDGSEC"&amp;A13,'Main File'!A:O,14,0),0)</f>
        <v>0</v>
      </c>
      <c r="K13" s="28">
        <f>IFERROR(+VLOOKUP("LDGSEC"&amp;A13,'Main File'!A:O,15,0),0)</f>
        <v>0</v>
      </c>
    </row>
    <row r="14" spans="1:14" x14ac:dyDescent="0.25">
      <c r="A14" s="9">
        <f t="shared" si="0"/>
        <v>43170</v>
      </c>
      <c r="B14" s="28">
        <f>IFERROR(+VLOOKUP("LDGSEC"&amp;A14,'Main File'!A:O,6,0),0)</f>
        <v>0</v>
      </c>
      <c r="C14" s="28">
        <f>IFERROR(+VLOOKUP("LDGSEC"&amp;A14,'Main File'!A:O,7,0),0)</f>
        <v>0</v>
      </c>
      <c r="D14" s="28">
        <f>IFERROR(+VLOOKUP("LDGSEC"&amp;A14,'Main File'!A:O,8,0),0)</f>
        <v>0</v>
      </c>
      <c r="E14" s="28">
        <f>IFERROR(+VLOOKUP("LDGSEC"&amp;A14,'Main File'!A:O,9,0),0)</f>
        <v>0</v>
      </c>
      <c r="F14" s="28">
        <f>IFERROR(+VLOOKUP("LDGSEC"&amp;A14,'Main File'!A:O,10,0),0)</f>
        <v>0</v>
      </c>
      <c r="G14" s="28">
        <f>IFERROR(+VLOOKUP("LDGSEC"&amp;A14,'Main File'!A:O,11,0),0)</f>
        <v>0</v>
      </c>
      <c r="H14" s="28">
        <f>IFERROR(+VLOOKUP("LDGSEC"&amp;A14,'Main File'!A:O,12,0),0)</f>
        <v>0</v>
      </c>
      <c r="I14" s="28">
        <f>IFERROR(+VLOOKUP("LDGSEC"&amp;A14,'Main File'!A:O,13,0),0)</f>
        <v>0</v>
      </c>
      <c r="J14" s="28">
        <f>IFERROR(+VLOOKUP("LDGSEC"&amp;A14,'Main File'!A:O,14,0),0)</f>
        <v>0</v>
      </c>
      <c r="K14" s="28">
        <f>IFERROR(+VLOOKUP("LDGSEC"&amp;A14,'Main File'!A:O,15,0),0)</f>
        <v>0</v>
      </c>
    </row>
    <row r="15" spans="1:14" x14ac:dyDescent="0.25">
      <c r="A15" s="9">
        <f t="shared" si="0"/>
        <v>43171</v>
      </c>
      <c r="B15" s="28">
        <f>IFERROR(+VLOOKUP("LDGSEC"&amp;A15,'Main File'!A:O,6,0),0)</f>
        <v>0</v>
      </c>
      <c r="C15" s="28">
        <f>IFERROR(+VLOOKUP("LDGSEC"&amp;A15,'Main File'!A:O,7,0),0)</f>
        <v>0</v>
      </c>
      <c r="D15" s="28">
        <f>IFERROR(+VLOOKUP("LDGSEC"&amp;A15,'Main File'!A:O,8,0),0)</f>
        <v>0</v>
      </c>
      <c r="E15" s="28">
        <f>IFERROR(+VLOOKUP("LDGSEC"&amp;A15,'Main File'!A:O,9,0),0)</f>
        <v>0</v>
      </c>
      <c r="F15" s="28">
        <f>IFERROR(+VLOOKUP("LDGSEC"&amp;A15,'Main File'!A:O,10,0),0)</f>
        <v>0</v>
      </c>
      <c r="G15" s="28">
        <f>IFERROR(+VLOOKUP("LDGSEC"&amp;A15,'Main File'!A:O,11,0),0)</f>
        <v>0</v>
      </c>
      <c r="H15" s="28">
        <f>IFERROR(+VLOOKUP("LDGSEC"&amp;A15,'Main File'!A:O,12,0),0)</f>
        <v>0</v>
      </c>
      <c r="I15" s="28">
        <f>IFERROR(+VLOOKUP("LDGSEC"&amp;A15,'Main File'!A:O,13,0),0)</f>
        <v>0</v>
      </c>
      <c r="J15" s="28">
        <f>IFERROR(+VLOOKUP("LDGSEC"&amp;A15,'Main File'!A:O,14,0),0)</f>
        <v>0</v>
      </c>
      <c r="K15" s="28">
        <f>IFERROR(+VLOOKUP("LDGSEC"&amp;A15,'Main File'!A:O,15,0),0)</f>
        <v>0</v>
      </c>
    </row>
    <row r="16" spans="1:14" x14ac:dyDescent="0.25">
      <c r="A16" s="9">
        <f t="shared" si="0"/>
        <v>43172</v>
      </c>
      <c r="B16" s="28">
        <f>IFERROR(+VLOOKUP("LDGSEC"&amp;A16,'Main File'!A:O,6,0),0)</f>
        <v>0</v>
      </c>
      <c r="C16" s="28">
        <f>IFERROR(+VLOOKUP("LDGSEC"&amp;A16,'Main File'!A:O,7,0),0)</f>
        <v>0</v>
      </c>
      <c r="D16" s="28">
        <f>IFERROR(+VLOOKUP("LDGSEC"&amp;A16,'Main File'!A:O,8,0),0)</f>
        <v>0</v>
      </c>
      <c r="E16" s="28">
        <f>IFERROR(+VLOOKUP("LDGSEC"&amp;A16,'Main File'!A:O,9,0),0)</f>
        <v>0</v>
      </c>
      <c r="F16" s="28">
        <f>IFERROR(+VLOOKUP("LDGSEC"&amp;A16,'Main File'!A:O,10,0),0)</f>
        <v>0</v>
      </c>
      <c r="G16" s="28">
        <f>IFERROR(+VLOOKUP("LDGSEC"&amp;A16,'Main File'!A:O,11,0),0)</f>
        <v>0</v>
      </c>
      <c r="H16" s="28">
        <f>IFERROR(+VLOOKUP("LDGSEC"&amp;A16,'Main File'!A:O,12,0),0)</f>
        <v>0</v>
      </c>
      <c r="I16" s="28">
        <f>IFERROR(+VLOOKUP("LDGSEC"&amp;A16,'Main File'!A:O,13,0),0)</f>
        <v>0</v>
      </c>
      <c r="J16" s="28">
        <f>IFERROR(+VLOOKUP("LDGSEC"&amp;A16,'Main File'!A:O,14,0),0)</f>
        <v>0</v>
      </c>
      <c r="K16" s="28">
        <f>IFERROR(+VLOOKUP("LDGSEC"&amp;A16,'Main File'!A:O,15,0),0)</f>
        <v>0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selection activeCell="G8" sqref="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0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0</v>
      </c>
      <c r="F10" s="28">
        <f>IFERROR(+VLOOKUP("LDINPF"&amp;A10,'Main File'!A:O,10,0),0)</f>
        <v>0</v>
      </c>
      <c r="G10" s="28">
        <f>IFERROR(+VLOOKUP("LDINPF"&amp;A10,'Main File'!A:O,11,0),0)</f>
        <v>0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0</v>
      </c>
      <c r="K10" s="28">
        <f>IFERROR(+VLOOKUP("LDINPF"&amp;A10,'Main File'!A:O,15,0),0)</f>
        <v>0</v>
      </c>
    </row>
    <row r="11" spans="1:14" x14ac:dyDescent="0.25">
      <c r="A11" s="9">
        <f t="shared" si="0"/>
        <v>43167</v>
      </c>
      <c r="B11" s="28">
        <f>IFERROR(+VLOOKUP("LDINPF"&amp;A11,'Main File'!A:O,6,0),0)</f>
        <v>0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0</v>
      </c>
      <c r="F11" s="28">
        <f>IFERROR(+VLOOKUP("LDINPF"&amp;A11,'Main File'!A:O,10,0),0)</f>
        <v>0</v>
      </c>
      <c r="G11" s="28">
        <f>IFERROR(+VLOOKUP("LDINPF"&amp;A11,'Main File'!A:O,11,0),0)</f>
        <v>0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0</v>
      </c>
      <c r="K11" s="28">
        <f>IFERROR(+VLOOKUP("LDINPF"&amp;A11,'Main File'!A:O,15,0),0)</f>
        <v>0</v>
      </c>
    </row>
    <row r="12" spans="1:14" x14ac:dyDescent="0.25">
      <c r="A12" s="9">
        <f t="shared" si="0"/>
        <v>43168</v>
      </c>
      <c r="B12" s="28">
        <f>IFERROR(+VLOOKUP("LDINPF"&amp;A12,'Main File'!A:O,6,0),0)</f>
        <v>0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0</v>
      </c>
      <c r="F12" s="28">
        <f>IFERROR(+VLOOKUP("LDINPF"&amp;A12,'Main File'!A:O,10,0),0)</f>
        <v>0</v>
      </c>
      <c r="G12" s="28">
        <f>IFERROR(+VLOOKUP("LDINPF"&amp;A12,'Main File'!A:O,11,0),0)</f>
        <v>0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0</v>
      </c>
      <c r="K12" s="28">
        <f>IFERROR(+VLOOKUP("LDINPF"&amp;A12,'Main File'!A:O,15,0),0)</f>
        <v>0</v>
      </c>
    </row>
    <row r="13" spans="1:14" x14ac:dyDescent="0.25">
      <c r="A13" s="9">
        <f t="shared" si="0"/>
        <v>43169</v>
      </c>
      <c r="B13" s="28">
        <f>IFERROR(+VLOOKUP("LDINPF"&amp;A13,'Main File'!A:O,6,0),0)</f>
        <v>0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0</v>
      </c>
      <c r="F13" s="28">
        <f>IFERROR(+VLOOKUP("LDINPF"&amp;A13,'Main File'!A:O,10,0),0)</f>
        <v>0</v>
      </c>
      <c r="G13" s="28">
        <f>IFERROR(+VLOOKUP("LDINPF"&amp;A13,'Main File'!A:O,11,0),0)</f>
        <v>0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0</v>
      </c>
      <c r="K13" s="28">
        <f>IFERROR(+VLOOKUP("LDINPF"&amp;A13,'Main File'!A:O,15,0),0)</f>
        <v>0</v>
      </c>
    </row>
    <row r="14" spans="1:14" x14ac:dyDescent="0.25">
      <c r="A14" s="9">
        <f t="shared" si="0"/>
        <v>43170</v>
      </c>
      <c r="B14" s="28">
        <f>IFERROR(+VLOOKUP("LDINPF"&amp;A14,'Main File'!A:O,6,0),0)</f>
        <v>0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0</v>
      </c>
      <c r="F14" s="28">
        <f>IFERROR(+VLOOKUP("LDINPF"&amp;A14,'Main File'!A:O,10,0),0)</f>
        <v>0</v>
      </c>
      <c r="G14" s="28">
        <f>IFERROR(+VLOOKUP("LDINPF"&amp;A14,'Main File'!A:O,11,0),0)</f>
        <v>0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0</v>
      </c>
      <c r="K14" s="28">
        <f>IFERROR(+VLOOKUP("LDINPF"&amp;A14,'Main File'!A:O,15,0),0)</f>
        <v>0</v>
      </c>
    </row>
    <row r="15" spans="1:14" x14ac:dyDescent="0.25">
      <c r="A15" s="9">
        <f t="shared" si="0"/>
        <v>43171</v>
      </c>
      <c r="B15" s="28">
        <f>IFERROR(+VLOOKUP("LDINPF"&amp;A15,'Main File'!A:O,6,0),0)</f>
        <v>0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0</v>
      </c>
      <c r="F15" s="28">
        <f>IFERROR(+VLOOKUP("LDINPF"&amp;A15,'Main File'!A:O,10,0),0)</f>
        <v>0</v>
      </c>
      <c r="G15" s="28">
        <f>IFERROR(+VLOOKUP("LDINPF"&amp;A15,'Main File'!A:O,11,0),0)</f>
        <v>0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0</v>
      </c>
      <c r="K15" s="28">
        <f>IFERROR(+VLOOKUP("LDINPF"&amp;A15,'Main File'!A:O,15,0),0)</f>
        <v>0</v>
      </c>
    </row>
    <row r="16" spans="1:14" x14ac:dyDescent="0.25">
      <c r="A16" s="9">
        <f t="shared" si="0"/>
        <v>43172</v>
      </c>
      <c r="B16" s="28">
        <f>IFERROR(+VLOOKUP("LDINPF"&amp;A16,'Main File'!A:O,6,0),0)</f>
        <v>0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0</v>
      </c>
      <c r="F16" s="28">
        <f>IFERROR(+VLOOKUP("LDINPF"&amp;A16,'Main File'!A:O,10,0),0)</f>
        <v>0</v>
      </c>
      <c r="G16" s="28">
        <f>IFERROR(+VLOOKUP("LDINPF"&amp;A16,'Main File'!A:O,11,0),0)</f>
        <v>0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0</v>
      </c>
      <c r="K16" s="28">
        <f>IFERROR(+VLOOKUP("LDINPF"&amp;A16,'Main File'!A:O,15,0),0)</f>
        <v>0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selection activeCell="B4" sqref="B4:K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0</v>
      </c>
      <c r="C10" s="28">
        <f>IFERROR(+VLOOKUP("LDMIPF"&amp;A10,'Main File'!A:O,7,0),0)</f>
        <v>0</v>
      </c>
      <c r="D10" s="28">
        <f>IFERROR(+VLOOKUP("LDMIPF"&amp;A10,'Main File'!A:O,8,0),0)</f>
        <v>0</v>
      </c>
      <c r="E10" s="28">
        <f>IFERROR(+VLOOKUP("LDMIPF"&amp;A10,'Main File'!A:O,9,0),0)</f>
        <v>0</v>
      </c>
      <c r="F10" s="28">
        <f>IFERROR(+VLOOKUP("LDMIPF"&amp;A10,'Main File'!A:O,10,0),0)</f>
        <v>0</v>
      </c>
      <c r="G10" s="28">
        <f>IFERROR(+VLOOKUP("LDMIPF"&amp;A10,'Main File'!A:O,11,0),0)</f>
        <v>0</v>
      </c>
      <c r="H10" s="28">
        <f>IFERROR(+VLOOKUP("LDMIPF"&amp;A10,'Main File'!A:O,12,0),0)</f>
        <v>0</v>
      </c>
      <c r="I10" s="28">
        <f>IFERROR(+VLOOKUP("LDMIPF"&amp;A10,'Main File'!A:O,13,0),0)</f>
        <v>0</v>
      </c>
      <c r="J10" s="28">
        <f>IFERROR(+VLOOKUP("LDMIPF"&amp;A10,'Main File'!A:O,14,0),0)</f>
        <v>0</v>
      </c>
      <c r="K10" s="28">
        <f>IFERROR(+VLOOKUP("LDMIPF"&amp;A10,'Main File'!A:O,15,0),0)</f>
        <v>0</v>
      </c>
    </row>
    <row r="11" spans="1:14" x14ac:dyDescent="0.25">
      <c r="A11" s="9">
        <f t="shared" si="0"/>
        <v>43167</v>
      </c>
      <c r="B11" s="28">
        <f>IFERROR(+VLOOKUP("LDMIPF"&amp;A11,'Main File'!A:O,6,0),0)</f>
        <v>0</v>
      </c>
      <c r="C11" s="28">
        <f>IFERROR(+VLOOKUP("LDMIPF"&amp;A11,'Main File'!A:O,7,0),0)</f>
        <v>0</v>
      </c>
      <c r="D11" s="28">
        <f>IFERROR(+VLOOKUP("LDMIPF"&amp;A11,'Main File'!A:O,8,0),0)</f>
        <v>0</v>
      </c>
      <c r="E11" s="28">
        <f>IFERROR(+VLOOKUP("LDMIPF"&amp;A11,'Main File'!A:O,9,0),0)</f>
        <v>0</v>
      </c>
      <c r="F11" s="28">
        <f>IFERROR(+VLOOKUP("LDMIPF"&amp;A11,'Main File'!A:O,10,0),0)</f>
        <v>0</v>
      </c>
      <c r="G11" s="28">
        <f>IFERROR(+VLOOKUP("LDMIPF"&amp;A11,'Main File'!A:O,11,0),0)</f>
        <v>0</v>
      </c>
      <c r="H11" s="28">
        <f>IFERROR(+VLOOKUP("LDMIPF"&amp;A11,'Main File'!A:O,12,0),0)</f>
        <v>0</v>
      </c>
      <c r="I11" s="28">
        <f>IFERROR(+VLOOKUP("LDMIPF"&amp;A11,'Main File'!A:O,13,0),0)</f>
        <v>0</v>
      </c>
      <c r="J11" s="28">
        <f>IFERROR(+VLOOKUP("LDMIPF"&amp;A11,'Main File'!A:O,14,0),0)</f>
        <v>0</v>
      </c>
      <c r="K11" s="28">
        <f>IFERROR(+VLOOKUP("LDMIPF"&amp;A11,'Main File'!A:O,15,0),0)</f>
        <v>0</v>
      </c>
    </row>
    <row r="12" spans="1:14" x14ac:dyDescent="0.25">
      <c r="A12" s="9">
        <f t="shared" si="0"/>
        <v>43168</v>
      </c>
      <c r="B12" s="28">
        <f>IFERROR(+VLOOKUP("LDMIPF"&amp;A12,'Main File'!A:O,6,0),0)</f>
        <v>0</v>
      </c>
      <c r="C12" s="28">
        <f>IFERROR(+VLOOKUP("LDMIPF"&amp;A12,'Main File'!A:O,7,0),0)</f>
        <v>0</v>
      </c>
      <c r="D12" s="28">
        <f>IFERROR(+VLOOKUP("LDMIPF"&amp;A12,'Main File'!A:O,8,0),0)</f>
        <v>0</v>
      </c>
      <c r="E12" s="28">
        <f>IFERROR(+VLOOKUP("LDMIPF"&amp;A12,'Main File'!A:O,9,0),0)</f>
        <v>0</v>
      </c>
      <c r="F12" s="28">
        <f>IFERROR(+VLOOKUP("LDMIPF"&amp;A12,'Main File'!A:O,10,0),0)</f>
        <v>0</v>
      </c>
      <c r="G12" s="28">
        <f>IFERROR(+VLOOKUP("LDMIPF"&amp;A12,'Main File'!A:O,11,0),0)</f>
        <v>0</v>
      </c>
      <c r="H12" s="28">
        <f>IFERROR(+VLOOKUP("LDMIPF"&amp;A12,'Main File'!A:O,12,0),0)</f>
        <v>0</v>
      </c>
      <c r="I12" s="28">
        <f>IFERROR(+VLOOKUP("LDMIPF"&amp;A12,'Main File'!A:O,13,0),0)</f>
        <v>0</v>
      </c>
      <c r="J12" s="28">
        <f>IFERROR(+VLOOKUP("LDMIPF"&amp;A12,'Main File'!A:O,14,0),0)</f>
        <v>0</v>
      </c>
      <c r="K12" s="28">
        <f>IFERROR(+VLOOKUP("LDMIPF"&amp;A12,'Main File'!A:O,15,0),0)</f>
        <v>0</v>
      </c>
    </row>
    <row r="13" spans="1:14" x14ac:dyDescent="0.25">
      <c r="A13" s="9">
        <f t="shared" si="0"/>
        <v>43169</v>
      </c>
      <c r="B13" s="28">
        <f>IFERROR(+VLOOKUP("LDMIPF"&amp;A13,'Main File'!A:O,6,0),0)</f>
        <v>0</v>
      </c>
      <c r="C13" s="28">
        <f>IFERROR(+VLOOKUP("LDMIPF"&amp;A13,'Main File'!A:O,7,0),0)</f>
        <v>0</v>
      </c>
      <c r="D13" s="28">
        <f>IFERROR(+VLOOKUP("LDMIPF"&amp;A13,'Main File'!A:O,8,0),0)</f>
        <v>0</v>
      </c>
      <c r="E13" s="28">
        <f>IFERROR(+VLOOKUP("LDMIPF"&amp;A13,'Main File'!A:O,9,0),0)</f>
        <v>0</v>
      </c>
      <c r="F13" s="28">
        <f>IFERROR(+VLOOKUP("LDMIPF"&amp;A13,'Main File'!A:O,10,0),0)</f>
        <v>0</v>
      </c>
      <c r="G13" s="28">
        <f>IFERROR(+VLOOKUP("LDMIPF"&amp;A13,'Main File'!A:O,11,0),0)</f>
        <v>0</v>
      </c>
      <c r="H13" s="28">
        <f>IFERROR(+VLOOKUP("LDMIPF"&amp;A13,'Main File'!A:O,12,0),0)</f>
        <v>0</v>
      </c>
      <c r="I13" s="28">
        <f>IFERROR(+VLOOKUP("LDMIPF"&amp;A13,'Main File'!A:O,13,0),0)</f>
        <v>0</v>
      </c>
      <c r="J13" s="28">
        <f>IFERROR(+VLOOKUP("LDMIPF"&amp;A13,'Main File'!A:O,14,0),0)</f>
        <v>0</v>
      </c>
      <c r="K13" s="28">
        <f>IFERROR(+VLOOKUP("LDMIPF"&amp;A13,'Main File'!A:O,15,0),0)</f>
        <v>0</v>
      </c>
    </row>
    <row r="14" spans="1:14" x14ac:dyDescent="0.25">
      <c r="A14" s="9">
        <f t="shared" si="0"/>
        <v>43170</v>
      </c>
      <c r="B14" s="28">
        <f>IFERROR(+VLOOKUP("LDMIPF"&amp;A14,'Main File'!A:O,6,0),0)</f>
        <v>0</v>
      </c>
      <c r="C14" s="28">
        <f>IFERROR(+VLOOKUP("LDMIPF"&amp;A14,'Main File'!A:O,7,0),0)</f>
        <v>0</v>
      </c>
      <c r="D14" s="28">
        <f>IFERROR(+VLOOKUP("LDMIPF"&amp;A14,'Main File'!A:O,8,0),0)</f>
        <v>0</v>
      </c>
      <c r="E14" s="28">
        <f>IFERROR(+VLOOKUP("LDMIPF"&amp;A14,'Main File'!A:O,9,0),0)</f>
        <v>0</v>
      </c>
      <c r="F14" s="28">
        <f>IFERROR(+VLOOKUP("LDMIPF"&amp;A14,'Main File'!A:O,10,0),0)</f>
        <v>0</v>
      </c>
      <c r="G14" s="28">
        <f>IFERROR(+VLOOKUP("LDMIPF"&amp;A14,'Main File'!A:O,11,0),0)</f>
        <v>0</v>
      </c>
      <c r="H14" s="28">
        <f>IFERROR(+VLOOKUP("LDMIPF"&amp;A14,'Main File'!A:O,12,0),0)</f>
        <v>0</v>
      </c>
      <c r="I14" s="28">
        <f>IFERROR(+VLOOKUP("LDMIPF"&amp;A14,'Main File'!A:O,13,0),0)</f>
        <v>0</v>
      </c>
      <c r="J14" s="28">
        <f>IFERROR(+VLOOKUP("LDMIPF"&amp;A14,'Main File'!A:O,14,0),0)</f>
        <v>0</v>
      </c>
      <c r="K14" s="28">
        <f>IFERROR(+VLOOKUP("LDMIPF"&amp;A14,'Main File'!A:O,15,0),0)</f>
        <v>0</v>
      </c>
    </row>
    <row r="15" spans="1:14" x14ac:dyDescent="0.25">
      <c r="A15" s="9">
        <f t="shared" si="0"/>
        <v>43171</v>
      </c>
      <c r="B15" s="28">
        <f>IFERROR(+VLOOKUP("LDMIPF"&amp;A15,'Main File'!A:O,6,0),0)</f>
        <v>0</v>
      </c>
      <c r="C15" s="28">
        <f>IFERROR(+VLOOKUP("LDMIPF"&amp;A15,'Main File'!A:O,7,0),0)</f>
        <v>0</v>
      </c>
      <c r="D15" s="28">
        <f>IFERROR(+VLOOKUP("LDMIPF"&amp;A15,'Main File'!A:O,8,0),0)</f>
        <v>0</v>
      </c>
      <c r="E15" s="28">
        <f>IFERROR(+VLOOKUP("LDMIPF"&amp;A15,'Main File'!A:O,9,0),0)</f>
        <v>0</v>
      </c>
      <c r="F15" s="28">
        <f>IFERROR(+VLOOKUP("LDMIPF"&amp;A15,'Main File'!A:O,10,0),0)</f>
        <v>0</v>
      </c>
      <c r="G15" s="28">
        <f>IFERROR(+VLOOKUP("LDMIPF"&amp;A15,'Main File'!A:O,11,0),0)</f>
        <v>0</v>
      </c>
      <c r="H15" s="28">
        <f>IFERROR(+VLOOKUP("LDMIPF"&amp;A15,'Main File'!A:O,12,0),0)</f>
        <v>0</v>
      </c>
      <c r="I15" s="28">
        <f>IFERROR(+VLOOKUP("LDMIPF"&amp;A15,'Main File'!A:O,13,0),0)</f>
        <v>0</v>
      </c>
      <c r="J15" s="28">
        <f>IFERROR(+VLOOKUP("LDMIPF"&amp;A15,'Main File'!A:O,14,0),0)</f>
        <v>0</v>
      </c>
      <c r="K15" s="28">
        <f>IFERROR(+VLOOKUP("LDMIPF"&amp;A15,'Main File'!A:O,15,0),0)</f>
        <v>0</v>
      </c>
    </row>
    <row r="16" spans="1:14" x14ac:dyDescent="0.25">
      <c r="A16" s="9">
        <f t="shared" si="0"/>
        <v>43172</v>
      </c>
      <c r="B16" s="28">
        <f>IFERROR(+VLOOKUP("LDMIPF"&amp;A16,'Main File'!A:O,6,0),0)</f>
        <v>0</v>
      </c>
      <c r="C16" s="28">
        <f>IFERROR(+VLOOKUP("LDMIPF"&amp;A16,'Main File'!A:O,7,0),0)</f>
        <v>0</v>
      </c>
      <c r="D16" s="28">
        <f>IFERROR(+VLOOKUP("LDMIPF"&amp;A16,'Main File'!A:O,8,0),0)</f>
        <v>0</v>
      </c>
      <c r="E16" s="28">
        <f>IFERROR(+VLOOKUP("LDMIPF"&amp;A16,'Main File'!A:O,9,0),0)</f>
        <v>0</v>
      </c>
      <c r="F16" s="28">
        <f>IFERROR(+VLOOKUP("LDMIPF"&amp;A16,'Main File'!A:O,10,0),0)</f>
        <v>0</v>
      </c>
      <c r="G16" s="28">
        <f>IFERROR(+VLOOKUP("LDMIPF"&amp;A16,'Main File'!A:O,11,0),0)</f>
        <v>0</v>
      </c>
      <c r="H16" s="28">
        <f>IFERROR(+VLOOKUP("LDMIPF"&amp;A16,'Main File'!A:O,12,0),0)</f>
        <v>0</v>
      </c>
      <c r="I16" s="28">
        <f>IFERROR(+VLOOKUP("LDMIPF"&amp;A16,'Main File'!A:O,13,0),0)</f>
        <v>0</v>
      </c>
      <c r="J16" s="28">
        <f>IFERROR(+VLOOKUP("LDMIPF"&amp;A16,'Main File'!A:O,14,0),0)</f>
        <v>0</v>
      </c>
      <c r="K16" s="28">
        <f>IFERROR(+VLOOKUP("LDMIPF"&amp;A16,'Main File'!A:O,15,0),0)</f>
        <v>0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0</v>
      </c>
      <c r="F10" s="28">
        <f>IFERROR(+VLOOKUP("LDSAPF"&amp;A10,'Main File'!A:O,10,0),0)</f>
        <v>0</v>
      </c>
      <c r="G10" s="28">
        <f>IFERROR(+VLOOKUP("LDSAPF"&amp;A10,'Main File'!A:O,11,0),0)</f>
        <v>0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0</v>
      </c>
      <c r="K10" s="28">
        <f>IFERROR(+VLOOKUP("LDSAPF"&amp;A10,'Main File'!A:O,15,0),0)</f>
        <v>0</v>
      </c>
    </row>
    <row r="11" spans="1:14" x14ac:dyDescent="0.25">
      <c r="A11" s="9">
        <f t="shared" si="0"/>
        <v>43167</v>
      </c>
      <c r="B11" s="28">
        <f>IFERROR(+VLOOKUP("LDSAPF"&amp;A11,'Main File'!A:O,6,0),0)</f>
        <v>0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0</v>
      </c>
      <c r="F11" s="28">
        <f>IFERROR(+VLOOKUP("LDSAPF"&amp;A11,'Main File'!A:O,10,0),0)</f>
        <v>0</v>
      </c>
      <c r="G11" s="28">
        <f>IFERROR(+VLOOKUP("LDSAPF"&amp;A11,'Main File'!A:O,11,0),0)</f>
        <v>0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0</v>
      </c>
      <c r="K11" s="28">
        <f>IFERROR(+VLOOKUP("LDSAPF"&amp;A11,'Main File'!A:O,15,0),0)</f>
        <v>0</v>
      </c>
    </row>
    <row r="12" spans="1:14" x14ac:dyDescent="0.25">
      <c r="A12" s="9">
        <f t="shared" si="0"/>
        <v>43168</v>
      </c>
      <c r="B12" s="28">
        <f>IFERROR(+VLOOKUP("LDSAPF"&amp;A12,'Main File'!A:O,6,0),0)</f>
        <v>0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0</v>
      </c>
      <c r="F12" s="28">
        <f>IFERROR(+VLOOKUP("LDSAPF"&amp;A12,'Main File'!A:O,10,0),0)</f>
        <v>0</v>
      </c>
      <c r="G12" s="28">
        <f>IFERROR(+VLOOKUP("LDSAPF"&amp;A12,'Main File'!A:O,11,0),0)</f>
        <v>0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0</v>
      </c>
      <c r="K12" s="28">
        <f>IFERROR(+VLOOKUP("LDSAPF"&amp;A12,'Main File'!A:O,15,0),0)</f>
        <v>0</v>
      </c>
    </row>
    <row r="13" spans="1:14" x14ac:dyDescent="0.25">
      <c r="A13" s="9">
        <f t="shared" si="0"/>
        <v>43169</v>
      </c>
      <c r="B13" s="28">
        <f>IFERROR(+VLOOKUP("LDSAPF"&amp;A13,'Main File'!A:O,6,0),0)</f>
        <v>0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0</v>
      </c>
      <c r="F13" s="28">
        <f>IFERROR(+VLOOKUP("LDSAPF"&amp;A13,'Main File'!A:O,10,0),0)</f>
        <v>0</v>
      </c>
      <c r="G13" s="28">
        <f>IFERROR(+VLOOKUP("LDSAPF"&amp;A13,'Main File'!A:O,11,0),0)</f>
        <v>0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0</v>
      </c>
      <c r="K13" s="28">
        <f>IFERROR(+VLOOKUP("LDSAPF"&amp;A13,'Main File'!A:O,15,0),0)</f>
        <v>0</v>
      </c>
    </row>
    <row r="14" spans="1:14" x14ac:dyDescent="0.25">
      <c r="A14" s="9">
        <f t="shared" si="0"/>
        <v>43170</v>
      </c>
      <c r="B14" s="28">
        <f>IFERROR(+VLOOKUP("LDSAPF"&amp;A14,'Main File'!A:O,6,0),0)</f>
        <v>0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0</v>
      </c>
      <c r="F14" s="28">
        <f>IFERROR(+VLOOKUP("LDSAPF"&amp;A14,'Main File'!A:O,10,0),0)</f>
        <v>0</v>
      </c>
      <c r="G14" s="28">
        <f>IFERROR(+VLOOKUP("LDSAPF"&amp;A14,'Main File'!A:O,11,0),0)</f>
        <v>0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0</v>
      </c>
      <c r="K14" s="28">
        <f>IFERROR(+VLOOKUP("LDSAPF"&amp;A14,'Main File'!A:O,15,0),0)</f>
        <v>0</v>
      </c>
    </row>
    <row r="15" spans="1:14" x14ac:dyDescent="0.25">
      <c r="A15" s="9">
        <f t="shared" si="0"/>
        <v>43171</v>
      </c>
      <c r="B15" s="28">
        <f>IFERROR(+VLOOKUP("LDSAPF"&amp;A15,'Main File'!A:O,6,0),0)</f>
        <v>0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0</v>
      </c>
      <c r="F15" s="28">
        <f>IFERROR(+VLOOKUP("LDSAPF"&amp;A15,'Main File'!A:O,10,0),0)</f>
        <v>0</v>
      </c>
      <c r="G15" s="28">
        <f>IFERROR(+VLOOKUP("LDSAPF"&amp;A15,'Main File'!A:O,11,0),0)</f>
        <v>0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0</v>
      </c>
      <c r="K15" s="28">
        <f>IFERROR(+VLOOKUP("LDSAPF"&amp;A15,'Main File'!A:O,15,0),0)</f>
        <v>0</v>
      </c>
    </row>
    <row r="16" spans="1:14" x14ac:dyDescent="0.25">
      <c r="A16" s="9">
        <f t="shared" si="0"/>
        <v>43172</v>
      </c>
      <c r="B16" s="28">
        <f>IFERROR(+VLOOKUP("LDSAPF"&amp;A16,'Main File'!A:O,6,0),0)</f>
        <v>0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0</v>
      </c>
      <c r="F16" s="28">
        <f>IFERROR(+VLOOKUP("LDSAPF"&amp;A16,'Main File'!A:O,10,0),0)</f>
        <v>0</v>
      </c>
      <c r="G16" s="28">
        <f>IFERROR(+VLOOKUP("LDSAPF"&amp;A16,'Main File'!A:O,11,0),0)</f>
        <v>0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0</v>
      </c>
      <c r="K16" s="28">
        <f>IFERROR(+VLOOKUP("LDSAPF"&amp;A16,'Main File'!A:O,15,0),0)</f>
        <v>0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0</v>
      </c>
      <c r="C10" s="28">
        <f>IFERROR(+VLOOKUP("LEBALF"&amp;A10,'Main File'!A:O,7,0),0)</f>
        <v>0</v>
      </c>
      <c r="D10" s="28">
        <f>IFERROR(+VLOOKUP("LEBALF"&amp;A10,'Main File'!A:O,8,0),0)</f>
        <v>0</v>
      </c>
      <c r="E10" s="28">
        <f>IFERROR(+VLOOKUP("LEBALF"&amp;A10,'Main File'!A:O,9,0),0)</f>
        <v>0</v>
      </c>
      <c r="F10" s="28">
        <f>IFERROR(+VLOOKUP("LEBALF"&amp;A10,'Main File'!A:O,10,0),0)</f>
        <v>0</v>
      </c>
      <c r="G10" s="28">
        <f>IFERROR(+VLOOKUP("LEBALF"&amp;A10,'Main File'!A:O,11,0),0)</f>
        <v>0</v>
      </c>
      <c r="H10" s="28">
        <f>IFERROR(+VLOOKUP("LEBALF"&amp;A10,'Main File'!A:O,12,0),0)</f>
        <v>0</v>
      </c>
      <c r="I10" s="28">
        <f>IFERROR(+VLOOKUP("LEBALF"&amp;A10,'Main File'!A:O,13,0),0)</f>
        <v>0</v>
      </c>
      <c r="J10" s="28">
        <f>IFERROR(+VLOOKUP("LEBALF"&amp;A10,'Main File'!A:O,14,0),0)</f>
        <v>0</v>
      </c>
      <c r="K10" s="28">
        <f>IFERROR(+VLOOKUP("LEBALF"&amp;A10,'Main File'!A:O,15,0),0)</f>
        <v>0</v>
      </c>
    </row>
    <row r="11" spans="1:14" x14ac:dyDescent="0.25">
      <c r="A11" s="9">
        <f t="shared" si="0"/>
        <v>43167</v>
      </c>
      <c r="B11" s="28">
        <f>IFERROR(+VLOOKUP("LEBALF"&amp;A11,'Main File'!A:O,6,0),0)</f>
        <v>0</v>
      </c>
      <c r="C11" s="28">
        <f>IFERROR(+VLOOKUP("LEBALF"&amp;A11,'Main File'!A:O,7,0),0)</f>
        <v>0</v>
      </c>
      <c r="D11" s="28">
        <f>IFERROR(+VLOOKUP("LEBALF"&amp;A11,'Main File'!A:O,8,0),0)</f>
        <v>0</v>
      </c>
      <c r="E11" s="28">
        <f>IFERROR(+VLOOKUP("LEBALF"&amp;A11,'Main File'!A:O,9,0),0)</f>
        <v>0</v>
      </c>
      <c r="F11" s="28">
        <f>IFERROR(+VLOOKUP("LEBALF"&amp;A11,'Main File'!A:O,10,0),0)</f>
        <v>0</v>
      </c>
      <c r="G11" s="28">
        <f>IFERROR(+VLOOKUP("LEBALF"&amp;A11,'Main File'!A:O,11,0),0)</f>
        <v>0</v>
      </c>
      <c r="H11" s="28">
        <f>IFERROR(+VLOOKUP("LEBALF"&amp;A11,'Main File'!A:O,12,0),0)</f>
        <v>0</v>
      </c>
      <c r="I11" s="28">
        <f>IFERROR(+VLOOKUP("LEBALF"&amp;A11,'Main File'!A:O,13,0),0)</f>
        <v>0</v>
      </c>
      <c r="J11" s="28">
        <f>IFERROR(+VLOOKUP("LEBALF"&amp;A11,'Main File'!A:O,14,0),0)</f>
        <v>0</v>
      </c>
      <c r="K11" s="28">
        <f>IFERROR(+VLOOKUP("LEBALF"&amp;A11,'Main File'!A:O,15,0),0)</f>
        <v>0</v>
      </c>
    </row>
    <row r="12" spans="1:14" x14ac:dyDescent="0.25">
      <c r="A12" s="9">
        <f t="shared" si="0"/>
        <v>43168</v>
      </c>
      <c r="B12" s="28">
        <f>IFERROR(+VLOOKUP("LEBALF"&amp;A12,'Main File'!A:O,6,0),0)</f>
        <v>0</v>
      </c>
      <c r="C12" s="28">
        <f>IFERROR(+VLOOKUP("LEBALF"&amp;A12,'Main File'!A:O,7,0),0)</f>
        <v>0</v>
      </c>
      <c r="D12" s="28">
        <f>IFERROR(+VLOOKUP("LEBALF"&amp;A12,'Main File'!A:O,8,0),0)</f>
        <v>0</v>
      </c>
      <c r="E12" s="28">
        <f>IFERROR(+VLOOKUP("LEBALF"&amp;A12,'Main File'!A:O,9,0),0)</f>
        <v>0</v>
      </c>
      <c r="F12" s="28">
        <f>IFERROR(+VLOOKUP("LEBALF"&amp;A12,'Main File'!A:O,10,0),0)</f>
        <v>0</v>
      </c>
      <c r="G12" s="28">
        <f>IFERROR(+VLOOKUP("LEBALF"&amp;A12,'Main File'!A:O,11,0),0)</f>
        <v>0</v>
      </c>
      <c r="H12" s="28">
        <f>IFERROR(+VLOOKUP("LEBALF"&amp;A12,'Main File'!A:O,12,0),0)</f>
        <v>0</v>
      </c>
      <c r="I12" s="28">
        <f>IFERROR(+VLOOKUP("LEBALF"&amp;A12,'Main File'!A:O,13,0),0)</f>
        <v>0</v>
      </c>
      <c r="J12" s="28">
        <f>IFERROR(+VLOOKUP("LEBALF"&amp;A12,'Main File'!A:O,14,0),0)</f>
        <v>0</v>
      </c>
      <c r="K12" s="28">
        <f>IFERROR(+VLOOKUP("LEBALF"&amp;A12,'Main File'!A:O,15,0),0)</f>
        <v>0</v>
      </c>
    </row>
    <row r="13" spans="1:14" x14ac:dyDescent="0.25">
      <c r="A13" s="9">
        <f t="shared" si="0"/>
        <v>43169</v>
      </c>
      <c r="B13" s="28">
        <f>IFERROR(+VLOOKUP("LEBALF"&amp;A13,'Main File'!A:O,6,0),0)</f>
        <v>0</v>
      </c>
      <c r="C13" s="28">
        <f>IFERROR(+VLOOKUP("LEBALF"&amp;A13,'Main File'!A:O,7,0),0)</f>
        <v>0</v>
      </c>
      <c r="D13" s="28">
        <f>IFERROR(+VLOOKUP("LEBALF"&amp;A13,'Main File'!A:O,8,0),0)</f>
        <v>0</v>
      </c>
      <c r="E13" s="28">
        <f>IFERROR(+VLOOKUP("LEBALF"&amp;A13,'Main File'!A:O,9,0),0)</f>
        <v>0</v>
      </c>
      <c r="F13" s="28">
        <f>IFERROR(+VLOOKUP("LEBALF"&amp;A13,'Main File'!A:O,10,0),0)</f>
        <v>0</v>
      </c>
      <c r="G13" s="28">
        <f>IFERROR(+VLOOKUP("LEBALF"&amp;A13,'Main File'!A:O,11,0),0)</f>
        <v>0</v>
      </c>
      <c r="H13" s="28">
        <f>IFERROR(+VLOOKUP("LEBALF"&amp;A13,'Main File'!A:O,12,0),0)</f>
        <v>0</v>
      </c>
      <c r="I13" s="28">
        <f>IFERROR(+VLOOKUP("LEBALF"&amp;A13,'Main File'!A:O,13,0),0)</f>
        <v>0</v>
      </c>
      <c r="J13" s="28">
        <f>IFERROR(+VLOOKUP("LEBALF"&amp;A13,'Main File'!A:O,14,0),0)</f>
        <v>0</v>
      </c>
      <c r="K13" s="28">
        <f>IFERROR(+VLOOKUP("LEBALF"&amp;A13,'Main File'!A:O,15,0),0)</f>
        <v>0</v>
      </c>
    </row>
    <row r="14" spans="1:14" x14ac:dyDescent="0.25">
      <c r="A14" s="9">
        <f t="shared" si="0"/>
        <v>43170</v>
      </c>
      <c r="B14" s="28">
        <f>IFERROR(+VLOOKUP("LEBALF"&amp;A14,'Main File'!A:O,6,0),0)</f>
        <v>0</v>
      </c>
      <c r="C14" s="28">
        <f>IFERROR(+VLOOKUP("LEBALF"&amp;A14,'Main File'!A:O,7,0),0)</f>
        <v>0</v>
      </c>
      <c r="D14" s="28">
        <f>IFERROR(+VLOOKUP("LEBALF"&amp;A14,'Main File'!A:O,8,0),0)</f>
        <v>0</v>
      </c>
      <c r="E14" s="28">
        <f>IFERROR(+VLOOKUP("LEBALF"&amp;A14,'Main File'!A:O,9,0),0)</f>
        <v>0</v>
      </c>
      <c r="F14" s="28">
        <f>IFERROR(+VLOOKUP("LEBALF"&amp;A14,'Main File'!A:O,10,0),0)</f>
        <v>0</v>
      </c>
      <c r="G14" s="28">
        <f>IFERROR(+VLOOKUP("LEBALF"&amp;A14,'Main File'!A:O,11,0),0)</f>
        <v>0</v>
      </c>
      <c r="H14" s="28">
        <f>IFERROR(+VLOOKUP("LEBALF"&amp;A14,'Main File'!A:O,12,0),0)</f>
        <v>0</v>
      </c>
      <c r="I14" s="28">
        <f>IFERROR(+VLOOKUP("LEBALF"&amp;A14,'Main File'!A:O,13,0),0)</f>
        <v>0</v>
      </c>
      <c r="J14" s="28">
        <f>IFERROR(+VLOOKUP("LEBALF"&amp;A14,'Main File'!A:O,14,0),0)</f>
        <v>0</v>
      </c>
      <c r="K14" s="28">
        <f>IFERROR(+VLOOKUP("LEBALF"&amp;A14,'Main File'!A:O,15,0),0)</f>
        <v>0</v>
      </c>
    </row>
    <row r="15" spans="1:14" x14ac:dyDescent="0.25">
      <c r="A15" s="9">
        <f t="shared" si="0"/>
        <v>43171</v>
      </c>
      <c r="B15" s="28">
        <f>IFERROR(+VLOOKUP("LEBALF"&amp;A15,'Main File'!A:O,6,0),0)</f>
        <v>0</v>
      </c>
      <c r="C15" s="28">
        <f>IFERROR(+VLOOKUP("LEBALF"&amp;A15,'Main File'!A:O,7,0),0)</f>
        <v>0</v>
      </c>
      <c r="D15" s="28">
        <f>IFERROR(+VLOOKUP("LEBALF"&amp;A15,'Main File'!A:O,8,0),0)</f>
        <v>0</v>
      </c>
      <c r="E15" s="28">
        <f>IFERROR(+VLOOKUP("LEBALF"&amp;A15,'Main File'!A:O,9,0),0)</f>
        <v>0</v>
      </c>
      <c r="F15" s="28">
        <f>IFERROR(+VLOOKUP("LEBALF"&amp;A15,'Main File'!A:O,10,0),0)</f>
        <v>0</v>
      </c>
      <c r="G15" s="28">
        <f>IFERROR(+VLOOKUP("LEBALF"&amp;A15,'Main File'!A:O,11,0),0)</f>
        <v>0</v>
      </c>
      <c r="H15" s="28">
        <f>IFERROR(+VLOOKUP("LEBALF"&amp;A15,'Main File'!A:O,12,0),0)</f>
        <v>0</v>
      </c>
      <c r="I15" s="28">
        <f>IFERROR(+VLOOKUP("LEBALF"&amp;A15,'Main File'!A:O,13,0),0)</f>
        <v>0</v>
      </c>
      <c r="J15" s="28">
        <f>IFERROR(+VLOOKUP("LEBALF"&amp;A15,'Main File'!A:O,14,0),0)</f>
        <v>0</v>
      </c>
      <c r="K15" s="28">
        <f>IFERROR(+VLOOKUP("LEBALF"&amp;A15,'Main File'!A:O,15,0),0)</f>
        <v>0</v>
      </c>
    </row>
    <row r="16" spans="1:14" x14ac:dyDescent="0.25">
      <c r="A16" s="9">
        <f t="shared" si="0"/>
        <v>43172</v>
      </c>
      <c r="B16" s="28">
        <f>IFERROR(+VLOOKUP("LEBALF"&amp;A16,'Main File'!A:O,6,0),0)</f>
        <v>0</v>
      </c>
      <c r="C16" s="28">
        <f>IFERROR(+VLOOKUP("LEBALF"&amp;A16,'Main File'!A:O,7,0),0)</f>
        <v>0</v>
      </c>
      <c r="D16" s="28">
        <f>IFERROR(+VLOOKUP("LEBALF"&amp;A16,'Main File'!A:O,8,0),0)</f>
        <v>0</v>
      </c>
      <c r="E16" s="28">
        <f>IFERROR(+VLOOKUP("LEBALF"&amp;A16,'Main File'!A:O,9,0),0)</f>
        <v>0</v>
      </c>
      <c r="F16" s="28">
        <f>IFERROR(+VLOOKUP("LEBALF"&amp;A16,'Main File'!A:O,10,0),0)</f>
        <v>0</v>
      </c>
      <c r="G16" s="28">
        <f>IFERROR(+VLOOKUP("LEBALF"&amp;A16,'Main File'!A:O,11,0),0)</f>
        <v>0</v>
      </c>
      <c r="H16" s="28">
        <f>IFERROR(+VLOOKUP("LEBALF"&amp;A16,'Main File'!A:O,12,0),0)</f>
        <v>0</v>
      </c>
      <c r="I16" s="28">
        <f>IFERROR(+VLOOKUP("LEBALF"&amp;A16,'Main File'!A:O,13,0),0)</f>
        <v>0</v>
      </c>
      <c r="J16" s="28">
        <f>IFERROR(+VLOOKUP("LEBALF"&amp;A16,'Main File'!A:O,14,0),0)</f>
        <v>0</v>
      </c>
      <c r="K16" s="28">
        <f>IFERROR(+VLOOKUP("LEBALF"&amp;A16,'Main File'!A:O,15,0),0)</f>
        <v>0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0</v>
      </c>
      <c r="C10" s="28">
        <f>IFERROR(+VLOOKUP("LEBFSF"&amp;A10,'Main File'!A:O,7,0),0)</f>
        <v>0</v>
      </c>
      <c r="D10" s="28">
        <f>IFERROR(+VLOOKUP("LEBFSF"&amp;A10,'Main File'!A:O,8,0),0)</f>
        <v>0</v>
      </c>
      <c r="E10" s="28">
        <f>IFERROR(+VLOOKUP("LEBFSF"&amp;A10,'Main File'!A:O,9,0),0)</f>
        <v>0</v>
      </c>
      <c r="F10" s="28">
        <f>IFERROR(+VLOOKUP("LEBFSF"&amp;A10,'Main File'!A:O,10,0),0)</f>
        <v>0</v>
      </c>
      <c r="G10" s="28">
        <f>IFERROR(+VLOOKUP("LEBFSF"&amp;A10,'Main File'!A:O,11,0),0)</f>
        <v>0</v>
      </c>
      <c r="H10" s="28">
        <f>IFERROR(+VLOOKUP("LEBFSF"&amp;A10,'Main File'!A:O,12,0),0)</f>
        <v>0</v>
      </c>
      <c r="I10" s="28">
        <f>IFERROR(+VLOOKUP("LEBFSF"&amp;A10,'Main File'!A:O,13,0),0)</f>
        <v>0</v>
      </c>
      <c r="J10" s="28">
        <f>IFERROR(+VLOOKUP("LEBFSF"&amp;A10,'Main File'!A:O,14,0),0)</f>
        <v>0</v>
      </c>
      <c r="K10" s="28">
        <f>IFERROR(+VLOOKUP("LEBFSF"&amp;A10,'Main File'!A:O,15,0),0)</f>
        <v>0</v>
      </c>
    </row>
    <row r="11" spans="1:14" x14ac:dyDescent="0.25">
      <c r="A11" s="9">
        <f t="shared" si="0"/>
        <v>43167</v>
      </c>
      <c r="B11" s="28">
        <f>IFERROR(+VLOOKUP("LEBFSF"&amp;A11,'Main File'!A:O,6,0),0)</f>
        <v>0</v>
      </c>
      <c r="C11" s="28">
        <f>IFERROR(+VLOOKUP("LEBFSF"&amp;A11,'Main File'!A:O,7,0),0)</f>
        <v>0</v>
      </c>
      <c r="D11" s="28">
        <f>IFERROR(+VLOOKUP("LEBFSF"&amp;A11,'Main File'!A:O,8,0),0)</f>
        <v>0</v>
      </c>
      <c r="E11" s="28">
        <f>IFERROR(+VLOOKUP("LEBFSF"&amp;A11,'Main File'!A:O,9,0),0)</f>
        <v>0</v>
      </c>
      <c r="F11" s="28">
        <f>IFERROR(+VLOOKUP("LEBFSF"&amp;A11,'Main File'!A:O,10,0),0)</f>
        <v>0</v>
      </c>
      <c r="G11" s="28">
        <f>IFERROR(+VLOOKUP("LEBFSF"&amp;A11,'Main File'!A:O,11,0),0)</f>
        <v>0</v>
      </c>
      <c r="H11" s="28">
        <f>IFERROR(+VLOOKUP("LEBFSF"&amp;A11,'Main File'!A:O,12,0),0)</f>
        <v>0</v>
      </c>
      <c r="I11" s="28">
        <f>IFERROR(+VLOOKUP("LEBFSF"&amp;A11,'Main File'!A:O,13,0),0)</f>
        <v>0</v>
      </c>
      <c r="J11" s="28">
        <f>IFERROR(+VLOOKUP("LEBFSF"&amp;A11,'Main File'!A:O,14,0),0)</f>
        <v>0</v>
      </c>
      <c r="K11" s="28">
        <f>IFERROR(+VLOOKUP("LEBFSF"&amp;A11,'Main File'!A:O,15,0),0)</f>
        <v>0</v>
      </c>
    </row>
    <row r="12" spans="1:14" x14ac:dyDescent="0.25">
      <c r="A12" s="9">
        <f t="shared" si="0"/>
        <v>43168</v>
      </c>
      <c r="B12" s="28">
        <f>IFERROR(+VLOOKUP("LEBFSF"&amp;A12,'Main File'!A:O,6,0),0)</f>
        <v>0</v>
      </c>
      <c r="C12" s="28">
        <f>IFERROR(+VLOOKUP("LEBFSF"&amp;A12,'Main File'!A:O,7,0),0)</f>
        <v>0</v>
      </c>
      <c r="D12" s="28">
        <f>IFERROR(+VLOOKUP("LEBFSF"&amp;A12,'Main File'!A:O,8,0),0)</f>
        <v>0</v>
      </c>
      <c r="E12" s="28">
        <f>IFERROR(+VLOOKUP("LEBFSF"&amp;A12,'Main File'!A:O,9,0),0)</f>
        <v>0</v>
      </c>
      <c r="F12" s="28">
        <f>IFERROR(+VLOOKUP("LEBFSF"&amp;A12,'Main File'!A:O,10,0),0)</f>
        <v>0</v>
      </c>
      <c r="G12" s="28">
        <f>IFERROR(+VLOOKUP("LEBFSF"&amp;A12,'Main File'!A:O,11,0),0)</f>
        <v>0</v>
      </c>
      <c r="H12" s="28">
        <f>IFERROR(+VLOOKUP("LEBFSF"&amp;A12,'Main File'!A:O,12,0),0)</f>
        <v>0</v>
      </c>
      <c r="I12" s="28">
        <f>IFERROR(+VLOOKUP("LEBFSF"&amp;A12,'Main File'!A:O,13,0),0)</f>
        <v>0</v>
      </c>
      <c r="J12" s="28">
        <f>IFERROR(+VLOOKUP("LEBFSF"&amp;A12,'Main File'!A:O,14,0),0)</f>
        <v>0</v>
      </c>
      <c r="K12" s="28">
        <f>IFERROR(+VLOOKUP("LEBFSF"&amp;A12,'Main File'!A:O,15,0),0)</f>
        <v>0</v>
      </c>
    </row>
    <row r="13" spans="1:14" x14ac:dyDescent="0.25">
      <c r="A13" s="9">
        <f t="shared" si="0"/>
        <v>43169</v>
      </c>
      <c r="B13" s="28">
        <f>IFERROR(+VLOOKUP("LEBFSF"&amp;A13,'Main File'!A:O,6,0),0)</f>
        <v>0</v>
      </c>
      <c r="C13" s="28">
        <f>IFERROR(+VLOOKUP("LEBFSF"&amp;A13,'Main File'!A:O,7,0),0)</f>
        <v>0</v>
      </c>
      <c r="D13" s="28">
        <f>IFERROR(+VLOOKUP("LEBFSF"&amp;A13,'Main File'!A:O,8,0),0)</f>
        <v>0</v>
      </c>
      <c r="E13" s="28">
        <f>IFERROR(+VLOOKUP("LEBFSF"&amp;A13,'Main File'!A:O,9,0),0)</f>
        <v>0</v>
      </c>
      <c r="F13" s="28">
        <f>IFERROR(+VLOOKUP("LEBFSF"&amp;A13,'Main File'!A:O,10,0),0)</f>
        <v>0</v>
      </c>
      <c r="G13" s="28">
        <f>IFERROR(+VLOOKUP("LEBFSF"&amp;A13,'Main File'!A:O,11,0),0)</f>
        <v>0</v>
      </c>
      <c r="H13" s="28">
        <f>IFERROR(+VLOOKUP("LEBFSF"&amp;A13,'Main File'!A:O,12,0),0)</f>
        <v>0</v>
      </c>
      <c r="I13" s="28">
        <f>IFERROR(+VLOOKUP("LEBFSF"&amp;A13,'Main File'!A:O,13,0),0)</f>
        <v>0</v>
      </c>
      <c r="J13" s="28">
        <f>IFERROR(+VLOOKUP("LEBFSF"&amp;A13,'Main File'!A:O,14,0),0)</f>
        <v>0</v>
      </c>
      <c r="K13" s="28">
        <f>IFERROR(+VLOOKUP("LEBFSF"&amp;A13,'Main File'!A:O,15,0),0)</f>
        <v>0</v>
      </c>
    </row>
    <row r="14" spans="1:14" x14ac:dyDescent="0.25">
      <c r="A14" s="9">
        <f t="shared" si="0"/>
        <v>43170</v>
      </c>
      <c r="B14" s="28">
        <f>IFERROR(+VLOOKUP("LEBFSF"&amp;A14,'Main File'!A:O,6,0),0)</f>
        <v>0</v>
      </c>
      <c r="C14" s="28">
        <f>IFERROR(+VLOOKUP("LEBFSF"&amp;A14,'Main File'!A:O,7,0),0)</f>
        <v>0</v>
      </c>
      <c r="D14" s="28">
        <f>IFERROR(+VLOOKUP("LEBFSF"&amp;A14,'Main File'!A:O,8,0),0)</f>
        <v>0</v>
      </c>
      <c r="E14" s="28">
        <f>IFERROR(+VLOOKUP("LEBFSF"&amp;A14,'Main File'!A:O,9,0),0)</f>
        <v>0</v>
      </c>
      <c r="F14" s="28">
        <f>IFERROR(+VLOOKUP("LEBFSF"&amp;A14,'Main File'!A:O,10,0),0)</f>
        <v>0</v>
      </c>
      <c r="G14" s="28">
        <f>IFERROR(+VLOOKUP("LEBFSF"&amp;A14,'Main File'!A:O,11,0),0)</f>
        <v>0</v>
      </c>
      <c r="H14" s="28">
        <f>IFERROR(+VLOOKUP("LEBFSF"&amp;A14,'Main File'!A:O,12,0),0)</f>
        <v>0</v>
      </c>
      <c r="I14" s="28">
        <f>IFERROR(+VLOOKUP("LEBFSF"&amp;A14,'Main File'!A:O,13,0),0)</f>
        <v>0</v>
      </c>
      <c r="J14" s="28">
        <f>IFERROR(+VLOOKUP("LEBFSF"&amp;A14,'Main File'!A:O,14,0),0)</f>
        <v>0</v>
      </c>
      <c r="K14" s="28">
        <f>IFERROR(+VLOOKUP("LEBFSF"&amp;A14,'Main File'!A:O,15,0),0)</f>
        <v>0</v>
      </c>
    </row>
    <row r="15" spans="1:14" x14ac:dyDescent="0.25">
      <c r="A15" s="9">
        <f t="shared" si="0"/>
        <v>43171</v>
      </c>
      <c r="B15" s="28">
        <f>IFERROR(+VLOOKUP("LEBFSF"&amp;A15,'Main File'!A:O,6,0),0)</f>
        <v>0</v>
      </c>
      <c r="C15" s="28">
        <f>IFERROR(+VLOOKUP("LEBFSF"&amp;A15,'Main File'!A:O,7,0),0)</f>
        <v>0</v>
      </c>
      <c r="D15" s="28">
        <f>IFERROR(+VLOOKUP("LEBFSF"&amp;A15,'Main File'!A:O,8,0),0)</f>
        <v>0</v>
      </c>
      <c r="E15" s="28">
        <f>IFERROR(+VLOOKUP("LEBFSF"&amp;A15,'Main File'!A:O,9,0),0)</f>
        <v>0</v>
      </c>
      <c r="F15" s="28">
        <f>IFERROR(+VLOOKUP("LEBFSF"&amp;A15,'Main File'!A:O,10,0),0)</f>
        <v>0</v>
      </c>
      <c r="G15" s="28">
        <f>IFERROR(+VLOOKUP("LEBFSF"&amp;A15,'Main File'!A:O,11,0),0)</f>
        <v>0</v>
      </c>
      <c r="H15" s="28">
        <f>IFERROR(+VLOOKUP("LEBFSF"&amp;A15,'Main File'!A:O,12,0),0)</f>
        <v>0</v>
      </c>
      <c r="I15" s="28">
        <f>IFERROR(+VLOOKUP("LEBFSF"&amp;A15,'Main File'!A:O,13,0),0)</f>
        <v>0</v>
      </c>
      <c r="J15" s="28">
        <f>IFERROR(+VLOOKUP("LEBFSF"&amp;A15,'Main File'!A:O,14,0),0)</f>
        <v>0</v>
      </c>
      <c r="K15" s="28">
        <f>IFERROR(+VLOOKUP("LEBFSF"&amp;A15,'Main File'!A:O,15,0),0)</f>
        <v>0</v>
      </c>
    </row>
    <row r="16" spans="1:14" x14ac:dyDescent="0.25">
      <c r="A16" s="9">
        <f t="shared" si="0"/>
        <v>43172</v>
      </c>
      <c r="B16" s="28">
        <f>IFERROR(+VLOOKUP("LEBFSF"&amp;A16,'Main File'!A:O,6,0),0)</f>
        <v>0</v>
      </c>
      <c r="C16" s="28">
        <f>IFERROR(+VLOOKUP("LEBFSF"&amp;A16,'Main File'!A:O,7,0),0)</f>
        <v>0</v>
      </c>
      <c r="D16" s="28">
        <f>IFERROR(+VLOOKUP("LEBFSF"&amp;A16,'Main File'!A:O,8,0),0)</f>
        <v>0</v>
      </c>
      <c r="E16" s="28">
        <f>IFERROR(+VLOOKUP("LEBFSF"&amp;A16,'Main File'!A:O,9,0),0)</f>
        <v>0</v>
      </c>
      <c r="F16" s="28">
        <f>IFERROR(+VLOOKUP("LEBFSF"&amp;A16,'Main File'!A:O,10,0),0)</f>
        <v>0</v>
      </c>
      <c r="G16" s="28">
        <f>IFERROR(+VLOOKUP("LEBFSF"&amp;A16,'Main File'!A:O,11,0),0)</f>
        <v>0</v>
      </c>
      <c r="H16" s="28">
        <f>IFERROR(+VLOOKUP("LEBFSF"&amp;A16,'Main File'!A:O,12,0),0)</f>
        <v>0</v>
      </c>
      <c r="I16" s="28">
        <f>IFERROR(+VLOOKUP("LEBFSF"&amp;A16,'Main File'!A:O,13,0),0)</f>
        <v>0</v>
      </c>
      <c r="J16" s="28">
        <f>IFERROR(+VLOOKUP("LEBFSF"&amp;A16,'Main File'!A:O,14,0),0)</f>
        <v>0</v>
      </c>
      <c r="K16" s="28">
        <f>IFERROR(+VLOOKUP("LEBFSF"&amp;A16,'Main File'!A:O,15,0),0)</f>
        <v>0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selection activeCell="G4" sqref="G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0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</v>
      </c>
      <c r="F10" s="28">
        <f>IFERROR(+VLOOKUP("LECHID"&amp;A10,'Main File'!A:O,10,0),0)</f>
        <v>0</v>
      </c>
      <c r="G10" s="28">
        <f>IFERROR(+VLOOKUP("LECHID"&amp;A10,'Main File'!A:O,11,0),0)</f>
        <v>0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</v>
      </c>
      <c r="K10" s="28">
        <f>IFERROR(+VLOOKUP("LECHID"&amp;A10,'Main File'!A:O,15,0),0)</f>
        <v>0</v>
      </c>
    </row>
    <row r="11" spans="1:14" x14ac:dyDescent="0.25">
      <c r="A11" s="9">
        <f t="shared" si="0"/>
        <v>43167</v>
      </c>
      <c r="B11" s="28">
        <f>IFERROR(+VLOOKUP("LECHID"&amp;A11,'Main File'!A:O,6,0),0)</f>
        <v>0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</v>
      </c>
      <c r="F11" s="28">
        <f>IFERROR(+VLOOKUP("LECHID"&amp;A11,'Main File'!A:O,10,0),0)</f>
        <v>0</v>
      </c>
      <c r="G11" s="28">
        <f>IFERROR(+VLOOKUP("LECHID"&amp;A11,'Main File'!A:O,11,0),0)</f>
        <v>0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</v>
      </c>
      <c r="K11" s="28">
        <f>IFERROR(+VLOOKUP("LECHID"&amp;A11,'Main File'!A:O,15,0),0)</f>
        <v>0</v>
      </c>
    </row>
    <row r="12" spans="1:14" x14ac:dyDescent="0.25">
      <c r="A12" s="9">
        <f t="shared" si="0"/>
        <v>43168</v>
      </c>
      <c r="B12" s="28">
        <f>IFERROR(+VLOOKUP("LECHID"&amp;A12,'Main File'!A:O,6,0),0)</f>
        <v>0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</v>
      </c>
      <c r="F12" s="28">
        <f>IFERROR(+VLOOKUP("LECHID"&amp;A12,'Main File'!A:O,10,0),0)</f>
        <v>0</v>
      </c>
      <c r="G12" s="28">
        <f>IFERROR(+VLOOKUP("LECHID"&amp;A12,'Main File'!A:O,11,0),0)</f>
        <v>0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</v>
      </c>
      <c r="K12" s="28">
        <f>IFERROR(+VLOOKUP("LECHID"&amp;A12,'Main File'!A:O,15,0),0)</f>
        <v>0</v>
      </c>
    </row>
    <row r="13" spans="1:14" x14ac:dyDescent="0.25">
      <c r="A13" s="9">
        <f t="shared" si="0"/>
        <v>43169</v>
      </c>
      <c r="B13" s="28">
        <f>IFERROR(+VLOOKUP("LECHID"&amp;A13,'Main File'!A:O,6,0),0)</f>
        <v>0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</v>
      </c>
      <c r="F13" s="28">
        <f>IFERROR(+VLOOKUP("LECHID"&amp;A13,'Main File'!A:O,10,0),0)</f>
        <v>0</v>
      </c>
      <c r="G13" s="28">
        <f>IFERROR(+VLOOKUP("LECHID"&amp;A13,'Main File'!A:O,11,0),0)</f>
        <v>0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</v>
      </c>
      <c r="K13" s="28">
        <f>IFERROR(+VLOOKUP("LECHID"&amp;A13,'Main File'!A:O,15,0),0)</f>
        <v>0</v>
      </c>
    </row>
    <row r="14" spans="1:14" x14ac:dyDescent="0.25">
      <c r="A14" s="9">
        <f t="shared" si="0"/>
        <v>43170</v>
      </c>
      <c r="B14" s="28">
        <f>IFERROR(+VLOOKUP("LECHID"&amp;A14,'Main File'!A:O,6,0),0)</f>
        <v>0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</v>
      </c>
      <c r="F14" s="28">
        <f>IFERROR(+VLOOKUP("LECHID"&amp;A14,'Main File'!A:O,10,0),0)</f>
        <v>0</v>
      </c>
      <c r="G14" s="28">
        <f>IFERROR(+VLOOKUP("LECHID"&amp;A14,'Main File'!A:O,11,0),0)</f>
        <v>0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</v>
      </c>
      <c r="K14" s="28">
        <f>IFERROR(+VLOOKUP("LECHID"&amp;A14,'Main File'!A:O,15,0),0)</f>
        <v>0</v>
      </c>
    </row>
    <row r="15" spans="1:14" x14ac:dyDescent="0.25">
      <c r="A15" s="9">
        <f t="shared" si="0"/>
        <v>43171</v>
      </c>
      <c r="B15" s="28">
        <f>IFERROR(+VLOOKUP("LECHID"&amp;A15,'Main File'!A:O,6,0),0)</f>
        <v>0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</v>
      </c>
      <c r="F15" s="28">
        <f>IFERROR(+VLOOKUP("LECHID"&amp;A15,'Main File'!A:O,10,0),0)</f>
        <v>0</v>
      </c>
      <c r="G15" s="28">
        <f>IFERROR(+VLOOKUP("LECHID"&amp;A15,'Main File'!A:O,11,0),0)</f>
        <v>0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</v>
      </c>
      <c r="K15" s="28">
        <f>IFERROR(+VLOOKUP("LECHID"&amp;A15,'Main File'!A:O,15,0),0)</f>
        <v>0</v>
      </c>
    </row>
    <row r="16" spans="1:14" x14ac:dyDescent="0.25">
      <c r="A16" s="9">
        <f t="shared" si="0"/>
        <v>43172</v>
      </c>
      <c r="B16" s="28">
        <f>IFERROR(+VLOOKUP("LECHID"&amp;A16,'Main File'!A:O,6,0),0)</f>
        <v>0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</v>
      </c>
      <c r="F16" s="28">
        <f>IFERROR(+VLOOKUP("LECHID"&amp;A16,'Main File'!A:O,10,0),0)</f>
        <v>0</v>
      </c>
      <c r="G16" s="28">
        <f>IFERROR(+VLOOKUP("LECHID"&amp;A16,'Main File'!A:O,11,0),0)</f>
        <v>0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</v>
      </c>
      <c r="K16" s="28">
        <f>IFERROR(+VLOOKUP("LECHID"&amp;A16,'Main File'!A:O,15,0),0)</f>
        <v>0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0</v>
      </c>
      <c r="C10" s="28">
        <f>IFERROR(+VLOOKUP("LEEQTF"&amp;A10,'Main File'!A:O,7,0),0)</f>
        <v>0</v>
      </c>
      <c r="D10" s="28">
        <f>IFERROR(+VLOOKUP("LEEQTF"&amp;A10,'Main File'!A:O,8,0),0)</f>
        <v>0</v>
      </c>
      <c r="E10" s="28">
        <f>IFERROR(+VLOOKUP("LEEQTF"&amp;A10,'Main File'!A:O,9,0),0)</f>
        <v>0</v>
      </c>
      <c r="F10" s="28">
        <f>IFERROR(+VLOOKUP("LEEQTF"&amp;A10,'Main File'!A:O,10,0),0)</f>
        <v>0</v>
      </c>
      <c r="G10" s="28">
        <f>IFERROR(+VLOOKUP("LEEQTF"&amp;A10,'Main File'!A:O,11,0),0)</f>
        <v>0</v>
      </c>
      <c r="H10" s="28">
        <f>IFERROR(+VLOOKUP("LEEQTF"&amp;A10,'Main File'!A:O,12,0),0)</f>
        <v>0</v>
      </c>
      <c r="I10" s="28">
        <f>IFERROR(+VLOOKUP("LEEQTF"&amp;A10,'Main File'!A:O,13,0),0)</f>
        <v>0</v>
      </c>
      <c r="J10" s="28">
        <f>IFERROR(+VLOOKUP("LEEQTF"&amp;A10,'Main File'!A:O,14,0),0)</f>
        <v>0</v>
      </c>
      <c r="K10" s="28">
        <f>IFERROR(+VLOOKUP("LEEQTF"&amp;A10,'Main File'!A:O,15,0),0)</f>
        <v>0</v>
      </c>
    </row>
    <row r="11" spans="1:14" x14ac:dyDescent="0.25">
      <c r="A11" s="9">
        <f t="shared" si="0"/>
        <v>43167</v>
      </c>
      <c r="B11" s="28">
        <f>IFERROR(+VLOOKUP("LEEQTF"&amp;A11,'Main File'!A:O,6,0),0)</f>
        <v>0</v>
      </c>
      <c r="C11" s="28">
        <f>IFERROR(+VLOOKUP("LEEQTF"&amp;A11,'Main File'!A:O,7,0),0)</f>
        <v>0</v>
      </c>
      <c r="D11" s="28">
        <f>IFERROR(+VLOOKUP("LEEQTF"&amp;A11,'Main File'!A:O,8,0),0)</f>
        <v>0</v>
      </c>
      <c r="E11" s="28">
        <f>IFERROR(+VLOOKUP("LEEQTF"&amp;A11,'Main File'!A:O,9,0),0)</f>
        <v>0</v>
      </c>
      <c r="F11" s="28">
        <f>IFERROR(+VLOOKUP("LEEQTF"&amp;A11,'Main File'!A:O,10,0),0)</f>
        <v>0</v>
      </c>
      <c r="G11" s="28">
        <f>IFERROR(+VLOOKUP("LEEQTF"&amp;A11,'Main File'!A:O,11,0),0)</f>
        <v>0</v>
      </c>
      <c r="H11" s="28">
        <f>IFERROR(+VLOOKUP("LEEQTF"&amp;A11,'Main File'!A:O,12,0),0)</f>
        <v>0</v>
      </c>
      <c r="I11" s="28">
        <f>IFERROR(+VLOOKUP("LEEQTF"&amp;A11,'Main File'!A:O,13,0),0)</f>
        <v>0</v>
      </c>
      <c r="J11" s="28">
        <f>IFERROR(+VLOOKUP("LEEQTF"&amp;A11,'Main File'!A:O,14,0),0)</f>
        <v>0</v>
      </c>
      <c r="K11" s="28">
        <f>IFERROR(+VLOOKUP("LEEQTF"&amp;A11,'Main File'!A:O,15,0),0)</f>
        <v>0</v>
      </c>
    </row>
    <row r="12" spans="1:14" x14ac:dyDescent="0.25">
      <c r="A12" s="9">
        <f t="shared" si="0"/>
        <v>43168</v>
      </c>
      <c r="B12" s="28">
        <f>IFERROR(+VLOOKUP("LEEQTF"&amp;A12,'Main File'!A:O,6,0),0)</f>
        <v>0</v>
      </c>
      <c r="C12" s="28">
        <f>IFERROR(+VLOOKUP("LEEQTF"&amp;A12,'Main File'!A:O,7,0),0)</f>
        <v>0</v>
      </c>
      <c r="D12" s="28">
        <f>IFERROR(+VLOOKUP("LEEQTF"&amp;A12,'Main File'!A:O,8,0),0)</f>
        <v>0</v>
      </c>
      <c r="E12" s="28">
        <f>IFERROR(+VLOOKUP("LEEQTF"&amp;A12,'Main File'!A:O,9,0),0)</f>
        <v>0</v>
      </c>
      <c r="F12" s="28">
        <f>IFERROR(+VLOOKUP("LEEQTF"&amp;A12,'Main File'!A:O,10,0),0)</f>
        <v>0</v>
      </c>
      <c r="G12" s="28">
        <f>IFERROR(+VLOOKUP("LEEQTF"&amp;A12,'Main File'!A:O,11,0),0)</f>
        <v>0</v>
      </c>
      <c r="H12" s="28">
        <f>IFERROR(+VLOOKUP("LEEQTF"&amp;A12,'Main File'!A:O,12,0),0)</f>
        <v>0</v>
      </c>
      <c r="I12" s="28">
        <f>IFERROR(+VLOOKUP("LEEQTF"&amp;A12,'Main File'!A:O,13,0),0)</f>
        <v>0</v>
      </c>
      <c r="J12" s="28">
        <f>IFERROR(+VLOOKUP("LEEQTF"&amp;A12,'Main File'!A:O,14,0),0)</f>
        <v>0</v>
      </c>
      <c r="K12" s="28">
        <f>IFERROR(+VLOOKUP("LEEQTF"&amp;A12,'Main File'!A:O,15,0),0)</f>
        <v>0</v>
      </c>
    </row>
    <row r="13" spans="1:14" x14ac:dyDescent="0.25">
      <c r="A13" s="9">
        <f t="shared" si="0"/>
        <v>43169</v>
      </c>
      <c r="B13" s="28">
        <f>IFERROR(+VLOOKUP("LEEQTF"&amp;A13,'Main File'!A:O,6,0),0)</f>
        <v>0</v>
      </c>
      <c r="C13" s="28">
        <f>IFERROR(+VLOOKUP("LEEQTF"&amp;A13,'Main File'!A:O,7,0),0)</f>
        <v>0</v>
      </c>
      <c r="D13" s="28">
        <f>IFERROR(+VLOOKUP("LEEQTF"&amp;A13,'Main File'!A:O,8,0),0)</f>
        <v>0</v>
      </c>
      <c r="E13" s="28">
        <f>IFERROR(+VLOOKUP("LEEQTF"&amp;A13,'Main File'!A:O,9,0),0)</f>
        <v>0</v>
      </c>
      <c r="F13" s="28">
        <f>IFERROR(+VLOOKUP("LEEQTF"&amp;A13,'Main File'!A:O,10,0),0)</f>
        <v>0</v>
      </c>
      <c r="G13" s="28">
        <f>IFERROR(+VLOOKUP("LEEQTF"&amp;A13,'Main File'!A:O,11,0),0)</f>
        <v>0</v>
      </c>
      <c r="H13" s="28">
        <f>IFERROR(+VLOOKUP("LEEQTF"&amp;A13,'Main File'!A:O,12,0),0)</f>
        <v>0</v>
      </c>
      <c r="I13" s="28">
        <f>IFERROR(+VLOOKUP("LEEQTF"&amp;A13,'Main File'!A:O,13,0),0)</f>
        <v>0</v>
      </c>
      <c r="J13" s="28">
        <f>IFERROR(+VLOOKUP("LEEQTF"&amp;A13,'Main File'!A:O,14,0),0)</f>
        <v>0</v>
      </c>
      <c r="K13" s="28">
        <f>IFERROR(+VLOOKUP("LEEQTF"&amp;A13,'Main File'!A:O,15,0),0)</f>
        <v>0</v>
      </c>
    </row>
    <row r="14" spans="1:14" x14ac:dyDescent="0.25">
      <c r="A14" s="9">
        <f t="shared" si="0"/>
        <v>43170</v>
      </c>
      <c r="B14" s="28">
        <f>IFERROR(+VLOOKUP("LEEQTF"&amp;A14,'Main File'!A:O,6,0),0)</f>
        <v>0</v>
      </c>
      <c r="C14" s="28">
        <f>IFERROR(+VLOOKUP("LEEQTF"&amp;A14,'Main File'!A:O,7,0),0)</f>
        <v>0</v>
      </c>
      <c r="D14" s="28">
        <f>IFERROR(+VLOOKUP("LEEQTF"&amp;A14,'Main File'!A:O,8,0),0)</f>
        <v>0</v>
      </c>
      <c r="E14" s="28">
        <f>IFERROR(+VLOOKUP("LEEQTF"&amp;A14,'Main File'!A:O,9,0),0)</f>
        <v>0</v>
      </c>
      <c r="F14" s="28">
        <f>IFERROR(+VLOOKUP("LEEQTF"&amp;A14,'Main File'!A:O,10,0),0)</f>
        <v>0</v>
      </c>
      <c r="G14" s="28">
        <f>IFERROR(+VLOOKUP("LEEQTF"&amp;A14,'Main File'!A:O,11,0),0)</f>
        <v>0</v>
      </c>
      <c r="H14" s="28">
        <f>IFERROR(+VLOOKUP("LEEQTF"&amp;A14,'Main File'!A:O,12,0),0)</f>
        <v>0</v>
      </c>
      <c r="I14" s="28">
        <f>IFERROR(+VLOOKUP("LEEQTF"&amp;A14,'Main File'!A:O,13,0),0)</f>
        <v>0</v>
      </c>
      <c r="J14" s="28">
        <f>IFERROR(+VLOOKUP("LEEQTF"&amp;A14,'Main File'!A:O,14,0),0)</f>
        <v>0</v>
      </c>
      <c r="K14" s="28">
        <f>IFERROR(+VLOOKUP("LEEQTF"&amp;A14,'Main File'!A:O,15,0),0)</f>
        <v>0</v>
      </c>
    </row>
    <row r="15" spans="1:14" x14ac:dyDescent="0.25">
      <c r="A15" s="9">
        <f t="shared" si="0"/>
        <v>43171</v>
      </c>
      <c r="B15" s="28">
        <f>IFERROR(+VLOOKUP("LEEQTF"&amp;A15,'Main File'!A:O,6,0),0)</f>
        <v>0</v>
      </c>
      <c r="C15" s="28">
        <f>IFERROR(+VLOOKUP("LEEQTF"&amp;A15,'Main File'!A:O,7,0),0)</f>
        <v>0</v>
      </c>
      <c r="D15" s="28">
        <f>IFERROR(+VLOOKUP("LEEQTF"&amp;A15,'Main File'!A:O,8,0),0)</f>
        <v>0</v>
      </c>
      <c r="E15" s="28">
        <f>IFERROR(+VLOOKUP("LEEQTF"&amp;A15,'Main File'!A:O,9,0),0)</f>
        <v>0</v>
      </c>
      <c r="F15" s="28">
        <f>IFERROR(+VLOOKUP("LEEQTF"&amp;A15,'Main File'!A:O,10,0),0)</f>
        <v>0</v>
      </c>
      <c r="G15" s="28">
        <f>IFERROR(+VLOOKUP("LEEQTF"&amp;A15,'Main File'!A:O,11,0),0)</f>
        <v>0</v>
      </c>
      <c r="H15" s="28">
        <f>IFERROR(+VLOOKUP("LEEQTF"&amp;A15,'Main File'!A:O,12,0),0)</f>
        <v>0</v>
      </c>
      <c r="I15" s="28">
        <f>IFERROR(+VLOOKUP("LEEQTF"&amp;A15,'Main File'!A:O,13,0),0)</f>
        <v>0</v>
      </c>
      <c r="J15" s="28">
        <f>IFERROR(+VLOOKUP("LEEQTF"&amp;A15,'Main File'!A:O,14,0),0)</f>
        <v>0</v>
      </c>
      <c r="K15" s="28">
        <f>IFERROR(+VLOOKUP("LEEQTF"&amp;A15,'Main File'!A:O,15,0),0)</f>
        <v>0</v>
      </c>
    </row>
    <row r="16" spans="1:14" x14ac:dyDescent="0.25">
      <c r="A16" s="9">
        <f t="shared" si="0"/>
        <v>43172</v>
      </c>
      <c r="B16" s="28">
        <f>IFERROR(+VLOOKUP("LEEQTF"&amp;A16,'Main File'!A:O,6,0),0)</f>
        <v>0</v>
      </c>
      <c r="C16" s="28">
        <f>IFERROR(+VLOOKUP("LEEQTF"&amp;A16,'Main File'!A:O,7,0),0)</f>
        <v>0</v>
      </c>
      <c r="D16" s="28">
        <f>IFERROR(+VLOOKUP("LEEQTF"&amp;A16,'Main File'!A:O,8,0),0)</f>
        <v>0</v>
      </c>
      <c r="E16" s="28">
        <f>IFERROR(+VLOOKUP("LEEQTF"&amp;A16,'Main File'!A:O,9,0),0)</f>
        <v>0</v>
      </c>
      <c r="F16" s="28">
        <f>IFERROR(+VLOOKUP("LEEQTF"&amp;A16,'Main File'!A:O,10,0),0)</f>
        <v>0</v>
      </c>
      <c r="G16" s="28">
        <f>IFERROR(+VLOOKUP("LEEQTF"&amp;A16,'Main File'!A:O,11,0),0)</f>
        <v>0</v>
      </c>
      <c r="H16" s="28">
        <f>IFERROR(+VLOOKUP("LEEQTF"&amp;A16,'Main File'!A:O,12,0),0)</f>
        <v>0</v>
      </c>
      <c r="I16" s="28">
        <f>IFERROR(+VLOOKUP("LEEQTF"&amp;A16,'Main File'!A:O,13,0),0)</f>
        <v>0</v>
      </c>
      <c r="J16" s="28">
        <f>IFERROR(+VLOOKUP("LEEQTF"&amp;A16,'Main File'!A:O,14,0),0)</f>
        <v>0</v>
      </c>
      <c r="K16" s="28">
        <f>IFERROR(+VLOOKUP("LEEQTF"&amp;A16,'Main File'!A:O,15,0),0)</f>
        <v>0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selection activeCell="G4" sqref="G4: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0</v>
      </c>
      <c r="C10" s="28">
        <f>IFERROR(+VLOOKUP("LEGROW"&amp;A10,'Main File'!A:O,7,0),0)</f>
        <v>0</v>
      </c>
      <c r="D10" s="28">
        <f>IFERROR(+VLOOKUP("LEGROW"&amp;A10,'Main File'!A:O,8,0),0)</f>
        <v>0</v>
      </c>
      <c r="E10" s="28">
        <f>IFERROR(+VLOOKUP("LEGROW"&amp;A10,'Main File'!A:O,9,0),0)</f>
        <v>0</v>
      </c>
      <c r="F10" s="28">
        <f>IFERROR(+VLOOKUP("LEGROW"&amp;A10,'Main File'!A:O,10,0),0)</f>
        <v>0</v>
      </c>
      <c r="G10" s="28">
        <f>IFERROR(+VLOOKUP("LEGROW"&amp;A10,'Main File'!A:O,11,0),0)</f>
        <v>0</v>
      </c>
      <c r="H10" s="28">
        <f>IFERROR(+VLOOKUP("LEGROW"&amp;A10,'Main File'!A:O,12,0),0)</f>
        <v>0</v>
      </c>
      <c r="I10" s="28">
        <f>IFERROR(+VLOOKUP("LEGROW"&amp;A10,'Main File'!A:O,13,0),0)</f>
        <v>0</v>
      </c>
      <c r="J10" s="28">
        <f>IFERROR(+VLOOKUP("LEGROW"&amp;A10,'Main File'!A:O,14,0),0)</f>
        <v>0</v>
      </c>
      <c r="K10" s="28">
        <f>IFERROR(+VLOOKUP("LEGROW"&amp;A10,'Main File'!A:O,15,0),0)</f>
        <v>0</v>
      </c>
    </row>
    <row r="11" spans="1:14" x14ac:dyDescent="0.25">
      <c r="A11" s="9">
        <f t="shared" si="0"/>
        <v>43167</v>
      </c>
      <c r="B11" s="28">
        <f>IFERROR(+VLOOKUP("LEGROW"&amp;A11,'Main File'!A:O,6,0),0)</f>
        <v>0</v>
      </c>
      <c r="C11" s="28">
        <f>IFERROR(+VLOOKUP("LEGROW"&amp;A11,'Main File'!A:O,7,0),0)</f>
        <v>0</v>
      </c>
      <c r="D11" s="28">
        <f>IFERROR(+VLOOKUP("LEGROW"&amp;A11,'Main File'!A:O,8,0),0)</f>
        <v>0</v>
      </c>
      <c r="E11" s="28">
        <f>IFERROR(+VLOOKUP("LEGROW"&amp;A11,'Main File'!A:O,9,0),0)</f>
        <v>0</v>
      </c>
      <c r="F11" s="28">
        <f>IFERROR(+VLOOKUP("LEGROW"&amp;A11,'Main File'!A:O,10,0),0)</f>
        <v>0</v>
      </c>
      <c r="G11" s="28">
        <f>IFERROR(+VLOOKUP("LEGROW"&amp;A11,'Main File'!A:O,11,0),0)</f>
        <v>0</v>
      </c>
      <c r="H11" s="28">
        <f>IFERROR(+VLOOKUP("LEGROW"&amp;A11,'Main File'!A:O,12,0),0)</f>
        <v>0</v>
      </c>
      <c r="I11" s="28">
        <f>IFERROR(+VLOOKUP("LEGROW"&amp;A11,'Main File'!A:O,13,0),0)</f>
        <v>0</v>
      </c>
      <c r="J11" s="28">
        <f>IFERROR(+VLOOKUP("LEGROW"&amp;A11,'Main File'!A:O,14,0),0)</f>
        <v>0</v>
      </c>
      <c r="K11" s="28">
        <f>IFERROR(+VLOOKUP("LEGROW"&amp;A11,'Main File'!A:O,15,0),0)</f>
        <v>0</v>
      </c>
    </row>
    <row r="12" spans="1:14" x14ac:dyDescent="0.25">
      <c r="A12" s="9">
        <f t="shared" si="0"/>
        <v>43168</v>
      </c>
      <c r="B12" s="28">
        <f>IFERROR(+VLOOKUP("LEGROW"&amp;A12,'Main File'!A:O,6,0),0)</f>
        <v>0</v>
      </c>
      <c r="C12" s="28">
        <f>IFERROR(+VLOOKUP("LEGROW"&amp;A12,'Main File'!A:O,7,0),0)</f>
        <v>0</v>
      </c>
      <c r="D12" s="28">
        <f>IFERROR(+VLOOKUP("LEGROW"&amp;A12,'Main File'!A:O,8,0),0)</f>
        <v>0</v>
      </c>
      <c r="E12" s="28">
        <f>IFERROR(+VLOOKUP("LEGROW"&amp;A12,'Main File'!A:O,9,0),0)</f>
        <v>0</v>
      </c>
      <c r="F12" s="28">
        <f>IFERROR(+VLOOKUP("LEGROW"&amp;A12,'Main File'!A:O,10,0),0)</f>
        <v>0</v>
      </c>
      <c r="G12" s="28">
        <f>IFERROR(+VLOOKUP("LEGROW"&amp;A12,'Main File'!A:O,11,0),0)</f>
        <v>0</v>
      </c>
      <c r="H12" s="28">
        <f>IFERROR(+VLOOKUP("LEGROW"&amp;A12,'Main File'!A:O,12,0),0)</f>
        <v>0</v>
      </c>
      <c r="I12" s="28">
        <f>IFERROR(+VLOOKUP("LEGROW"&amp;A12,'Main File'!A:O,13,0),0)</f>
        <v>0</v>
      </c>
      <c r="J12" s="28">
        <f>IFERROR(+VLOOKUP("LEGROW"&amp;A12,'Main File'!A:O,14,0),0)</f>
        <v>0</v>
      </c>
      <c r="K12" s="28">
        <f>IFERROR(+VLOOKUP("LEGROW"&amp;A12,'Main File'!A:O,15,0),0)</f>
        <v>0</v>
      </c>
    </row>
    <row r="13" spans="1:14" x14ac:dyDescent="0.25">
      <c r="A13" s="9">
        <f t="shared" si="0"/>
        <v>43169</v>
      </c>
      <c r="B13" s="28">
        <f>IFERROR(+VLOOKUP("LEGROW"&amp;A13,'Main File'!A:O,6,0),0)</f>
        <v>0</v>
      </c>
      <c r="C13" s="28">
        <f>IFERROR(+VLOOKUP("LEGROW"&amp;A13,'Main File'!A:O,7,0),0)</f>
        <v>0</v>
      </c>
      <c r="D13" s="28">
        <f>IFERROR(+VLOOKUP("LEGROW"&amp;A13,'Main File'!A:O,8,0),0)</f>
        <v>0</v>
      </c>
      <c r="E13" s="28">
        <f>IFERROR(+VLOOKUP("LEGROW"&amp;A13,'Main File'!A:O,9,0),0)</f>
        <v>0</v>
      </c>
      <c r="F13" s="28">
        <f>IFERROR(+VLOOKUP("LEGROW"&amp;A13,'Main File'!A:O,10,0),0)</f>
        <v>0</v>
      </c>
      <c r="G13" s="28">
        <f>IFERROR(+VLOOKUP("LEGROW"&amp;A13,'Main File'!A:O,11,0),0)</f>
        <v>0</v>
      </c>
      <c r="H13" s="28">
        <f>IFERROR(+VLOOKUP("LEGROW"&amp;A13,'Main File'!A:O,12,0),0)</f>
        <v>0</v>
      </c>
      <c r="I13" s="28">
        <f>IFERROR(+VLOOKUP("LEGROW"&amp;A13,'Main File'!A:O,13,0),0)</f>
        <v>0</v>
      </c>
      <c r="J13" s="28">
        <f>IFERROR(+VLOOKUP("LEGROW"&amp;A13,'Main File'!A:O,14,0),0)</f>
        <v>0</v>
      </c>
      <c r="K13" s="28">
        <f>IFERROR(+VLOOKUP("LEGROW"&amp;A13,'Main File'!A:O,15,0),0)</f>
        <v>0</v>
      </c>
    </row>
    <row r="14" spans="1:14" x14ac:dyDescent="0.25">
      <c r="A14" s="9">
        <f t="shared" si="0"/>
        <v>43170</v>
      </c>
      <c r="B14" s="28">
        <f>IFERROR(+VLOOKUP("LEGROW"&amp;A14,'Main File'!A:O,6,0),0)</f>
        <v>0</v>
      </c>
      <c r="C14" s="28">
        <f>IFERROR(+VLOOKUP("LEGROW"&amp;A14,'Main File'!A:O,7,0),0)</f>
        <v>0</v>
      </c>
      <c r="D14" s="28">
        <f>IFERROR(+VLOOKUP("LEGROW"&amp;A14,'Main File'!A:O,8,0),0)</f>
        <v>0</v>
      </c>
      <c r="E14" s="28">
        <f>IFERROR(+VLOOKUP("LEGROW"&amp;A14,'Main File'!A:O,9,0),0)</f>
        <v>0</v>
      </c>
      <c r="F14" s="28">
        <f>IFERROR(+VLOOKUP("LEGROW"&amp;A14,'Main File'!A:O,10,0),0)</f>
        <v>0</v>
      </c>
      <c r="G14" s="28">
        <f>IFERROR(+VLOOKUP("LEGROW"&amp;A14,'Main File'!A:O,11,0),0)</f>
        <v>0</v>
      </c>
      <c r="H14" s="28">
        <f>IFERROR(+VLOOKUP("LEGROW"&amp;A14,'Main File'!A:O,12,0),0)</f>
        <v>0</v>
      </c>
      <c r="I14" s="28">
        <f>IFERROR(+VLOOKUP("LEGROW"&amp;A14,'Main File'!A:O,13,0),0)</f>
        <v>0</v>
      </c>
      <c r="J14" s="28">
        <f>IFERROR(+VLOOKUP("LEGROW"&amp;A14,'Main File'!A:O,14,0),0)</f>
        <v>0</v>
      </c>
      <c r="K14" s="28">
        <f>IFERROR(+VLOOKUP("LEGROW"&amp;A14,'Main File'!A:O,15,0),0)</f>
        <v>0</v>
      </c>
    </row>
    <row r="15" spans="1:14" x14ac:dyDescent="0.25">
      <c r="A15" s="9">
        <f t="shared" si="0"/>
        <v>43171</v>
      </c>
      <c r="B15" s="28">
        <f>IFERROR(+VLOOKUP("LEGROW"&amp;A15,'Main File'!A:O,6,0),0)</f>
        <v>0</v>
      </c>
      <c r="C15" s="28">
        <f>IFERROR(+VLOOKUP("LEGROW"&amp;A15,'Main File'!A:O,7,0),0)</f>
        <v>0</v>
      </c>
      <c r="D15" s="28">
        <f>IFERROR(+VLOOKUP("LEGROW"&amp;A15,'Main File'!A:O,8,0),0)</f>
        <v>0</v>
      </c>
      <c r="E15" s="28">
        <f>IFERROR(+VLOOKUP("LEGROW"&amp;A15,'Main File'!A:O,9,0),0)</f>
        <v>0</v>
      </c>
      <c r="F15" s="28">
        <f>IFERROR(+VLOOKUP("LEGROW"&amp;A15,'Main File'!A:O,10,0),0)</f>
        <v>0</v>
      </c>
      <c r="G15" s="28">
        <f>IFERROR(+VLOOKUP("LEGROW"&amp;A15,'Main File'!A:O,11,0),0)</f>
        <v>0</v>
      </c>
      <c r="H15" s="28">
        <f>IFERROR(+VLOOKUP("LEGROW"&amp;A15,'Main File'!A:O,12,0),0)</f>
        <v>0</v>
      </c>
      <c r="I15" s="28">
        <f>IFERROR(+VLOOKUP("LEGROW"&amp;A15,'Main File'!A:O,13,0),0)</f>
        <v>0</v>
      </c>
      <c r="J15" s="28">
        <f>IFERROR(+VLOOKUP("LEGROW"&amp;A15,'Main File'!A:O,14,0),0)</f>
        <v>0</v>
      </c>
      <c r="K15" s="28">
        <f>IFERROR(+VLOOKUP("LEGROW"&amp;A15,'Main File'!A:O,15,0),0)</f>
        <v>0</v>
      </c>
    </row>
    <row r="16" spans="1:14" x14ac:dyDescent="0.25">
      <c r="A16" s="9">
        <f t="shared" si="0"/>
        <v>43172</v>
      </c>
      <c r="B16" s="28">
        <f>IFERROR(+VLOOKUP("LEGROW"&amp;A16,'Main File'!A:O,6,0),0)</f>
        <v>0</v>
      </c>
      <c r="C16" s="28">
        <f>IFERROR(+VLOOKUP("LEGROW"&amp;A16,'Main File'!A:O,7,0),0)</f>
        <v>0</v>
      </c>
      <c r="D16" s="28">
        <f>IFERROR(+VLOOKUP("LEGROW"&amp;A16,'Main File'!A:O,8,0),0)</f>
        <v>0</v>
      </c>
      <c r="E16" s="28">
        <f>IFERROR(+VLOOKUP("LEGROW"&amp;A16,'Main File'!A:O,9,0),0)</f>
        <v>0</v>
      </c>
      <c r="F16" s="28">
        <f>IFERROR(+VLOOKUP("LEGROW"&amp;A16,'Main File'!A:O,10,0),0)</f>
        <v>0</v>
      </c>
      <c r="G16" s="28">
        <f>IFERROR(+VLOOKUP("LEGROW"&amp;A16,'Main File'!A:O,11,0),0)</f>
        <v>0</v>
      </c>
      <c r="H16" s="28">
        <f>IFERROR(+VLOOKUP("LEGROW"&amp;A16,'Main File'!A:O,12,0),0)</f>
        <v>0</v>
      </c>
      <c r="I16" s="28">
        <f>IFERROR(+VLOOKUP("LEGROW"&amp;A16,'Main File'!A:O,13,0),0)</f>
        <v>0</v>
      </c>
      <c r="J16" s="28">
        <f>IFERROR(+VLOOKUP("LEGROW"&amp;A16,'Main File'!A:O,14,0),0)</f>
        <v>0</v>
      </c>
      <c r="K16" s="28">
        <f>IFERROR(+VLOOKUP("LEGROW"&amp;A16,'Main File'!A:O,15,0),0)</f>
        <v>0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0</v>
      </c>
      <c r="C10" s="28">
        <f>IFERROR(+VLOOKUP("LEINFA"&amp;A10,'Main File'!A:O,7,0),0)</f>
        <v>0</v>
      </c>
      <c r="D10" s="28">
        <f>IFERROR(+VLOOKUP("LEINFA"&amp;A10,'Main File'!A:O,8,0),0)</f>
        <v>0</v>
      </c>
      <c r="E10" s="28">
        <f>IFERROR(+VLOOKUP("LEINFA"&amp;A10,'Main File'!A:O,9,0),0)</f>
        <v>0</v>
      </c>
      <c r="F10" s="28">
        <f>IFERROR(+VLOOKUP("LEINFA"&amp;A10,'Main File'!A:O,10,0),0)</f>
        <v>0</v>
      </c>
      <c r="G10" s="28">
        <f>IFERROR(+VLOOKUP("LEINFA"&amp;A10,'Main File'!A:O,11,0),0)</f>
        <v>0</v>
      </c>
      <c r="H10" s="28">
        <f>IFERROR(+VLOOKUP("LEINFA"&amp;A10,'Main File'!A:O,12,0),0)</f>
        <v>0</v>
      </c>
      <c r="I10" s="28">
        <f>IFERROR(+VLOOKUP("LEINFA"&amp;A10,'Main File'!A:O,13,0),0)</f>
        <v>0</v>
      </c>
      <c r="J10" s="28">
        <f>IFERROR(+VLOOKUP("LEINFA"&amp;A10,'Main File'!A:O,14,0),0)</f>
        <v>0</v>
      </c>
      <c r="K10" s="28">
        <f>IFERROR(+VLOOKUP("LEINFA"&amp;A10,'Main File'!A:O,15,0),0)</f>
        <v>0</v>
      </c>
    </row>
    <row r="11" spans="1:14" x14ac:dyDescent="0.25">
      <c r="A11" s="9">
        <f t="shared" si="0"/>
        <v>43167</v>
      </c>
      <c r="B11" s="28">
        <f>IFERROR(+VLOOKUP("LEINFA"&amp;A11,'Main File'!A:O,6,0),0)</f>
        <v>0</v>
      </c>
      <c r="C11" s="28">
        <f>IFERROR(+VLOOKUP("LEINFA"&amp;A11,'Main File'!A:O,7,0),0)</f>
        <v>0</v>
      </c>
      <c r="D11" s="28">
        <f>IFERROR(+VLOOKUP("LEINFA"&amp;A11,'Main File'!A:O,8,0),0)</f>
        <v>0</v>
      </c>
      <c r="E11" s="28">
        <f>IFERROR(+VLOOKUP("LEINFA"&amp;A11,'Main File'!A:O,9,0),0)</f>
        <v>0</v>
      </c>
      <c r="F11" s="28">
        <f>IFERROR(+VLOOKUP("LEINFA"&amp;A11,'Main File'!A:O,10,0),0)</f>
        <v>0</v>
      </c>
      <c r="G11" s="28">
        <f>IFERROR(+VLOOKUP("LEINFA"&amp;A11,'Main File'!A:O,11,0),0)</f>
        <v>0</v>
      </c>
      <c r="H11" s="28">
        <f>IFERROR(+VLOOKUP("LEINFA"&amp;A11,'Main File'!A:O,12,0),0)</f>
        <v>0</v>
      </c>
      <c r="I11" s="28">
        <f>IFERROR(+VLOOKUP("LEINFA"&amp;A11,'Main File'!A:O,13,0),0)</f>
        <v>0</v>
      </c>
      <c r="J11" s="28">
        <f>IFERROR(+VLOOKUP("LEINFA"&amp;A11,'Main File'!A:O,14,0),0)</f>
        <v>0</v>
      </c>
      <c r="K11" s="28">
        <f>IFERROR(+VLOOKUP("LEINFA"&amp;A11,'Main File'!A:O,15,0),0)</f>
        <v>0</v>
      </c>
    </row>
    <row r="12" spans="1:14" x14ac:dyDescent="0.25">
      <c r="A12" s="9">
        <f t="shared" si="0"/>
        <v>43168</v>
      </c>
      <c r="B12" s="28">
        <f>IFERROR(+VLOOKUP("LEINFA"&amp;A12,'Main File'!A:O,6,0),0)</f>
        <v>0</v>
      </c>
      <c r="C12" s="28">
        <f>IFERROR(+VLOOKUP("LEINFA"&amp;A12,'Main File'!A:O,7,0),0)</f>
        <v>0</v>
      </c>
      <c r="D12" s="28">
        <f>IFERROR(+VLOOKUP("LEINFA"&amp;A12,'Main File'!A:O,8,0),0)</f>
        <v>0</v>
      </c>
      <c r="E12" s="28">
        <f>IFERROR(+VLOOKUP("LEINFA"&amp;A12,'Main File'!A:O,9,0),0)</f>
        <v>0</v>
      </c>
      <c r="F12" s="28">
        <f>IFERROR(+VLOOKUP("LEINFA"&amp;A12,'Main File'!A:O,10,0),0)</f>
        <v>0</v>
      </c>
      <c r="G12" s="28">
        <f>IFERROR(+VLOOKUP("LEINFA"&amp;A12,'Main File'!A:O,11,0),0)</f>
        <v>0</v>
      </c>
      <c r="H12" s="28">
        <f>IFERROR(+VLOOKUP("LEINFA"&amp;A12,'Main File'!A:O,12,0),0)</f>
        <v>0</v>
      </c>
      <c r="I12" s="28">
        <f>IFERROR(+VLOOKUP("LEINFA"&amp;A12,'Main File'!A:O,13,0),0)</f>
        <v>0</v>
      </c>
      <c r="J12" s="28">
        <f>IFERROR(+VLOOKUP("LEINFA"&amp;A12,'Main File'!A:O,14,0),0)</f>
        <v>0</v>
      </c>
      <c r="K12" s="28">
        <f>IFERROR(+VLOOKUP("LEINFA"&amp;A12,'Main File'!A:O,15,0),0)</f>
        <v>0</v>
      </c>
    </row>
    <row r="13" spans="1:14" x14ac:dyDescent="0.25">
      <c r="A13" s="9">
        <f t="shared" si="0"/>
        <v>43169</v>
      </c>
      <c r="B13" s="28">
        <f>IFERROR(+VLOOKUP("LEINFA"&amp;A13,'Main File'!A:O,6,0),0)</f>
        <v>0</v>
      </c>
      <c r="C13" s="28">
        <f>IFERROR(+VLOOKUP("LEINFA"&amp;A13,'Main File'!A:O,7,0),0)</f>
        <v>0</v>
      </c>
      <c r="D13" s="28">
        <f>IFERROR(+VLOOKUP("LEINFA"&amp;A13,'Main File'!A:O,8,0),0)</f>
        <v>0</v>
      </c>
      <c r="E13" s="28">
        <f>IFERROR(+VLOOKUP("LEINFA"&amp;A13,'Main File'!A:O,9,0),0)</f>
        <v>0</v>
      </c>
      <c r="F13" s="28">
        <f>IFERROR(+VLOOKUP("LEINFA"&amp;A13,'Main File'!A:O,10,0),0)</f>
        <v>0</v>
      </c>
      <c r="G13" s="28">
        <f>IFERROR(+VLOOKUP("LEINFA"&amp;A13,'Main File'!A:O,11,0),0)</f>
        <v>0</v>
      </c>
      <c r="H13" s="28">
        <f>IFERROR(+VLOOKUP("LEINFA"&amp;A13,'Main File'!A:O,12,0),0)</f>
        <v>0</v>
      </c>
      <c r="I13" s="28">
        <f>IFERROR(+VLOOKUP("LEINFA"&amp;A13,'Main File'!A:O,13,0),0)</f>
        <v>0</v>
      </c>
      <c r="J13" s="28">
        <f>IFERROR(+VLOOKUP("LEINFA"&amp;A13,'Main File'!A:O,14,0),0)</f>
        <v>0</v>
      </c>
      <c r="K13" s="28">
        <f>IFERROR(+VLOOKUP("LEINFA"&amp;A13,'Main File'!A:O,15,0),0)</f>
        <v>0</v>
      </c>
    </row>
    <row r="14" spans="1:14" x14ac:dyDescent="0.25">
      <c r="A14" s="9">
        <f t="shared" si="0"/>
        <v>43170</v>
      </c>
      <c r="B14" s="28">
        <f>IFERROR(+VLOOKUP("LEINFA"&amp;A14,'Main File'!A:O,6,0),0)</f>
        <v>0</v>
      </c>
      <c r="C14" s="28">
        <f>IFERROR(+VLOOKUP("LEINFA"&amp;A14,'Main File'!A:O,7,0),0)</f>
        <v>0</v>
      </c>
      <c r="D14" s="28">
        <f>IFERROR(+VLOOKUP("LEINFA"&amp;A14,'Main File'!A:O,8,0),0)</f>
        <v>0</v>
      </c>
      <c r="E14" s="28">
        <f>IFERROR(+VLOOKUP("LEINFA"&amp;A14,'Main File'!A:O,9,0),0)</f>
        <v>0</v>
      </c>
      <c r="F14" s="28">
        <f>IFERROR(+VLOOKUP("LEINFA"&amp;A14,'Main File'!A:O,10,0),0)</f>
        <v>0</v>
      </c>
      <c r="G14" s="28">
        <f>IFERROR(+VLOOKUP("LEINFA"&amp;A14,'Main File'!A:O,11,0),0)</f>
        <v>0</v>
      </c>
      <c r="H14" s="28">
        <f>IFERROR(+VLOOKUP("LEINFA"&amp;A14,'Main File'!A:O,12,0),0)</f>
        <v>0</v>
      </c>
      <c r="I14" s="28">
        <f>IFERROR(+VLOOKUP("LEINFA"&amp;A14,'Main File'!A:O,13,0),0)</f>
        <v>0</v>
      </c>
      <c r="J14" s="28">
        <f>IFERROR(+VLOOKUP("LEINFA"&amp;A14,'Main File'!A:O,14,0),0)</f>
        <v>0</v>
      </c>
      <c r="K14" s="28">
        <f>IFERROR(+VLOOKUP("LEINFA"&amp;A14,'Main File'!A:O,15,0),0)</f>
        <v>0</v>
      </c>
    </row>
    <row r="15" spans="1:14" x14ac:dyDescent="0.25">
      <c r="A15" s="9">
        <f t="shared" si="0"/>
        <v>43171</v>
      </c>
      <c r="B15" s="28">
        <f>IFERROR(+VLOOKUP("LEINFA"&amp;A15,'Main File'!A:O,6,0),0)</f>
        <v>0</v>
      </c>
      <c r="C15" s="28">
        <f>IFERROR(+VLOOKUP("LEINFA"&amp;A15,'Main File'!A:O,7,0),0)</f>
        <v>0</v>
      </c>
      <c r="D15" s="28">
        <f>IFERROR(+VLOOKUP("LEINFA"&amp;A15,'Main File'!A:O,8,0),0)</f>
        <v>0</v>
      </c>
      <c r="E15" s="28">
        <f>IFERROR(+VLOOKUP("LEINFA"&amp;A15,'Main File'!A:O,9,0),0)</f>
        <v>0</v>
      </c>
      <c r="F15" s="28">
        <f>IFERROR(+VLOOKUP("LEINFA"&amp;A15,'Main File'!A:O,10,0),0)</f>
        <v>0</v>
      </c>
      <c r="G15" s="28">
        <f>IFERROR(+VLOOKUP("LEINFA"&amp;A15,'Main File'!A:O,11,0),0)</f>
        <v>0</v>
      </c>
      <c r="H15" s="28">
        <f>IFERROR(+VLOOKUP("LEINFA"&amp;A15,'Main File'!A:O,12,0),0)</f>
        <v>0</v>
      </c>
      <c r="I15" s="28">
        <f>IFERROR(+VLOOKUP("LEINFA"&amp;A15,'Main File'!A:O,13,0),0)</f>
        <v>0</v>
      </c>
      <c r="J15" s="28">
        <f>IFERROR(+VLOOKUP("LEINFA"&amp;A15,'Main File'!A:O,14,0),0)</f>
        <v>0</v>
      </c>
      <c r="K15" s="28">
        <f>IFERROR(+VLOOKUP("LEINFA"&amp;A15,'Main File'!A:O,15,0),0)</f>
        <v>0</v>
      </c>
    </row>
    <row r="16" spans="1:14" x14ac:dyDescent="0.25">
      <c r="A16" s="9">
        <f t="shared" si="0"/>
        <v>43172</v>
      </c>
      <c r="B16" s="28">
        <f>IFERROR(+VLOOKUP("LEINFA"&amp;A16,'Main File'!A:O,6,0),0)</f>
        <v>0</v>
      </c>
      <c r="C16" s="28">
        <f>IFERROR(+VLOOKUP("LEINFA"&amp;A16,'Main File'!A:O,7,0),0)</f>
        <v>0</v>
      </c>
      <c r="D16" s="28">
        <f>IFERROR(+VLOOKUP("LEINFA"&amp;A16,'Main File'!A:O,8,0),0)</f>
        <v>0</v>
      </c>
      <c r="E16" s="28">
        <f>IFERROR(+VLOOKUP("LEINFA"&amp;A16,'Main File'!A:O,9,0),0)</f>
        <v>0</v>
      </c>
      <c r="F16" s="28">
        <f>IFERROR(+VLOOKUP("LEINFA"&amp;A16,'Main File'!A:O,10,0),0)</f>
        <v>0</v>
      </c>
      <c r="G16" s="28">
        <f>IFERROR(+VLOOKUP("LEINFA"&amp;A16,'Main File'!A:O,11,0),0)</f>
        <v>0</v>
      </c>
      <c r="H16" s="28">
        <f>IFERROR(+VLOOKUP("LEINFA"&amp;A16,'Main File'!A:O,12,0),0)</f>
        <v>0</v>
      </c>
      <c r="I16" s="28">
        <f>IFERROR(+VLOOKUP("LEINFA"&amp;A16,'Main File'!A:O,13,0),0)</f>
        <v>0</v>
      </c>
      <c r="J16" s="28">
        <f>IFERROR(+VLOOKUP("LEINFA"&amp;A16,'Main File'!A:O,14,0),0)</f>
        <v>0</v>
      </c>
      <c r="K16" s="28">
        <f>IFERROR(+VLOOKUP("LEINFA"&amp;A16,'Main File'!A:O,15,0),0)</f>
        <v>0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0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0</v>
      </c>
      <c r="F10" s="28">
        <f>IFERROR(+VLOOKUP("LEINNF"&amp;A10,'Main File'!A:O,10,0),0)</f>
        <v>0</v>
      </c>
      <c r="G10" s="28">
        <f>IFERROR(+VLOOKUP("LEINNF"&amp;A10,'Main File'!A:O,11,0),0)</f>
        <v>0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0</v>
      </c>
      <c r="K10" s="28">
        <f>IFERROR(+VLOOKUP("LEINNF"&amp;A10,'Main File'!A:O,15,0),0)</f>
        <v>0</v>
      </c>
    </row>
    <row r="11" spans="1:14" x14ac:dyDescent="0.25">
      <c r="A11" s="9">
        <f t="shared" si="0"/>
        <v>43167</v>
      </c>
      <c r="B11" s="28">
        <f>IFERROR(+VLOOKUP("LEINNF"&amp;A11,'Main File'!A:O,6,0),0)</f>
        <v>0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0</v>
      </c>
      <c r="F11" s="28">
        <f>IFERROR(+VLOOKUP("LEINNF"&amp;A11,'Main File'!A:O,10,0),0)</f>
        <v>0</v>
      </c>
      <c r="G11" s="28">
        <f>IFERROR(+VLOOKUP("LEINNF"&amp;A11,'Main File'!A:O,11,0),0)</f>
        <v>0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0</v>
      </c>
      <c r="K11" s="28">
        <f>IFERROR(+VLOOKUP("LEINNF"&amp;A11,'Main File'!A:O,15,0),0)</f>
        <v>0</v>
      </c>
    </row>
    <row r="12" spans="1:14" x14ac:dyDescent="0.25">
      <c r="A12" s="9">
        <f t="shared" si="0"/>
        <v>43168</v>
      </c>
      <c r="B12" s="28">
        <f>IFERROR(+VLOOKUP("LEINNF"&amp;A12,'Main File'!A:O,6,0),0)</f>
        <v>0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0</v>
      </c>
      <c r="F12" s="28">
        <f>IFERROR(+VLOOKUP("LEINNF"&amp;A12,'Main File'!A:O,10,0),0)</f>
        <v>0</v>
      </c>
      <c r="G12" s="28">
        <f>IFERROR(+VLOOKUP("LEINNF"&amp;A12,'Main File'!A:O,11,0),0)</f>
        <v>0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0</v>
      </c>
      <c r="K12" s="28">
        <f>IFERROR(+VLOOKUP("LEINNF"&amp;A12,'Main File'!A:O,15,0),0)</f>
        <v>0</v>
      </c>
    </row>
    <row r="13" spans="1:14" x14ac:dyDescent="0.25">
      <c r="A13" s="9">
        <f t="shared" si="0"/>
        <v>43169</v>
      </c>
      <c r="B13" s="28">
        <f>IFERROR(+VLOOKUP("LEINNF"&amp;A13,'Main File'!A:O,6,0),0)</f>
        <v>0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0</v>
      </c>
      <c r="F13" s="28">
        <f>IFERROR(+VLOOKUP("LEINNF"&amp;A13,'Main File'!A:O,10,0),0)</f>
        <v>0</v>
      </c>
      <c r="G13" s="28">
        <f>IFERROR(+VLOOKUP("LEINNF"&amp;A13,'Main File'!A:O,11,0),0)</f>
        <v>0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0</v>
      </c>
      <c r="K13" s="28">
        <f>IFERROR(+VLOOKUP("LEINNF"&amp;A13,'Main File'!A:O,15,0),0)</f>
        <v>0</v>
      </c>
    </row>
    <row r="14" spans="1:14" x14ac:dyDescent="0.25">
      <c r="A14" s="9">
        <f t="shared" si="0"/>
        <v>43170</v>
      </c>
      <c r="B14" s="28">
        <f>IFERROR(+VLOOKUP("LEINNF"&amp;A14,'Main File'!A:O,6,0),0)</f>
        <v>0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0</v>
      </c>
      <c r="F14" s="28">
        <f>IFERROR(+VLOOKUP("LEINNF"&amp;A14,'Main File'!A:O,10,0),0)</f>
        <v>0</v>
      </c>
      <c r="G14" s="28">
        <f>IFERROR(+VLOOKUP("LEINNF"&amp;A14,'Main File'!A:O,11,0),0)</f>
        <v>0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0</v>
      </c>
      <c r="K14" s="28">
        <f>IFERROR(+VLOOKUP("LEINNF"&amp;A14,'Main File'!A:O,15,0),0)</f>
        <v>0</v>
      </c>
    </row>
    <row r="15" spans="1:14" x14ac:dyDescent="0.25">
      <c r="A15" s="9">
        <f t="shared" si="0"/>
        <v>43171</v>
      </c>
      <c r="B15" s="28">
        <f>IFERROR(+VLOOKUP("LEINNF"&amp;A15,'Main File'!A:O,6,0),0)</f>
        <v>0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0</v>
      </c>
      <c r="F15" s="28">
        <f>IFERROR(+VLOOKUP("LEINNF"&amp;A15,'Main File'!A:O,10,0),0)</f>
        <v>0</v>
      </c>
      <c r="G15" s="28">
        <f>IFERROR(+VLOOKUP("LEINNF"&amp;A15,'Main File'!A:O,11,0),0)</f>
        <v>0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0</v>
      </c>
      <c r="K15" s="28">
        <f>IFERROR(+VLOOKUP("LEINNF"&amp;A15,'Main File'!A:O,15,0),0)</f>
        <v>0</v>
      </c>
    </row>
    <row r="16" spans="1:14" x14ac:dyDescent="0.25">
      <c r="A16" s="9">
        <f t="shared" si="0"/>
        <v>43172</v>
      </c>
      <c r="B16" s="28">
        <f>IFERROR(+VLOOKUP("LEINNF"&amp;A16,'Main File'!A:O,6,0),0)</f>
        <v>0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0</v>
      </c>
      <c r="F16" s="28">
        <f>IFERROR(+VLOOKUP("LEINNF"&amp;A16,'Main File'!A:O,10,0),0)</f>
        <v>0</v>
      </c>
      <c r="G16" s="28">
        <f>IFERROR(+VLOOKUP("LEINNF"&amp;A16,'Main File'!A:O,11,0),0)</f>
        <v>0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0</v>
      </c>
      <c r="K16" s="28">
        <f>IFERROR(+VLOOKUP("LEINNF"&amp;A16,'Main File'!A:O,15,0),0)</f>
        <v>0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0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</v>
      </c>
      <c r="F10" s="28">
        <f>IFERROR(+VLOOKUP("LEINSX"&amp;A10,'Main File'!A:O,10,0),0)</f>
        <v>0</v>
      </c>
      <c r="G10" s="28">
        <f>IFERROR(+VLOOKUP("LEINSX"&amp;A10,'Main File'!A:O,11,0),0)</f>
        <v>0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</v>
      </c>
      <c r="K10" s="28">
        <f>IFERROR(+VLOOKUP("LEINSX"&amp;A10,'Main File'!A:O,15,0),0)</f>
        <v>0</v>
      </c>
    </row>
    <row r="11" spans="1:14" x14ac:dyDescent="0.25">
      <c r="A11" s="9">
        <f t="shared" si="0"/>
        <v>43167</v>
      </c>
      <c r="B11" s="28">
        <f>IFERROR(+VLOOKUP("LEINSX"&amp;A11,'Main File'!A:O,6,0),0)</f>
        <v>0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</v>
      </c>
      <c r="F11" s="28">
        <f>IFERROR(+VLOOKUP("LEINSX"&amp;A11,'Main File'!A:O,10,0),0)</f>
        <v>0</v>
      </c>
      <c r="G11" s="28">
        <f>IFERROR(+VLOOKUP("LEINSX"&amp;A11,'Main File'!A:O,11,0),0)</f>
        <v>0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</v>
      </c>
      <c r="K11" s="28">
        <f>IFERROR(+VLOOKUP("LEINSX"&amp;A11,'Main File'!A:O,15,0),0)</f>
        <v>0</v>
      </c>
    </row>
    <row r="12" spans="1:14" x14ac:dyDescent="0.25">
      <c r="A12" s="9">
        <f t="shared" si="0"/>
        <v>43168</v>
      </c>
      <c r="B12" s="28">
        <f>IFERROR(+VLOOKUP("LEINSX"&amp;A12,'Main File'!A:O,6,0),0)</f>
        <v>0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</v>
      </c>
      <c r="F12" s="28">
        <f>IFERROR(+VLOOKUP("LEINSX"&amp;A12,'Main File'!A:O,10,0),0)</f>
        <v>0</v>
      </c>
      <c r="G12" s="28">
        <f>IFERROR(+VLOOKUP("LEINSX"&amp;A12,'Main File'!A:O,11,0),0)</f>
        <v>0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</v>
      </c>
      <c r="K12" s="28">
        <f>IFERROR(+VLOOKUP("LEINSX"&amp;A12,'Main File'!A:O,15,0),0)</f>
        <v>0</v>
      </c>
    </row>
    <row r="13" spans="1:14" x14ac:dyDescent="0.25">
      <c r="A13" s="9">
        <f t="shared" si="0"/>
        <v>43169</v>
      </c>
      <c r="B13" s="28">
        <f>IFERROR(+VLOOKUP("LEINSX"&amp;A13,'Main File'!A:O,6,0),0)</f>
        <v>0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</v>
      </c>
      <c r="F13" s="28">
        <f>IFERROR(+VLOOKUP("LEINSX"&amp;A13,'Main File'!A:O,10,0),0)</f>
        <v>0</v>
      </c>
      <c r="G13" s="28">
        <f>IFERROR(+VLOOKUP("LEINSX"&amp;A13,'Main File'!A:O,11,0),0)</f>
        <v>0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</v>
      </c>
      <c r="K13" s="28">
        <f>IFERROR(+VLOOKUP("LEINSX"&amp;A13,'Main File'!A:O,15,0),0)</f>
        <v>0</v>
      </c>
    </row>
    <row r="14" spans="1:14" x14ac:dyDescent="0.25">
      <c r="A14" s="9">
        <f t="shared" si="0"/>
        <v>43170</v>
      </c>
      <c r="B14" s="28">
        <f>IFERROR(+VLOOKUP("LEINSX"&amp;A14,'Main File'!A:O,6,0),0)</f>
        <v>0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</v>
      </c>
      <c r="F14" s="28">
        <f>IFERROR(+VLOOKUP("LEINSX"&amp;A14,'Main File'!A:O,10,0),0)</f>
        <v>0</v>
      </c>
      <c r="G14" s="28">
        <f>IFERROR(+VLOOKUP("LEINSX"&amp;A14,'Main File'!A:O,11,0),0)</f>
        <v>0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</v>
      </c>
      <c r="K14" s="28">
        <f>IFERROR(+VLOOKUP("LEINSX"&amp;A14,'Main File'!A:O,15,0),0)</f>
        <v>0</v>
      </c>
    </row>
    <row r="15" spans="1:14" x14ac:dyDescent="0.25">
      <c r="A15" s="9">
        <f t="shared" si="0"/>
        <v>43171</v>
      </c>
      <c r="B15" s="28">
        <f>IFERROR(+VLOOKUP("LEINSX"&amp;A15,'Main File'!A:O,6,0),0)</f>
        <v>0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</v>
      </c>
      <c r="F15" s="28">
        <f>IFERROR(+VLOOKUP("LEINSX"&amp;A15,'Main File'!A:O,10,0),0)</f>
        <v>0</v>
      </c>
      <c r="G15" s="28">
        <f>IFERROR(+VLOOKUP("LEINSX"&amp;A15,'Main File'!A:O,11,0),0)</f>
        <v>0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</v>
      </c>
      <c r="K15" s="28">
        <f>IFERROR(+VLOOKUP("LEINSX"&amp;A15,'Main File'!A:O,15,0),0)</f>
        <v>0</v>
      </c>
    </row>
    <row r="16" spans="1:14" x14ac:dyDescent="0.25">
      <c r="A16" s="9">
        <f t="shared" si="0"/>
        <v>43172</v>
      </c>
      <c r="B16" s="28">
        <f>IFERROR(+VLOOKUP("LEINSX"&amp;A16,'Main File'!A:O,6,0),0)</f>
        <v>0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</v>
      </c>
      <c r="F16" s="28">
        <f>IFERROR(+VLOOKUP("LEINSX"&amp;A16,'Main File'!A:O,10,0),0)</f>
        <v>0</v>
      </c>
      <c r="G16" s="28">
        <f>IFERROR(+VLOOKUP("LEINSX"&amp;A16,'Main File'!A:O,11,0),0)</f>
        <v>0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</v>
      </c>
      <c r="K16" s="28">
        <f>IFERROR(+VLOOKUP("LEINSX"&amp;A16,'Main File'!A:O,15,0),0)</f>
        <v>0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0</v>
      </c>
      <c r="C10" s="28">
        <f>IFERROR(+VLOOKUP("LEMIDF"&amp;A10,'Main File'!A:O,7,0),0)</f>
        <v>0</v>
      </c>
      <c r="D10" s="28">
        <f>IFERROR(+VLOOKUP("LEMIDF"&amp;A10,'Main File'!A:O,8,0),0)</f>
        <v>0</v>
      </c>
      <c r="E10" s="28">
        <f>IFERROR(+VLOOKUP("LEMIDF"&amp;A10,'Main File'!A:O,9,0),0)</f>
        <v>0</v>
      </c>
      <c r="F10" s="28">
        <f>IFERROR(+VLOOKUP("LEMIDF"&amp;A10,'Main File'!A:O,10,0),0)</f>
        <v>0</v>
      </c>
      <c r="G10" s="28">
        <f>IFERROR(+VLOOKUP("LEMIDF"&amp;A10,'Main File'!A:O,11,0),0)</f>
        <v>0</v>
      </c>
      <c r="H10" s="28">
        <f>IFERROR(+VLOOKUP("LEMIDF"&amp;A10,'Main File'!A:O,12,0),0)</f>
        <v>0</v>
      </c>
      <c r="I10" s="28">
        <f>IFERROR(+VLOOKUP("LEMIDF"&amp;A10,'Main File'!A:O,13,0),0)</f>
        <v>0</v>
      </c>
      <c r="J10" s="28">
        <f>IFERROR(+VLOOKUP("LEMIDF"&amp;A10,'Main File'!A:O,14,0),0)</f>
        <v>0</v>
      </c>
      <c r="K10" s="28">
        <f>IFERROR(+VLOOKUP("LEMIDF"&amp;A10,'Main File'!A:O,15,0),0)</f>
        <v>0</v>
      </c>
    </row>
    <row r="11" spans="1:14" x14ac:dyDescent="0.25">
      <c r="A11" s="9">
        <f t="shared" si="0"/>
        <v>43167</v>
      </c>
      <c r="B11" s="28">
        <f>IFERROR(+VLOOKUP("LEMIDF"&amp;A11,'Main File'!A:O,6,0),0)</f>
        <v>0</v>
      </c>
      <c r="C11" s="28">
        <f>IFERROR(+VLOOKUP("LEMIDF"&amp;A11,'Main File'!A:O,7,0),0)</f>
        <v>0</v>
      </c>
      <c r="D11" s="28">
        <f>IFERROR(+VLOOKUP("LEMIDF"&amp;A11,'Main File'!A:O,8,0),0)</f>
        <v>0</v>
      </c>
      <c r="E11" s="28">
        <f>IFERROR(+VLOOKUP("LEMIDF"&amp;A11,'Main File'!A:O,9,0),0)</f>
        <v>0</v>
      </c>
      <c r="F11" s="28">
        <f>IFERROR(+VLOOKUP("LEMIDF"&amp;A11,'Main File'!A:O,10,0),0)</f>
        <v>0</v>
      </c>
      <c r="G11" s="28">
        <f>IFERROR(+VLOOKUP("LEMIDF"&amp;A11,'Main File'!A:O,11,0),0)</f>
        <v>0</v>
      </c>
      <c r="H11" s="28">
        <f>IFERROR(+VLOOKUP("LEMIDF"&amp;A11,'Main File'!A:O,12,0),0)</f>
        <v>0</v>
      </c>
      <c r="I11" s="28">
        <f>IFERROR(+VLOOKUP("LEMIDF"&amp;A11,'Main File'!A:O,13,0),0)</f>
        <v>0</v>
      </c>
      <c r="J11" s="28">
        <f>IFERROR(+VLOOKUP("LEMIDF"&amp;A11,'Main File'!A:O,14,0),0)</f>
        <v>0</v>
      </c>
      <c r="K11" s="28">
        <f>IFERROR(+VLOOKUP("LEMIDF"&amp;A11,'Main File'!A:O,15,0),0)</f>
        <v>0</v>
      </c>
    </row>
    <row r="12" spans="1:14" x14ac:dyDescent="0.25">
      <c r="A12" s="9">
        <f t="shared" si="0"/>
        <v>43168</v>
      </c>
      <c r="B12" s="28">
        <f>IFERROR(+VLOOKUP("LEMIDF"&amp;A12,'Main File'!A:O,6,0),0)</f>
        <v>0</v>
      </c>
      <c r="C12" s="28">
        <f>IFERROR(+VLOOKUP("LEMIDF"&amp;A12,'Main File'!A:O,7,0),0)</f>
        <v>0</v>
      </c>
      <c r="D12" s="28">
        <f>IFERROR(+VLOOKUP("LEMIDF"&amp;A12,'Main File'!A:O,8,0),0)</f>
        <v>0</v>
      </c>
      <c r="E12" s="28">
        <f>IFERROR(+VLOOKUP("LEMIDF"&amp;A12,'Main File'!A:O,9,0),0)</f>
        <v>0</v>
      </c>
      <c r="F12" s="28">
        <f>IFERROR(+VLOOKUP("LEMIDF"&amp;A12,'Main File'!A:O,10,0),0)</f>
        <v>0</v>
      </c>
      <c r="G12" s="28">
        <f>IFERROR(+VLOOKUP("LEMIDF"&amp;A12,'Main File'!A:O,11,0),0)</f>
        <v>0</v>
      </c>
      <c r="H12" s="28">
        <f>IFERROR(+VLOOKUP("LEMIDF"&amp;A12,'Main File'!A:O,12,0),0)</f>
        <v>0</v>
      </c>
      <c r="I12" s="28">
        <f>IFERROR(+VLOOKUP("LEMIDF"&amp;A12,'Main File'!A:O,13,0),0)</f>
        <v>0</v>
      </c>
      <c r="J12" s="28">
        <f>IFERROR(+VLOOKUP("LEMIDF"&amp;A12,'Main File'!A:O,14,0),0)</f>
        <v>0</v>
      </c>
      <c r="K12" s="28">
        <f>IFERROR(+VLOOKUP("LEMIDF"&amp;A12,'Main File'!A:O,15,0),0)</f>
        <v>0</v>
      </c>
    </row>
    <row r="13" spans="1:14" x14ac:dyDescent="0.25">
      <c r="A13" s="9">
        <f t="shared" si="0"/>
        <v>43169</v>
      </c>
      <c r="B13" s="28">
        <f>IFERROR(+VLOOKUP("LEMIDF"&amp;A13,'Main File'!A:O,6,0),0)</f>
        <v>0</v>
      </c>
      <c r="C13" s="28">
        <f>IFERROR(+VLOOKUP("LEMIDF"&amp;A13,'Main File'!A:O,7,0),0)</f>
        <v>0</v>
      </c>
      <c r="D13" s="28">
        <f>IFERROR(+VLOOKUP("LEMIDF"&amp;A13,'Main File'!A:O,8,0),0)</f>
        <v>0</v>
      </c>
      <c r="E13" s="28">
        <f>IFERROR(+VLOOKUP("LEMIDF"&amp;A13,'Main File'!A:O,9,0),0)</f>
        <v>0</v>
      </c>
      <c r="F13" s="28">
        <f>IFERROR(+VLOOKUP("LEMIDF"&amp;A13,'Main File'!A:O,10,0),0)</f>
        <v>0</v>
      </c>
      <c r="G13" s="28">
        <f>IFERROR(+VLOOKUP("LEMIDF"&amp;A13,'Main File'!A:O,11,0),0)</f>
        <v>0</v>
      </c>
      <c r="H13" s="28">
        <f>IFERROR(+VLOOKUP("LEMIDF"&amp;A13,'Main File'!A:O,12,0),0)</f>
        <v>0</v>
      </c>
      <c r="I13" s="28">
        <f>IFERROR(+VLOOKUP("LEMIDF"&amp;A13,'Main File'!A:O,13,0),0)</f>
        <v>0</v>
      </c>
      <c r="J13" s="28">
        <f>IFERROR(+VLOOKUP("LEMIDF"&amp;A13,'Main File'!A:O,14,0),0)</f>
        <v>0</v>
      </c>
      <c r="K13" s="28">
        <f>IFERROR(+VLOOKUP("LEMIDF"&amp;A13,'Main File'!A:O,15,0),0)</f>
        <v>0</v>
      </c>
    </row>
    <row r="14" spans="1:14" x14ac:dyDescent="0.25">
      <c r="A14" s="9">
        <f t="shared" si="0"/>
        <v>43170</v>
      </c>
      <c r="B14" s="28">
        <f>IFERROR(+VLOOKUP("LEMIDF"&amp;A14,'Main File'!A:O,6,0),0)</f>
        <v>0</v>
      </c>
      <c r="C14" s="28">
        <f>IFERROR(+VLOOKUP("LEMIDF"&amp;A14,'Main File'!A:O,7,0),0)</f>
        <v>0</v>
      </c>
      <c r="D14" s="28">
        <f>IFERROR(+VLOOKUP("LEMIDF"&amp;A14,'Main File'!A:O,8,0),0)</f>
        <v>0</v>
      </c>
      <c r="E14" s="28">
        <f>IFERROR(+VLOOKUP("LEMIDF"&amp;A14,'Main File'!A:O,9,0),0)</f>
        <v>0</v>
      </c>
      <c r="F14" s="28">
        <f>IFERROR(+VLOOKUP("LEMIDF"&amp;A14,'Main File'!A:O,10,0),0)</f>
        <v>0</v>
      </c>
      <c r="G14" s="28">
        <f>IFERROR(+VLOOKUP("LEMIDF"&amp;A14,'Main File'!A:O,11,0),0)</f>
        <v>0</v>
      </c>
      <c r="H14" s="28">
        <f>IFERROR(+VLOOKUP("LEMIDF"&amp;A14,'Main File'!A:O,12,0),0)</f>
        <v>0</v>
      </c>
      <c r="I14" s="28">
        <f>IFERROR(+VLOOKUP("LEMIDF"&amp;A14,'Main File'!A:O,13,0),0)</f>
        <v>0</v>
      </c>
      <c r="J14" s="28">
        <f>IFERROR(+VLOOKUP("LEMIDF"&amp;A14,'Main File'!A:O,14,0),0)</f>
        <v>0</v>
      </c>
      <c r="K14" s="28">
        <f>IFERROR(+VLOOKUP("LEMIDF"&amp;A14,'Main File'!A:O,15,0),0)</f>
        <v>0</v>
      </c>
    </row>
    <row r="15" spans="1:14" x14ac:dyDescent="0.25">
      <c r="A15" s="9">
        <f t="shared" si="0"/>
        <v>43171</v>
      </c>
      <c r="B15" s="28">
        <f>IFERROR(+VLOOKUP("LEMIDF"&amp;A15,'Main File'!A:O,6,0),0)</f>
        <v>0</v>
      </c>
      <c r="C15" s="28">
        <f>IFERROR(+VLOOKUP("LEMIDF"&amp;A15,'Main File'!A:O,7,0),0)</f>
        <v>0</v>
      </c>
      <c r="D15" s="28">
        <f>IFERROR(+VLOOKUP("LEMIDF"&amp;A15,'Main File'!A:O,8,0),0)</f>
        <v>0</v>
      </c>
      <c r="E15" s="28">
        <f>IFERROR(+VLOOKUP("LEMIDF"&amp;A15,'Main File'!A:O,9,0),0)</f>
        <v>0</v>
      </c>
      <c r="F15" s="28">
        <f>IFERROR(+VLOOKUP("LEMIDF"&amp;A15,'Main File'!A:O,10,0),0)</f>
        <v>0</v>
      </c>
      <c r="G15" s="28">
        <f>IFERROR(+VLOOKUP("LEMIDF"&amp;A15,'Main File'!A:O,11,0),0)</f>
        <v>0</v>
      </c>
      <c r="H15" s="28">
        <f>IFERROR(+VLOOKUP("LEMIDF"&amp;A15,'Main File'!A:O,12,0),0)</f>
        <v>0</v>
      </c>
      <c r="I15" s="28">
        <f>IFERROR(+VLOOKUP("LEMIDF"&amp;A15,'Main File'!A:O,13,0),0)</f>
        <v>0</v>
      </c>
      <c r="J15" s="28">
        <f>IFERROR(+VLOOKUP("LEMIDF"&amp;A15,'Main File'!A:O,14,0),0)</f>
        <v>0</v>
      </c>
      <c r="K15" s="28">
        <f>IFERROR(+VLOOKUP("LEMIDF"&amp;A15,'Main File'!A:O,15,0),0)</f>
        <v>0</v>
      </c>
    </row>
    <row r="16" spans="1:14" x14ac:dyDescent="0.25">
      <c r="A16" s="9">
        <f t="shared" si="0"/>
        <v>43172</v>
      </c>
      <c r="B16" s="28">
        <f>IFERROR(+VLOOKUP("LEMIDF"&amp;A16,'Main File'!A:O,6,0),0)</f>
        <v>0</v>
      </c>
      <c r="C16" s="28">
        <f>IFERROR(+VLOOKUP("LEMIDF"&amp;A16,'Main File'!A:O,7,0),0)</f>
        <v>0</v>
      </c>
      <c r="D16" s="28">
        <f>IFERROR(+VLOOKUP("LEMIDF"&amp;A16,'Main File'!A:O,8,0),0)</f>
        <v>0</v>
      </c>
      <c r="E16" s="28">
        <f>IFERROR(+VLOOKUP("LEMIDF"&amp;A16,'Main File'!A:O,9,0),0)</f>
        <v>0</v>
      </c>
      <c r="F16" s="28">
        <f>IFERROR(+VLOOKUP("LEMIDF"&amp;A16,'Main File'!A:O,10,0),0)</f>
        <v>0</v>
      </c>
      <c r="G16" s="28">
        <f>IFERROR(+VLOOKUP("LEMIDF"&amp;A16,'Main File'!A:O,11,0),0)</f>
        <v>0</v>
      </c>
      <c r="H16" s="28">
        <f>IFERROR(+VLOOKUP("LEMIDF"&amp;A16,'Main File'!A:O,12,0),0)</f>
        <v>0</v>
      </c>
      <c r="I16" s="28">
        <f>IFERROR(+VLOOKUP("LEMIDF"&amp;A16,'Main File'!A:O,13,0),0)</f>
        <v>0</v>
      </c>
      <c r="J16" s="28">
        <f>IFERROR(+VLOOKUP("LEMIDF"&amp;A16,'Main File'!A:O,14,0),0)</f>
        <v>0</v>
      </c>
      <c r="K16" s="28">
        <f>IFERROR(+VLOOKUP("LEMIDF"&amp;A16,'Main File'!A:O,15,0),0)</f>
        <v>0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0</v>
      </c>
      <c r="F10" s="28">
        <f>IFERROR(+VLOOKUP("LET100"&amp;A10,'Main File'!A:O,10,0),0)</f>
        <v>0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0</v>
      </c>
      <c r="F11" s="28">
        <f>IFERROR(+VLOOKUP("LET100"&amp;A11,'Main File'!A:O,10,0),0)</f>
        <v>0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0</v>
      </c>
      <c r="F12" s="28">
        <f>IFERROR(+VLOOKUP("LET100"&amp;A12,'Main File'!A:O,10,0),0)</f>
        <v>0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0</v>
      </c>
      <c r="F13" s="28">
        <f>IFERROR(+VLOOKUP("LET100"&amp;A13,'Main File'!A:O,10,0),0)</f>
        <v>0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0</v>
      </c>
      <c r="F14" s="28">
        <f>IFERROR(+VLOOKUP("LET100"&amp;A14,'Main File'!A:O,10,0),0)</f>
        <v>0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0</v>
      </c>
      <c r="F15" s="28">
        <f>IFERROR(+VLOOKUP("LET100"&amp;A15,'Main File'!A:O,10,0),0)</f>
        <v>0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0</v>
      </c>
      <c r="F16" s="28">
        <f>IFERROR(+VLOOKUP("LET100"&amp;A16,'Main File'!A:O,10,0),0)</f>
        <v>0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0</v>
      </c>
      <c r="C10" s="28">
        <f>IFERROR(+VLOOKUP("LETAXP"&amp;A10,'Main File'!A:O,7,0),0)</f>
        <v>0</v>
      </c>
      <c r="D10" s="28">
        <f>IFERROR(+VLOOKUP("LETAXP"&amp;A10,'Main File'!A:O,8,0),0)</f>
        <v>0</v>
      </c>
      <c r="E10" s="28">
        <f>IFERROR(+VLOOKUP("LETAXP"&amp;A10,'Main File'!A:O,9,0),0)</f>
        <v>0</v>
      </c>
      <c r="F10" s="28">
        <f>IFERROR(+VLOOKUP("LETAXP"&amp;A10,'Main File'!A:O,10,0),0)</f>
        <v>0</v>
      </c>
      <c r="G10" s="28">
        <f>IFERROR(+VLOOKUP("LETAXP"&amp;A10,'Main File'!A:O,11,0),0)</f>
        <v>0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</v>
      </c>
      <c r="K10" s="28">
        <f>IFERROR(+VLOOKUP("LETAXP"&amp;A10,'Main File'!A:O,15,0),0)</f>
        <v>0</v>
      </c>
    </row>
    <row r="11" spans="1:14" x14ac:dyDescent="0.25">
      <c r="A11" s="9">
        <f t="shared" si="0"/>
        <v>43167</v>
      </c>
      <c r="B11" s="28">
        <f>IFERROR(+VLOOKUP("LETAXP"&amp;A11,'Main File'!A:O,6,0),0)</f>
        <v>0</v>
      </c>
      <c r="C11" s="28">
        <f>IFERROR(+VLOOKUP("LETAXP"&amp;A11,'Main File'!A:O,7,0),0)</f>
        <v>0</v>
      </c>
      <c r="D11" s="28">
        <f>IFERROR(+VLOOKUP("LETAXP"&amp;A11,'Main File'!A:O,8,0),0)</f>
        <v>0</v>
      </c>
      <c r="E11" s="28">
        <f>IFERROR(+VLOOKUP("LETAXP"&amp;A11,'Main File'!A:O,9,0),0)</f>
        <v>0</v>
      </c>
      <c r="F11" s="28">
        <f>IFERROR(+VLOOKUP("LETAXP"&amp;A11,'Main File'!A:O,10,0),0)</f>
        <v>0</v>
      </c>
      <c r="G11" s="28">
        <f>IFERROR(+VLOOKUP("LETAXP"&amp;A11,'Main File'!A:O,11,0),0)</f>
        <v>0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</v>
      </c>
      <c r="K11" s="28">
        <f>IFERROR(+VLOOKUP("LETAXP"&amp;A11,'Main File'!A:O,15,0),0)</f>
        <v>0</v>
      </c>
    </row>
    <row r="12" spans="1:14" x14ac:dyDescent="0.25">
      <c r="A12" s="9">
        <f t="shared" si="0"/>
        <v>43168</v>
      </c>
      <c r="B12" s="28">
        <f>IFERROR(+VLOOKUP("LETAXP"&amp;A12,'Main File'!A:O,6,0),0)</f>
        <v>0</v>
      </c>
      <c r="C12" s="28">
        <f>IFERROR(+VLOOKUP("LETAXP"&amp;A12,'Main File'!A:O,7,0),0)</f>
        <v>0</v>
      </c>
      <c r="D12" s="28">
        <f>IFERROR(+VLOOKUP("LETAXP"&amp;A12,'Main File'!A:O,8,0),0)</f>
        <v>0</v>
      </c>
      <c r="E12" s="28">
        <f>IFERROR(+VLOOKUP("LETAXP"&amp;A12,'Main File'!A:O,9,0),0)</f>
        <v>0</v>
      </c>
      <c r="F12" s="28">
        <f>IFERROR(+VLOOKUP("LETAXP"&amp;A12,'Main File'!A:O,10,0),0)</f>
        <v>0</v>
      </c>
      <c r="G12" s="28">
        <f>IFERROR(+VLOOKUP("LETAXP"&amp;A12,'Main File'!A:O,11,0),0)</f>
        <v>0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</v>
      </c>
      <c r="K12" s="28">
        <f>IFERROR(+VLOOKUP("LETAXP"&amp;A12,'Main File'!A:O,15,0),0)</f>
        <v>0</v>
      </c>
    </row>
    <row r="13" spans="1:14" x14ac:dyDescent="0.25">
      <c r="A13" s="9">
        <f t="shared" si="0"/>
        <v>43169</v>
      </c>
      <c r="B13" s="28">
        <f>IFERROR(+VLOOKUP("LETAXP"&amp;A13,'Main File'!A:O,6,0),0)</f>
        <v>0</v>
      </c>
      <c r="C13" s="28">
        <f>IFERROR(+VLOOKUP("LETAXP"&amp;A13,'Main File'!A:O,7,0),0)</f>
        <v>0</v>
      </c>
      <c r="D13" s="28">
        <f>IFERROR(+VLOOKUP("LETAXP"&amp;A13,'Main File'!A:O,8,0),0)</f>
        <v>0</v>
      </c>
      <c r="E13" s="28">
        <f>IFERROR(+VLOOKUP("LETAXP"&amp;A13,'Main File'!A:O,9,0),0)</f>
        <v>0</v>
      </c>
      <c r="F13" s="28">
        <f>IFERROR(+VLOOKUP("LETAXP"&amp;A13,'Main File'!A:O,10,0),0)</f>
        <v>0</v>
      </c>
      <c r="G13" s="28">
        <f>IFERROR(+VLOOKUP("LETAXP"&amp;A13,'Main File'!A:O,11,0),0)</f>
        <v>0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</v>
      </c>
      <c r="K13" s="28">
        <f>IFERROR(+VLOOKUP("LETAXP"&amp;A13,'Main File'!A:O,15,0),0)</f>
        <v>0</v>
      </c>
    </row>
    <row r="14" spans="1:14" x14ac:dyDescent="0.25">
      <c r="A14" s="9">
        <f t="shared" si="0"/>
        <v>43170</v>
      </c>
      <c r="B14" s="28">
        <f>IFERROR(+VLOOKUP("LETAXP"&amp;A14,'Main File'!A:O,6,0),0)</f>
        <v>0</v>
      </c>
      <c r="C14" s="28">
        <f>IFERROR(+VLOOKUP("LETAXP"&amp;A14,'Main File'!A:O,7,0),0)</f>
        <v>0</v>
      </c>
      <c r="D14" s="28">
        <f>IFERROR(+VLOOKUP("LETAXP"&amp;A14,'Main File'!A:O,8,0),0)</f>
        <v>0</v>
      </c>
      <c r="E14" s="28">
        <f>IFERROR(+VLOOKUP("LETAXP"&amp;A14,'Main File'!A:O,9,0),0)</f>
        <v>0</v>
      </c>
      <c r="F14" s="28">
        <f>IFERROR(+VLOOKUP("LETAXP"&amp;A14,'Main File'!A:O,10,0),0)</f>
        <v>0</v>
      </c>
      <c r="G14" s="28">
        <f>IFERROR(+VLOOKUP("LETAXP"&amp;A14,'Main File'!A:O,11,0),0)</f>
        <v>0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</v>
      </c>
      <c r="K14" s="28">
        <f>IFERROR(+VLOOKUP("LETAXP"&amp;A14,'Main File'!A:O,15,0),0)</f>
        <v>0</v>
      </c>
    </row>
    <row r="15" spans="1:14" x14ac:dyDescent="0.25">
      <c r="A15" s="9">
        <f t="shared" si="0"/>
        <v>43171</v>
      </c>
      <c r="B15" s="28">
        <f>IFERROR(+VLOOKUP("LETAXP"&amp;A15,'Main File'!A:O,6,0),0)</f>
        <v>0</v>
      </c>
      <c r="C15" s="28">
        <f>IFERROR(+VLOOKUP("LETAXP"&amp;A15,'Main File'!A:O,7,0),0)</f>
        <v>0</v>
      </c>
      <c r="D15" s="28">
        <f>IFERROR(+VLOOKUP("LETAXP"&amp;A15,'Main File'!A:O,8,0),0)</f>
        <v>0</v>
      </c>
      <c r="E15" s="28">
        <f>IFERROR(+VLOOKUP("LETAXP"&amp;A15,'Main File'!A:O,9,0),0)</f>
        <v>0</v>
      </c>
      <c r="F15" s="28">
        <f>IFERROR(+VLOOKUP("LETAXP"&amp;A15,'Main File'!A:O,10,0),0)</f>
        <v>0</v>
      </c>
      <c r="G15" s="28">
        <f>IFERROR(+VLOOKUP("LETAXP"&amp;A15,'Main File'!A:O,11,0),0)</f>
        <v>0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</v>
      </c>
      <c r="K15" s="28">
        <f>IFERROR(+VLOOKUP("LETAXP"&amp;A15,'Main File'!A:O,15,0),0)</f>
        <v>0</v>
      </c>
    </row>
    <row r="16" spans="1:14" x14ac:dyDescent="0.25">
      <c r="A16" s="9">
        <f t="shared" si="0"/>
        <v>43172</v>
      </c>
      <c r="B16" s="28">
        <f>IFERROR(+VLOOKUP("LETAXP"&amp;A16,'Main File'!A:O,6,0),0)</f>
        <v>0</v>
      </c>
      <c r="C16" s="28">
        <f>IFERROR(+VLOOKUP("LETAXP"&amp;A16,'Main File'!A:O,7,0),0)</f>
        <v>0</v>
      </c>
      <c r="D16" s="28">
        <f>IFERROR(+VLOOKUP("LETAXP"&amp;A16,'Main File'!A:O,8,0),0)</f>
        <v>0</v>
      </c>
      <c r="E16" s="28">
        <f>IFERROR(+VLOOKUP("LETAXP"&amp;A16,'Main File'!A:O,9,0),0)</f>
        <v>0</v>
      </c>
      <c r="F16" s="28">
        <f>IFERROR(+VLOOKUP("LETAXP"&amp;A16,'Main File'!A:O,10,0),0)</f>
        <v>0</v>
      </c>
      <c r="G16" s="28">
        <f>IFERROR(+VLOOKUP("LETAXP"&amp;A16,'Main File'!A:O,11,0),0)</f>
        <v>0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</v>
      </c>
      <c r="K16" s="28">
        <f>IFERROR(+VLOOKUP("LETAXP"&amp;A16,'Main File'!A:O,15,0),0)</f>
        <v>0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0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0</v>
      </c>
      <c r="F10" s="28">
        <f>IFERROR(+VLOOKUP("LETF50"&amp;A10,'Main File'!A:O,10,0),0)</f>
        <v>0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0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0</v>
      </c>
      <c r="F11" s="28">
        <f>IFERROR(+VLOOKUP("LETF50"&amp;A11,'Main File'!A:O,10,0),0)</f>
        <v>0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0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0</v>
      </c>
      <c r="F12" s="28">
        <f>IFERROR(+VLOOKUP("LETF50"&amp;A12,'Main File'!A:O,10,0),0)</f>
        <v>0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0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0</v>
      </c>
      <c r="F13" s="28">
        <f>IFERROR(+VLOOKUP("LETF50"&amp;A13,'Main File'!A:O,10,0),0)</f>
        <v>0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0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0</v>
      </c>
      <c r="F14" s="28">
        <f>IFERROR(+VLOOKUP("LETF50"&amp;A14,'Main File'!A:O,10,0),0)</f>
        <v>0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0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0</v>
      </c>
      <c r="F15" s="28">
        <f>IFERROR(+VLOOKUP("LETF50"&amp;A15,'Main File'!A:O,10,0),0)</f>
        <v>0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0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0</v>
      </c>
      <c r="F16" s="28">
        <f>IFERROR(+VLOOKUP("LETF50"&amp;A16,'Main File'!A:O,10,0),0)</f>
        <v>0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selection activeCell="D4" sqref="D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0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</v>
      </c>
      <c r="F10" s="28">
        <f>IFERROR(+VLOOKUP("LEULIS"&amp;A10,'Main File'!A:O,10,0),0)</f>
        <v>0</v>
      </c>
      <c r="G10" s="28">
        <f>IFERROR(+VLOOKUP("LEULIS"&amp;A10,'Main File'!A:O,11,0),0)</f>
        <v>0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</v>
      </c>
      <c r="K10" s="28">
        <f>IFERROR(+VLOOKUP("LEULIS"&amp;A10,'Main File'!A:O,15,0),0)</f>
        <v>0</v>
      </c>
    </row>
    <row r="11" spans="1:14" x14ac:dyDescent="0.25">
      <c r="A11" s="9">
        <f t="shared" si="0"/>
        <v>43167</v>
      </c>
      <c r="B11" s="28">
        <f>IFERROR(+VLOOKUP("LEULIS"&amp;A11,'Main File'!A:O,6,0),0)</f>
        <v>0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</v>
      </c>
      <c r="F11" s="28">
        <f>IFERROR(+VLOOKUP("LEULIS"&amp;A11,'Main File'!A:O,10,0),0)</f>
        <v>0</v>
      </c>
      <c r="G11" s="28">
        <f>IFERROR(+VLOOKUP("LEULIS"&amp;A11,'Main File'!A:O,11,0),0)</f>
        <v>0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</v>
      </c>
      <c r="K11" s="28">
        <f>IFERROR(+VLOOKUP("LEULIS"&amp;A11,'Main File'!A:O,15,0),0)</f>
        <v>0</v>
      </c>
    </row>
    <row r="12" spans="1:14" x14ac:dyDescent="0.25">
      <c r="A12" s="9">
        <f t="shared" si="0"/>
        <v>43168</v>
      </c>
      <c r="B12" s="28">
        <f>IFERROR(+VLOOKUP("LEULIS"&amp;A12,'Main File'!A:O,6,0),0)</f>
        <v>0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</v>
      </c>
      <c r="F12" s="28">
        <f>IFERROR(+VLOOKUP("LEULIS"&amp;A12,'Main File'!A:O,10,0),0)</f>
        <v>0</v>
      </c>
      <c r="G12" s="28">
        <f>IFERROR(+VLOOKUP("LEULIS"&amp;A12,'Main File'!A:O,11,0),0)</f>
        <v>0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</v>
      </c>
      <c r="K12" s="28">
        <f>IFERROR(+VLOOKUP("LEULIS"&amp;A12,'Main File'!A:O,15,0),0)</f>
        <v>0</v>
      </c>
    </row>
    <row r="13" spans="1:14" x14ac:dyDescent="0.25">
      <c r="A13" s="9">
        <f t="shared" si="0"/>
        <v>43169</v>
      </c>
      <c r="B13" s="28">
        <f>IFERROR(+VLOOKUP("LEULIS"&amp;A13,'Main File'!A:O,6,0),0)</f>
        <v>0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</v>
      </c>
      <c r="F13" s="28">
        <f>IFERROR(+VLOOKUP("LEULIS"&amp;A13,'Main File'!A:O,10,0),0)</f>
        <v>0</v>
      </c>
      <c r="G13" s="28">
        <f>IFERROR(+VLOOKUP("LEULIS"&amp;A13,'Main File'!A:O,11,0),0)</f>
        <v>0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</v>
      </c>
      <c r="K13" s="28">
        <f>IFERROR(+VLOOKUP("LEULIS"&amp;A13,'Main File'!A:O,15,0),0)</f>
        <v>0</v>
      </c>
    </row>
    <row r="14" spans="1:14" x14ac:dyDescent="0.25">
      <c r="A14" s="9">
        <f t="shared" si="0"/>
        <v>43170</v>
      </c>
      <c r="B14" s="28">
        <f>IFERROR(+VLOOKUP("LEULIS"&amp;A14,'Main File'!A:O,6,0),0)</f>
        <v>0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</v>
      </c>
      <c r="F14" s="28">
        <f>IFERROR(+VLOOKUP("LEULIS"&amp;A14,'Main File'!A:O,10,0),0)</f>
        <v>0</v>
      </c>
      <c r="G14" s="28">
        <f>IFERROR(+VLOOKUP("LEULIS"&amp;A14,'Main File'!A:O,11,0),0)</f>
        <v>0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</v>
      </c>
      <c r="K14" s="28">
        <f>IFERROR(+VLOOKUP("LEULIS"&amp;A14,'Main File'!A:O,15,0),0)</f>
        <v>0</v>
      </c>
    </row>
    <row r="15" spans="1:14" x14ac:dyDescent="0.25">
      <c r="A15" s="9">
        <f t="shared" si="0"/>
        <v>43171</v>
      </c>
      <c r="B15" s="28">
        <f>IFERROR(+VLOOKUP("LEULIS"&amp;A15,'Main File'!A:O,6,0),0)</f>
        <v>0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</v>
      </c>
      <c r="F15" s="28">
        <f>IFERROR(+VLOOKUP("LEULIS"&amp;A15,'Main File'!A:O,10,0),0)</f>
        <v>0</v>
      </c>
      <c r="G15" s="28">
        <f>IFERROR(+VLOOKUP("LEULIS"&amp;A15,'Main File'!A:O,11,0),0)</f>
        <v>0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</v>
      </c>
      <c r="K15" s="28">
        <f>IFERROR(+VLOOKUP("LEULIS"&amp;A15,'Main File'!A:O,15,0),0)</f>
        <v>0</v>
      </c>
    </row>
    <row r="16" spans="1:14" x14ac:dyDescent="0.25">
      <c r="A16" s="9">
        <f t="shared" si="0"/>
        <v>43172</v>
      </c>
      <c r="B16" s="28">
        <f>IFERROR(+VLOOKUP("LEULIS"&amp;A16,'Main File'!A:O,6,0),0)</f>
        <v>0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</v>
      </c>
      <c r="F16" s="28">
        <f>IFERROR(+VLOOKUP("LEULIS"&amp;A16,'Main File'!A:O,10,0),0)</f>
        <v>0</v>
      </c>
      <c r="G16" s="28">
        <f>IFERROR(+VLOOKUP("LEULIS"&amp;A16,'Main File'!A:O,11,0),0)</f>
        <v>0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</v>
      </c>
      <c r="K16" s="28">
        <f>IFERROR(+VLOOKUP("LEULIS"&amp;A16,'Main File'!A:O,15,0),0)</f>
        <v>0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selection activeCell="B5" sqref="B5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0</v>
      </c>
      <c r="F10" s="28">
        <f>IFERROR(+VLOOKUP("LLIQDF"&amp;A10,'Main File'!A:O,10,0),0)</f>
        <v>0</v>
      </c>
      <c r="G10" s="28">
        <f>IFERROR(+VLOOKUP("LLIQDF"&amp;A10,'Main File'!A:O,11,0),0)</f>
        <v>0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0</v>
      </c>
      <c r="K10" s="28">
        <f>IFERROR(+VLOOKUP("LLIQDF"&amp;A10,'Main File'!A:O,15,0),0)</f>
        <v>0</v>
      </c>
    </row>
    <row r="11" spans="1:14" x14ac:dyDescent="0.25">
      <c r="A11" s="9">
        <f t="shared" si="0"/>
        <v>43167</v>
      </c>
      <c r="B11" s="28">
        <f>IFERROR(+VLOOKUP("LLIQDF"&amp;A11,'Main File'!A:O,6,0),0)</f>
        <v>0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0</v>
      </c>
      <c r="F11" s="28">
        <f>IFERROR(+VLOOKUP("LLIQDF"&amp;A11,'Main File'!A:O,10,0),0)</f>
        <v>0</v>
      </c>
      <c r="G11" s="28">
        <f>IFERROR(+VLOOKUP("LLIQDF"&amp;A11,'Main File'!A:O,11,0),0)</f>
        <v>0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0</v>
      </c>
      <c r="K11" s="28">
        <f>IFERROR(+VLOOKUP("LLIQDF"&amp;A11,'Main File'!A:O,15,0),0)</f>
        <v>0</v>
      </c>
    </row>
    <row r="12" spans="1:14" x14ac:dyDescent="0.25">
      <c r="A12" s="9">
        <f t="shared" si="0"/>
        <v>43168</v>
      </c>
      <c r="B12" s="28">
        <f>IFERROR(+VLOOKUP("LLIQDF"&amp;A12,'Main File'!A:O,6,0),0)</f>
        <v>0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0</v>
      </c>
      <c r="F12" s="28">
        <f>IFERROR(+VLOOKUP("LLIQDF"&amp;A12,'Main File'!A:O,10,0),0)</f>
        <v>0</v>
      </c>
      <c r="G12" s="28">
        <f>IFERROR(+VLOOKUP("LLIQDF"&amp;A12,'Main File'!A:O,11,0),0)</f>
        <v>0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0</v>
      </c>
      <c r="K12" s="28">
        <f>IFERROR(+VLOOKUP("LLIQDF"&amp;A12,'Main File'!A:O,15,0),0)</f>
        <v>0</v>
      </c>
    </row>
    <row r="13" spans="1:14" x14ac:dyDescent="0.25">
      <c r="A13" s="9">
        <f t="shared" si="0"/>
        <v>43169</v>
      </c>
      <c r="B13" s="28">
        <f>IFERROR(+VLOOKUP("LLIQDF"&amp;A13,'Main File'!A:O,6,0),0)</f>
        <v>0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0</v>
      </c>
      <c r="F13" s="28">
        <f>IFERROR(+VLOOKUP("LLIQDF"&amp;A13,'Main File'!A:O,10,0),0)</f>
        <v>0</v>
      </c>
      <c r="G13" s="28">
        <f>IFERROR(+VLOOKUP("LLIQDF"&amp;A13,'Main File'!A:O,11,0),0)</f>
        <v>0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0</v>
      </c>
      <c r="K13" s="28">
        <f>IFERROR(+VLOOKUP("LLIQDF"&amp;A13,'Main File'!A:O,15,0),0)</f>
        <v>0</v>
      </c>
    </row>
    <row r="14" spans="1:14" x14ac:dyDescent="0.25">
      <c r="A14" s="9">
        <f t="shared" si="0"/>
        <v>43170</v>
      </c>
      <c r="B14" s="28">
        <f>IFERROR(+VLOOKUP("LLIQDF"&amp;A14,'Main File'!A:O,6,0),0)</f>
        <v>0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0</v>
      </c>
      <c r="F14" s="28">
        <f>IFERROR(+VLOOKUP("LLIQDF"&amp;A14,'Main File'!A:O,10,0),0)</f>
        <v>0</v>
      </c>
      <c r="G14" s="28">
        <f>IFERROR(+VLOOKUP("LLIQDF"&amp;A14,'Main File'!A:O,11,0),0)</f>
        <v>0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0</v>
      </c>
      <c r="K14" s="28">
        <f>IFERROR(+VLOOKUP("LLIQDF"&amp;A14,'Main File'!A:O,15,0),0)</f>
        <v>0</v>
      </c>
    </row>
    <row r="15" spans="1:14" x14ac:dyDescent="0.25">
      <c r="A15" s="9">
        <f t="shared" si="0"/>
        <v>43171</v>
      </c>
      <c r="B15" s="28">
        <f>IFERROR(+VLOOKUP("LLIQDF"&amp;A15,'Main File'!A:O,6,0),0)</f>
        <v>0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0</v>
      </c>
      <c r="F15" s="28">
        <f>IFERROR(+VLOOKUP("LLIQDF"&amp;A15,'Main File'!A:O,10,0),0)</f>
        <v>0</v>
      </c>
      <c r="G15" s="28">
        <f>IFERROR(+VLOOKUP("LLIQDF"&amp;A15,'Main File'!A:O,11,0),0)</f>
        <v>0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0</v>
      </c>
      <c r="K15" s="28">
        <f>IFERROR(+VLOOKUP("LLIQDF"&amp;A15,'Main File'!A:O,15,0),0)</f>
        <v>0</v>
      </c>
    </row>
    <row r="16" spans="1:14" x14ac:dyDescent="0.25">
      <c r="A16" s="9">
        <f t="shared" si="0"/>
        <v>43172</v>
      </c>
      <c r="B16" s="28">
        <f>IFERROR(+VLOOKUP("LLIQDF"&amp;A16,'Main File'!A:O,6,0),0)</f>
        <v>0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0</v>
      </c>
      <c r="F16" s="28">
        <f>IFERROR(+VLOOKUP("LLIQDF"&amp;A16,'Main File'!A:O,10,0),0)</f>
        <v>0</v>
      </c>
      <c r="G16" s="28">
        <f>IFERROR(+VLOOKUP("LLIQDF"&amp;A16,'Main File'!A:O,11,0),0)</f>
        <v>0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0</v>
      </c>
      <c r="K16" s="28">
        <f>IFERROR(+VLOOKUP("LLIQDF"&amp;A16,'Main File'!A:O,15,0),0)</f>
        <v>0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2018-03-07T06:12:00Z</dcterms:modified>
</cp:coreProperties>
</file>