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64" i="8" l="1"/>
  <c r="BK63" i="8"/>
  <c r="BK62" i="8"/>
  <c r="BK61" i="8"/>
  <c r="BK12" i="8" l="1"/>
  <c r="BK13" i="8" s="1"/>
  <c r="BK65" i="8"/>
  <c r="BK66" i="8" s="1"/>
  <c r="BK59" i="8"/>
  <c r="BK54" i="8"/>
  <c r="BK22" i="8"/>
  <c r="BK19" i="8"/>
  <c r="BK16" i="8"/>
  <c r="BK10" i="8"/>
  <c r="BK53" i="8"/>
  <c r="BK47" i="8"/>
  <c r="BK46" i="8"/>
  <c r="BK45" i="8"/>
  <c r="BK44" i="8"/>
  <c r="BK43" i="8"/>
  <c r="BK42" i="8"/>
  <c r="BK41" i="8"/>
  <c r="BK40" i="8"/>
  <c r="BK39" i="8"/>
  <c r="BK48" i="8" s="1"/>
  <c r="BK36" i="8"/>
  <c r="BK35" i="8"/>
  <c r="BK37" i="8" s="1"/>
  <c r="BK29" i="8"/>
  <c r="BK28" i="8"/>
  <c r="BK27" i="8"/>
  <c r="BK26" i="8"/>
  <c r="BK25" i="8"/>
  <c r="BK24" i="8"/>
  <c r="BK30" i="8" s="1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49" i="8" l="1"/>
  <c r="BK31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59" i="8" l="1"/>
  <c r="BJ66" i="8" s="1"/>
  <c r="BI59" i="8"/>
  <c r="BI66" i="8" s="1"/>
  <c r="BH59" i="8"/>
  <c r="BH66" i="8" s="1"/>
  <c r="BG59" i="8"/>
  <c r="BG66" i="8" s="1"/>
  <c r="BF59" i="8"/>
  <c r="BF66" i="8" s="1"/>
  <c r="BE59" i="8"/>
  <c r="BE66" i="8" s="1"/>
  <c r="BD59" i="8"/>
  <c r="BD66" i="8" s="1"/>
  <c r="BC59" i="8"/>
  <c r="BC66" i="8" s="1"/>
  <c r="BB59" i="8"/>
  <c r="BB66" i="8" s="1"/>
  <c r="BA59" i="8"/>
  <c r="BA66" i="8" s="1"/>
  <c r="AZ59" i="8"/>
  <c r="AZ66" i="8" s="1"/>
  <c r="AY59" i="8"/>
  <c r="AY66" i="8" s="1"/>
  <c r="AX59" i="8"/>
  <c r="AX66" i="8" s="1"/>
  <c r="AW59" i="8"/>
  <c r="AW66" i="8" s="1"/>
  <c r="AV59" i="8"/>
  <c r="AV66" i="8" s="1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77" i="8" l="1"/>
  <c r="BK71" i="8"/>
  <c r="BK18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C65" i="8"/>
  <c r="AD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<sst xmlns="http://schemas.openxmlformats.org/spreadsheetml/2006/main" count="169" uniqueCount="133">
  <si>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</si>
  <si>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</si>
  <si>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</si>
  <si>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</si>
  <si>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</si>
  <si>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</si>
  <si>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</si>
  <si>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</si>
  <si>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</si>
  <si>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</si>
  <si>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</si>
  <si>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</si>
  <si>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</si>
  <si>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</si>
  <si>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</si>
  <si>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</si>
  <si>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</si>
  <si>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</si>
  <si>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</si>
  <si>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</si>
  <si>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</si>
  <si>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</si>
  <si>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</si>
  <si>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</si>
  <si>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</si>
  <si>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</si>
  <si>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</si>
  <si>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</si>
  <si>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</si>
  <si>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</si>
  <si>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</si>
  <si>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</si>
  <si>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</si>
  <si>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</si>
  <si>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</si>
  <si>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</si>
  <si>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</si>
  <si>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</si>
  <si>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</si>
  <si>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</si>
  <si>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</si>
  <si>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</si>
  <si>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</si>
  <si>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</si>
  <si>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</si>
  <si>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</si>
  <si>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</si>
  <si>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</si>
  <si>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</si>
  <si>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</si>
  <si>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</si>
  <si>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</si>
  <si>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</si>
  <si>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</si>
  <si>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</si>
  <si>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</si>
  <si>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</si>
  <si>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</si>
  <si>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</si>
  <si>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</si>
  <si>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</si>
  <si>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</si>
  <si>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</si>
  <si>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</si>
  <si>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</si>
  <si>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</si>
  <si>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</si>
  <si>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</si>
  <si>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</si>
  <si>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</si>
  <si>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</si>
  <si>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</si>
  <si>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</si>
  <si>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</si>
  <si>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</si>
  <si>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</si>
  <si>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</si>
  <si>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</si>
  <si>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</si>
  <si>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</si>
  <si>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</si>
  <si>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</si>
  <si>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</si>
  <si>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</si>
  <si>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</si>
  <si>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</si>
  <si>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</si>
  <si>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</si>
  <si>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</si>
  <si>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</si>
  <si>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</si>
  <si>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</si>
  <si>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</si>
  <si>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</si>
  <si>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</si>
  <si>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</si>
  <si>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</si>
  <si>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</si>
  <si>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</si>
  <si>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</si>
  <si>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</si>
  <si>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</si>
  <si>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</si>
  <si>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</si>
  <si>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</si>
  <si>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</si>
  <si>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</si>
  <si>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</si>
  <si>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</si>
  <si>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</si>
  <si>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</si>
  <si>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</si>
  <si>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</si>
  <si>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</si>
  <si>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</si>
  <si>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</si>
  <si>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</si>
  <si>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</si>
  <si>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</si>
  <si>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</si>
  <si>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</si>
  <si>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</si>
  <si>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</si>
  <si>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</si>
  <si>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</si>
  <si>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</si>
  <si>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</si>
  <si>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</si>
  <si>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</si>
  <si>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S.No</t>
  </si>
  <si>
    <t>Telangana</t>
  </si>
  <si>
    <t>Table showing State wise /Union Territory wise contribution to AAUM of category of schemes as on 30.09.2020</t>
  </si>
  <si>
    <t>LIC Mutual Fund: Net Average Assets Under Management (AAUM) as on 30/09/2020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</si>
</sst>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7.5703125" style="24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59" t="s">
        <v>129</v>
      </c>
      <c r="B1" s="76" t="s">
        <v>29</v>
      </c>
      <c r="C1" s="67" t="s">
        <v>132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9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0"/>
      <c r="B2" s="77"/>
      <c r="C2" s="84" t="s">
        <v>28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4" t="s">
        <v>24</v>
      </c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6"/>
      <c r="AQ2" s="84" t="s">
        <v>25</v>
      </c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6"/>
      <c r="BK2" s="73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0"/>
      <c r="B3" s="77"/>
      <c r="C3" s="70" t="s">
        <v>114</v>
      </c>
      <c r="D3" s="71"/>
      <c r="E3" s="71"/>
      <c r="F3" s="71"/>
      <c r="G3" s="71"/>
      <c r="H3" s="71"/>
      <c r="I3" s="71"/>
      <c r="J3" s="71"/>
      <c r="K3" s="71"/>
      <c r="L3" s="72"/>
      <c r="M3" s="70" t="s">
        <v>115</v>
      </c>
      <c r="N3" s="71"/>
      <c r="O3" s="71"/>
      <c r="P3" s="71"/>
      <c r="Q3" s="71"/>
      <c r="R3" s="71"/>
      <c r="S3" s="71"/>
      <c r="T3" s="71"/>
      <c r="U3" s="71"/>
      <c r="V3" s="72"/>
      <c r="W3" s="70" t="s">
        <v>114</v>
      </c>
      <c r="X3" s="71"/>
      <c r="Y3" s="71"/>
      <c r="Z3" s="71"/>
      <c r="AA3" s="71"/>
      <c r="AB3" s="71"/>
      <c r="AC3" s="71"/>
      <c r="AD3" s="71"/>
      <c r="AE3" s="71"/>
      <c r="AF3" s="72"/>
      <c r="AG3" s="70" t="s">
        <v>115</v>
      </c>
      <c r="AH3" s="71"/>
      <c r="AI3" s="71"/>
      <c r="AJ3" s="71"/>
      <c r="AK3" s="71"/>
      <c r="AL3" s="71"/>
      <c r="AM3" s="71"/>
      <c r="AN3" s="71"/>
      <c r="AO3" s="71"/>
      <c r="AP3" s="72"/>
      <c r="AQ3" s="70" t="s">
        <v>114</v>
      </c>
      <c r="AR3" s="71"/>
      <c r="AS3" s="71"/>
      <c r="AT3" s="71"/>
      <c r="AU3" s="71"/>
      <c r="AV3" s="71"/>
      <c r="AW3" s="71"/>
      <c r="AX3" s="71"/>
      <c r="AY3" s="71"/>
      <c r="AZ3" s="72"/>
      <c r="BA3" s="70" t="s">
        <v>115</v>
      </c>
      <c r="BB3" s="71"/>
      <c r="BC3" s="71"/>
      <c r="BD3" s="71"/>
      <c r="BE3" s="71"/>
      <c r="BF3" s="71"/>
      <c r="BG3" s="71"/>
      <c r="BH3" s="71"/>
      <c r="BI3" s="71"/>
      <c r="BJ3" s="72"/>
      <c r="BK3" s="7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0"/>
      <c r="B4" s="77"/>
      <c r="C4" s="87" t="s">
        <v>35</v>
      </c>
      <c r="D4" s="88"/>
      <c r="E4" s="88"/>
      <c r="F4" s="88"/>
      <c r="G4" s="89"/>
      <c r="H4" s="81" t="s">
        <v>36</v>
      </c>
      <c r="I4" s="82"/>
      <c r="J4" s="82"/>
      <c r="K4" s="82"/>
      <c r="L4" s="83"/>
      <c r="M4" s="87" t="s">
        <v>35</v>
      </c>
      <c r="N4" s="88"/>
      <c r="O4" s="88"/>
      <c r="P4" s="88"/>
      <c r="Q4" s="89"/>
      <c r="R4" s="81" t="s">
        <v>36</v>
      </c>
      <c r="S4" s="82"/>
      <c r="T4" s="82"/>
      <c r="U4" s="82"/>
      <c r="V4" s="83"/>
      <c r="W4" s="87" t="s">
        <v>35</v>
      </c>
      <c r="X4" s="88"/>
      <c r="Y4" s="88"/>
      <c r="Z4" s="88"/>
      <c r="AA4" s="89"/>
      <c r="AB4" s="81" t="s">
        <v>36</v>
      </c>
      <c r="AC4" s="82"/>
      <c r="AD4" s="82"/>
      <c r="AE4" s="82"/>
      <c r="AF4" s="83"/>
      <c r="AG4" s="87" t="s">
        <v>35</v>
      </c>
      <c r="AH4" s="88"/>
      <c r="AI4" s="88"/>
      <c r="AJ4" s="88"/>
      <c r="AK4" s="89"/>
      <c r="AL4" s="81" t="s">
        <v>36</v>
      </c>
      <c r="AM4" s="82"/>
      <c r="AN4" s="82"/>
      <c r="AO4" s="82"/>
      <c r="AP4" s="83"/>
      <c r="AQ4" s="87" t="s">
        <v>35</v>
      </c>
      <c r="AR4" s="88"/>
      <c r="AS4" s="88"/>
      <c r="AT4" s="88"/>
      <c r="AU4" s="89"/>
      <c r="AV4" s="81" t="s">
        <v>36</v>
      </c>
      <c r="AW4" s="82"/>
      <c r="AX4" s="82"/>
      <c r="AY4" s="82"/>
      <c r="AZ4" s="83"/>
      <c r="BA4" s="87" t="s">
        <v>35</v>
      </c>
      <c r="BB4" s="88"/>
      <c r="BC4" s="88"/>
      <c r="BD4" s="88"/>
      <c r="BE4" s="89"/>
      <c r="BF4" s="81" t="s">
        <v>36</v>
      </c>
      <c r="BG4" s="82"/>
      <c r="BH4" s="82"/>
      <c r="BI4" s="82"/>
      <c r="BJ4" s="83"/>
      <c r="BK4" s="7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1"/>
      <c r="B5" s="77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5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80"/>
    </row>
    <row r="7" spans="1:107" x14ac:dyDescent="0.2">
      <c r="A7" s="22" t="s">
        <v>76</v>
      </c>
      <c r="B7" s="25" t="s">
        <v>11</v>
      </c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80"/>
    </row>
    <row r="8" spans="1:107" x14ac:dyDescent="0.2">
      <c r="A8" s="22"/>
      <c r="B8" s="26" t="s">
        <v>101</v>
      </c>
      <c r="C8" s="27">
        <v>0</v>
      </c>
      <c r="D8" s="27">
        <v>7.8151249974000008</v>
      </c>
      <c r="E8" s="27">
        <v>0</v>
      </c>
      <c r="F8" s="27">
        <v>0</v>
      </c>
      <c r="G8" s="27">
        <v>0</v>
      </c>
      <c r="H8" s="27">
        <v>10.896690951934792</v>
      </c>
      <c r="I8" s="27">
        <v>5487.893006235844</v>
      </c>
      <c r="J8" s="27">
        <v>1527.3802745787323</v>
      </c>
      <c r="K8" s="27">
        <v>0</v>
      </c>
      <c r="L8" s="27">
        <v>82.175995671390652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5.4549636539652226</v>
      </c>
      <c r="S8" s="27">
        <v>229.55392392889041</v>
      </c>
      <c r="T8" s="27">
        <v>233.15751676863192</v>
      </c>
      <c r="U8" s="27">
        <v>0</v>
      </c>
      <c r="V8" s="27">
        <v>20.731887703276019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4.7607162434670912E-2</v>
      </c>
      <c r="AC8" s="27">
        <v>169.6914330850019</v>
      </c>
      <c r="AD8" s="27">
        <v>0</v>
      </c>
      <c r="AE8" s="27">
        <v>0</v>
      </c>
      <c r="AF8" s="27">
        <v>1.0451346161441319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8.5354920194911199E-2</v>
      </c>
      <c r="AM8" s="27">
        <v>6.0317860190643169E-2</v>
      </c>
      <c r="AN8" s="27">
        <v>0</v>
      </c>
      <c r="AO8" s="27">
        <v>0</v>
      </c>
      <c r="AP8" s="27">
        <v>0.52086292272750812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22.519751973275973</v>
      </c>
      <c r="AW8" s="27">
        <v>1192.6874927823178</v>
      </c>
      <c r="AX8" s="27">
        <v>10.617142179488036</v>
      </c>
      <c r="AY8" s="27">
        <v>0</v>
      </c>
      <c r="AZ8" s="27">
        <v>102.55383909793474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7.8209875238611195</v>
      </c>
      <c r="BG8" s="27">
        <v>22.594563966589156</v>
      </c>
      <c r="BH8" s="27">
        <v>21.783028574445304</v>
      </c>
      <c r="BI8" s="27">
        <v>0</v>
      </c>
      <c r="BJ8" s="27">
        <v>11.881053896626918</v>
      </c>
      <c r="BK8" s="28">
        <f t="shared" ref="BK8:BK9" si="0">SUM(C8:BJ8)</f>
        <v>9168.9679550512974</v>
      </c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0.11115076233337449</v>
      </c>
      <c r="I9" s="27">
        <v>188.7976081565667</v>
      </c>
      <c r="J9" s="27">
        <v>14.327277644100008</v>
      </c>
      <c r="K9" s="27">
        <v>0</v>
      </c>
      <c r="L9" s="27">
        <v>0.22303092393340776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7.0433033633292216E-2</v>
      </c>
      <c r="S9" s="27">
        <v>0</v>
      </c>
      <c r="T9" s="27">
        <v>12.498880645799995</v>
      </c>
      <c r="U9" s="27">
        <v>0</v>
      </c>
      <c r="V9" s="27">
        <v>6.3263626033258927E-2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133.74379049415268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0.16641378436660795</v>
      </c>
      <c r="AW9" s="27">
        <v>33.287081862079063</v>
      </c>
      <c r="AX9" s="27">
        <v>0</v>
      </c>
      <c r="AY9" s="27">
        <v>0</v>
      </c>
      <c r="AZ9" s="27">
        <v>2.2229041753004006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0.25717607116672531</v>
      </c>
      <c r="BG9" s="27">
        <v>4.2521390366349738</v>
      </c>
      <c r="BH9" s="27">
        <v>0</v>
      </c>
      <c r="BI9" s="27">
        <v>0</v>
      </c>
      <c r="BJ9" s="27">
        <v>0.3694227232662663</v>
      </c>
      <c r="BK9" s="28">
        <f t="shared" si="0"/>
        <v>390.39057293936679</v>
      </c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7.8151249974000008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11.007841714268165</v>
      </c>
      <c r="I10" s="30">
        <f t="shared" si="1"/>
        <v>5676.6906143924107</v>
      </c>
      <c r="J10" s="30">
        <f t="shared" si="1"/>
        <v>1541.7075522228322</v>
      </c>
      <c r="K10" s="30">
        <f t="shared" si="1"/>
        <v>0</v>
      </c>
      <c r="L10" s="30">
        <f t="shared" si="1"/>
        <v>82.399026595324059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5.5253966875985148</v>
      </c>
      <c r="S10" s="30">
        <f t="shared" si="1"/>
        <v>229.55392392889041</v>
      </c>
      <c r="T10" s="30">
        <f t="shared" si="1"/>
        <v>245.65639741443192</v>
      </c>
      <c r="U10" s="30">
        <f t="shared" si="1"/>
        <v>0</v>
      </c>
      <c r="V10" s="30">
        <f t="shared" si="1"/>
        <v>20.795151329309277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4.7607162434670912E-2</v>
      </c>
      <c r="AC10" s="30">
        <f t="shared" si="1"/>
        <v>303.43522357915458</v>
      </c>
      <c r="AD10" s="30">
        <f t="shared" si="1"/>
        <v>0</v>
      </c>
      <c r="AE10" s="30">
        <f t="shared" si="1"/>
        <v>0</v>
      </c>
      <c r="AF10" s="30">
        <f t="shared" si="1"/>
        <v>1.0451346161441319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8.5354920194911199E-2</v>
      </c>
      <c r="AM10" s="30">
        <f t="shared" si="1"/>
        <v>6.0317860190643169E-2</v>
      </c>
      <c r="AN10" s="30">
        <f t="shared" si="1"/>
        <v>0</v>
      </c>
      <c r="AO10" s="30">
        <f t="shared" si="1"/>
        <v>0</v>
      </c>
      <c r="AP10" s="30">
        <f t="shared" si="1"/>
        <v>0.52086292272750812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22.686165757642581</v>
      </c>
      <c r="AW10" s="30">
        <f t="shared" si="1"/>
        <v>1225.9745746443969</v>
      </c>
      <c r="AX10" s="30">
        <f t="shared" si="1"/>
        <v>10.617142179488036</v>
      </c>
      <c r="AY10" s="30">
        <f t="shared" si="1"/>
        <v>0</v>
      </c>
      <c r="AZ10" s="30">
        <f t="shared" si="1"/>
        <v>104.77674327323514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8.0781635950278456</v>
      </c>
      <c r="BG10" s="30">
        <f t="shared" si="1"/>
        <v>26.846703003224128</v>
      </c>
      <c r="BH10" s="30">
        <f t="shared" si="1"/>
        <v>21.783028574445304</v>
      </c>
      <c r="BI10" s="30">
        <f t="shared" si="1"/>
        <v>0</v>
      </c>
      <c r="BJ10" s="30">
        <f t="shared" si="1"/>
        <v>12.250476619893185</v>
      </c>
      <c r="BK10" s="30">
        <f t="shared" si="1"/>
        <v>9559.3585279906638</v>
      </c>
    </row>
    <row r="11" spans="1:107" x14ac:dyDescent="0.2">
      <c r="A11" s="22" t="s">
        <v>77</v>
      </c>
      <c r="B11" s="25" t="s">
        <v>3</v>
      </c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8"/>
    </row>
    <row r="12" spans="1:107" x14ac:dyDescent="0.2">
      <c r="A12" s="22"/>
      <c r="B12" s="26" t="s">
        <v>102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2.2359684337804553</v>
      </c>
      <c r="I12" s="27">
        <v>2.8747075013665095</v>
      </c>
      <c r="J12" s="27">
        <v>0.56199631493335178</v>
      </c>
      <c r="K12" s="27">
        <v>0</v>
      </c>
      <c r="L12" s="27">
        <v>3.3665108415611633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0.8537601630528785</v>
      </c>
      <c r="S12" s="27">
        <v>6.6788188062001543</v>
      </c>
      <c r="T12" s="27">
        <v>0.16229134013331498</v>
      </c>
      <c r="U12" s="27">
        <v>0</v>
      </c>
      <c r="V12" s="27">
        <v>0.68295250393883655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4.3217377184978395E-2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6.1119066955929701E-5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1.893938651965581</v>
      </c>
      <c r="AW12" s="27">
        <v>12.858408607390121</v>
      </c>
      <c r="AX12" s="27">
        <v>5.51277663330007E-3</v>
      </c>
      <c r="AY12" s="27">
        <v>0</v>
      </c>
      <c r="AZ12" s="27">
        <v>4.5176461977073261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0.82744053458248434</v>
      </c>
      <c r="BG12" s="27">
        <v>4.3286176613765477</v>
      </c>
      <c r="BH12" s="27">
        <v>15.975388339666701</v>
      </c>
      <c r="BI12" s="27">
        <v>0</v>
      </c>
      <c r="BJ12" s="27">
        <v>0.78546566729267331</v>
      </c>
      <c r="BK12" s="30">
        <f>SUM(C12:BJ12)</f>
        <v>58.652702837833345</v>
      </c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2.2359684337804553</v>
      </c>
      <c r="I13" s="30">
        <f t="shared" si="2"/>
        <v>2.8747075013665095</v>
      </c>
      <c r="J13" s="30">
        <f t="shared" si="2"/>
        <v>0.56199631493335178</v>
      </c>
      <c r="K13" s="30">
        <f t="shared" si="2"/>
        <v>0</v>
      </c>
      <c r="L13" s="30">
        <f t="shared" si="2"/>
        <v>3.3665108415611633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0.8537601630528785</v>
      </c>
      <c r="S13" s="30">
        <f t="shared" si="2"/>
        <v>6.6788188062001543</v>
      </c>
      <c r="T13" s="30">
        <f t="shared" si="2"/>
        <v>0.16229134013331498</v>
      </c>
      <c r="U13" s="30">
        <f t="shared" si="2"/>
        <v>0</v>
      </c>
      <c r="V13" s="30">
        <f t="shared" si="2"/>
        <v>0.68295250393883655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4.3217377184978395E-2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6.1119066955929701E-5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1.893938651965581</v>
      </c>
      <c r="AW13" s="30">
        <f t="shared" si="2"/>
        <v>12.858408607390121</v>
      </c>
      <c r="AX13" s="30">
        <f t="shared" si="2"/>
        <v>5.51277663330007E-3</v>
      </c>
      <c r="AY13" s="30">
        <f t="shared" si="2"/>
        <v>0</v>
      </c>
      <c r="AZ13" s="30">
        <f t="shared" si="2"/>
        <v>4.5176461977073261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0.82744053458248434</v>
      </c>
      <c r="BG13" s="30">
        <f t="shared" si="2"/>
        <v>4.3286176613765477</v>
      </c>
      <c r="BH13" s="30">
        <f t="shared" si="2"/>
        <v>15.975388339666701</v>
      </c>
      <c r="BI13" s="30">
        <f t="shared" si="2"/>
        <v>0</v>
      </c>
      <c r="BJ13" s="30">
        <f t="shared" si="2"/>
        <v>0.78546566729267331</v>
      </c>
      <c r="BK13" s="30">
        <f t="shared" si="2"/>
        <v>58.652702837833345</v>
      </c>
    </row>
    <row r="14" spans="1:107" x14ac:dyDescent="0.2">
      <c r="A14" s="22" t="s">
        <v>78</v>
      </c>
      <c r="B14" s="25" t="s">
        <v>10</v>
      </c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8"/>
    </row>
    <row r="15" spans="1:107" x14ac:dyDescent="0.2">
      <c r="A15" s="22"/>
      <c r="B15" s="31" t="s">
        <v>37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27">
        <v>0</v>
      </c>
      <c r="AY15" s="27">
        <v>0</v>
      </c>
      <c r="AZ15" s="27">
        <v>0</v>
      </c>
      <c r="BA15" s="27">
        <v>0</v>
      </c>
      <c r="BB15" s="27">
        <v>0</v>
      </c>
      <c r="BC15" s="27">
        <v>0</v>
      </c>
      <c r="BD15" s="27">
        <v>0</v>
      </c>
      <c r="BE15" s="27">
        <v>0</v>
      </c>
      <c r="BF15" s="27">
        <v>0</v>
      </c>
      <c r="BG15" s="27">
        <v>0</v>
      </c>
      <c r="BH15" s="27">
        <v>0</v>
      </c>
      <c r="BI15" s="27">
        <v>0</v>
      </c>
      <c r="BJ15" s="27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3" x14ac:dyDescent="0.2">
      <c r="A17" s="22" t="s">
        <v>79</v>
      </c>
      <c r="B17" s="25" t="s">
        <v>12</v>
      </c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8"/>
    </row>
    <row r="18" spans="1:63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3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3" x14ac:dyDescent="0.2">
      <c r="A20" s="22" t="s">
        <v>81</v>
      </c>
      <c r="B20" s="25" t="s">
        <v>97</v>
      </c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8"/>
    </row>
    <row r="21" spans="1:63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3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3" x14ac:dyDescent="0.2">
      <c r="A23" s="22" t="s">
        <v>82</v>
      </c>
      <c r="B23" s="25" t="s">
        <v>13</v>
      </c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8"/>
    </row>
    <row r="24" spans="1:63" x14ac:dyDescent="0.2">
      <c r="A24" s="22"/>
      <c r="B24" s="26" t="s">
        <v>103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1.0404605503232318</v>
      </c>
      <c r="I24" s="27">
        <v>20.873471508924766</v>
      </c>
      <c r="J24" s="27">
        <v>0.52072010629998255</v>
      </c>
      <c r="K24" s="27">
        <v>0</v>
      </c>
      <c r="L24" s="27">
        <v>10.062231687259393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0.3630714491101017</v>
      </c>
      <c r="S24" s="27">
        <v>0.95369483190857507</v>
      </c>
      <c r="T24" s="27">
        <v>0.32005893653335071</v>
      </c>
      <c r="U24" s="27">
        <v>0</v>
      </c>
      <c r="V24" s="27">
        <v>0.69395739660727507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5.2702563027875501E-2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2.3941344754525532E-2</v>
      </c>
      <c r="AM24" s="27">
        <v>0</v>
      </c>
      <c r="AN24" s="27">
        <v>0</v>
      </c>
      <c r="AO24" s="27">
        <v>0</v>
      </c>
      <c r="AP24" s="27">
        <v>4.3217915084965447E-2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22.896772945381066</v>
      </c>
      <c r="AW24" s="27">
        <v>23.301450750564211</v>
      </c>
      <c r="AX24" s="27">
        <v>1.0887466600000858E-5</v>
      </c>
      <c r="AY24" s="27">
        <v>0</v>
      </c>
      <c r="AZ24" s="27">
        <v>76.550714309739391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9.219698910769873</v>
      </c>
      <c r="BG24" s="27">
        <v>4.5346820519691207</v>
      </c>
      <c r="BH24" s="27">
        <v>2.1054567655000658</v>
      </c>
      <c r="BI24" s="27">
        <v>0</v>
      </c>
      <c r="BJ24" s="27">
        <v>4.6682417746755931</v>
      </c>
      <c r="BK24" s="28">
        <f t="shared" ref="BK24:BK29" si="9">SUM(C24:BJ24)</f>
        <v>178.22455668589998</v>
      </c>
    </row>
    <row r="25" spans="1:63" x14ac:dyDescent="0.2">
      <c r="A25" s="22"/>
      <c r="B25" s="26" t="s">
        <v>116</v>
      </c>
      <c r="C25" s="27">
        <v>0</v>
      </c>
      <c r="D25" s="27">
        <v>2.7980870131</v>
      </c>
      <c r="E25" s="27">
        <v>0</v>
      </c>
      <c r="F25" s="27">
        <v>0</v>
      </c>
      <c r="G25" s="27">
        <v>0</v>
      </c>
      <c r="H25" s="27">
        <v>8.5178663669602237</v>
      </c>
      <c r="I25" s="27">
        <v>974.8856247392431</v>
      </c>
      <c r="J25" s="27">
        <v>63.752628136574508</v>
      </c>
      <c r="K25" s="27">
        <v>0</v>
      </c>
      <c r="L25" s="27">
        <v>43.08033666846373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4.672378502606449</v>
      </c>
      <c r="S25" s="27">
        <v>26.357947605656751</v>
      </c>
      <c r="T25" s="27">
        <v>79.227973936692152</v>
      </c>
      <c r="U25" s="27">
        <v>0</v>
      </c>
      <c r="V25" s="27">
        <v>15.023091123502963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0.11078148329025163</v>
      </c>
      <c r="AC25" s="27">
        <v>6.9481318534652114E-2</v>
      </c>
      <c r="AD25" s="27">
        <v>0</v>
      </c>
      <c r="AE25" s="27">
        <v>0</v>
      </c>
      <c r="AF25" s="27">
        <v>9.6226423341358169E-2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7.9171094076681159E-2</v>
      </c>
      <c r="AM25" s="27">
        <v>0.11457034376882955</v>
      </c>
      <c r="AN25" s="27">
        <v>0</v>
      </c>
      <c r="AO25" s="27">
        <v>0</v>
      </c>
      <c r="AP25" s="27">
        <v>1.2302566977282638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56.99908783504528</v>
      </c>
      <c r="AW25" s="27">
        <v>87.913726939180179</v>
      </c>
      <c r="AX25" s="27">
        <v>4.7012670171418671</v>
      </c>
      <c r="AY25" s="27">
        <v>0</v>
      </c>
      <c r="AZ25" s="27">
        <v>162.96265201595301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39.301873554954469</v>
      </c>
      <c r="BG25" s="27">
        <v>57.027667980949673</v>
      </c>
      <c r="BH25" s="27">
        <v>16.884670170158135</v>
      </c>
      <c r="BI25" s="27">
        <v>0</v>
      </c>
      <c r="BJ25" s="27">
        <v>80.651347474143563</v>
      </c>
      <c r="BK25" s="28">
        <f t="shared" si="9"/>
        <v>1726.4587144410661</v>
      </c>
    </row>
    <row r="26" spans="1:63" x14ac:dyDescent="0.2">
      <c r="A26" s="22"/>
      <c r="B26" s="26" t="s">
        <v>117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0.79586625016160417</v>
      </c>
      <c r="I26" s="27">
        <v>0.72082647920000009</v>
      </c>
      <c r="J26" s="27">
        <v>0</v>
      </c>
      <c r="K26" s="27">
        <v>0</v>
      </c>
      <c r="L26" s="27">
        <v>0.82045438569998519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0.25548512730506229</v>
      </c>
      <c r="S26" s="27">
        <v>0</v>
      </c>
      <c r="T26" s="27">
        <v>14.900590590933332</v>
      </c>
      <c r="U26" s="27">
        <v>0</v>
      </c>
      <c r="V26" s="27">
        <v>0.40081699050001474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1.1978348999665061E-3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1.2032185067289021E-2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23.396968321526249</v>
      </c>
      <c r="AW26" s="27">
        <v>2.7595339575328692</v>
      </c>
      <c r="AX26" s="27">
        <v>0</v>
      </c>
      <c r="AY26" s="27">
        <v>0</v>
      </c>
      <c r="AZ26" s="27">
        <v>12.962542944949652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12.868666472939795</v>
      </c>
      <c r="BG26" s="27">
        <v>2.2281150962671297</v>
      </c>
      <c r="BH26" s="27">
        <v>0</v>
      </c>
      <c r="BI26" s="27">
        <v>0</v>
      </c>
      <c r="BJ26" s="27">
        <v>7.3150993919170189</v>
      </c>
      <c r="BK26" s="28">
        <f t="shared" si="9"/>
        <v>79.438196028899966</v>
      </c>
    </row>
    <row r="27" spans="1:63" x14ac:dyDescent="0.2">
      <c r="A27" s="22"/>
      <c r="B27" s="26" t="s">
        <v>126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1.7163327785118065</v>
      </c>
      <c r="I27" s="27">
        <v>25.572507220533456</v>
      </c>
      <c r="J27" s="27">
        <v>8.6575952328522572</v>
      </c>
      <c r="K27" s="27">
        <v>0</v>
      </c>
      <c r="L27" s="27">
        <v>10.373800583724174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0.83796229975486136</v>
      </c>
      <c r="S27" s="27">
        <v>0.34352120763320704</v>
      </c>
      <c r="T27" s="27">
        <v>31.586621064347732</v>
      </c>
      <c r="U27" s="27">
        <v>0</v>
      </c>
      <c r="V27" s="27">
        <v>3.7678329406758264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0.15000263433430361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2.1709899400308517E-2</v>
      </c>
      <c r="AM27" s="27">
        <v>0</v>
      </c>
      <c r="AN27" s="27">
        <v>0</v>
      </c>
      <c r="AO27" s="27">
        <v>0</v>
      </c>
      <c r="AP27" s="27">
        <v>1.7629631336128704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12.268545801996456</v>
      </c>
      <c r="AW27" s="27">
        <v>52.96321165096272</v>
      </c>
      <c r="AX27" s="27">
        <v>15.737137438354358</v>
      </c>
      <c r="AY27" s="27">
        <v>0</v>
      </c>
      <c r="AZ27" s="27">
        <v>75.85403195029545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11.218966292469871</v>
      </c>
      <c r="BG27" s="27">
        <v>35.932599163870655</v>
      </c>
      <c r="BH27" s="27">
        <v>45.059040038512315</v>
      </c>
      <c r="BI27" s="27">
        <v>0</v>
      </c>
      <c r="BJ27" s="27">
        <v>33.140276421090689</v>
      </c>
      <c r="BK27" s="28">
        <f t="shared" si="9"/>
        <v>366.96465775293331</v>
      </c>
    </row>
    <row r="28" spans="1:63" x14ac:dyDescent="0.2">
      <c r="A28" s="22"/>
      <c r="B28" s="26" t="s">
        <v>118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8.1350824656873844</v>
      </c>
      <c r="I28" s="27">
        <v>416.43436629820081</v>
      </c>
      <c r="J28" s="27">
        <v>28.906270368553297</v>
      </c>
      <c r="K28" s="27">
        <v>0</v>
      </c>
      <c r="L28" s="27">
        <v>45.963117830480826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6.0542062368459391</v>
      </c>
      <c r="S28" s="27">
        <v>24.466317084965866</v>
      </c>
      <c r="T28" s="27">
        <v>34.605517320613366</v>
      </c>
      <c r="U28" s="27">
        <v>0</v>
      </c>
      <c r="V28" s="27">
        <v>5.4951317053191948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0.27126579391146016</v>
      </c>
      <c r="AC28" s="27">
        <v>6.3713123331779874E-3</v>
      </c>
      <c r="AD28" s="27">
        <v>0</v>
      </c>
      <c r="AE28" s="27">
        <v>0</v>
      </c>
      <c r="AF28" s="27">
        <v>0.43210706253302339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0.22534921828669485</v>
      </c>
      <c r="AM28" s="27">
        <v>0</v>
      </c>
      <c r="AN28" s="27">
        <v>0</v>
      </c>
      <c r="AO28" s="27">
        <v>0</v>
      </c>
      <c r="AP28" s="27">
        <v>6.9406474535189985E-2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83.384439899072163</v>
      </c>
      <c r="AW28" s="27">
        <v>64.631837359136398</v>
      </c>
      <c r="AX28" s="27">
        <v>4.1666466601925219E-5</v>
      </c>
      <c r="AY28" s="27">
        <v>0</v>
      </c>
      <c r="AZ28" s="27">
        <v>122.89962936603229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58.354317884262898</v>
      </c>
      <c r="BG28" s="27">
        <v>16.848306298563738</v>
      </c>
      <c r="BH28" s="27">
        <v>72.165944522700073</v>
      </c>
      <c r="BI28" s="27">
        <v>0</v>
      </c>
      <c r="BJ28" s="27">
        <v>44.198191705966345</v>
      </c>
      <c r="BK28" s="28">
        <f t="shared" si="9"/>
        <v>1033.5472178744667</v>
      </c>
    </row>
    <row r="29" spans="1:63" x14ac:dyDescent="0.2">
      <c r="A29" s="22"/>
      <c r="B29" s="26" t="s">
        <v>128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0.19983240418672016</v>
      </c>
      <c r="I29" s="27">
        <v>44.868836126666721</v>
      </c>
      <c r="J29" s="27">
        <v>12.695490867966702</v>
      </c>
      <c r="K29" s="27">
        <v>0</v>
      </c>
      <c r="L29" s="27">
        <v>0.23383653136657415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0.21676078111327998</v>
      </c>
      <c r="S29" s="27">
        <v>0.67736591726660467</v>
      </c>
      <c r="T29" s="27">
        <v>3.9841447902999638</v>
      </c>
      <c r="U29" s="27">
        <v>0</v>
      </c>
      <c r="V29" s="27">
        <v>0.48791115163342591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5.7063094671806498E-3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1.2002750101121349E-2</v>
      </c>
      <c r="AM29" s="27">
        <v>0</v>
      </c>
      <c r="AN29" s="27">
        <v>0</v>
      </c>
      <c r="AO29" s="27">
        <v>0</v>
      </c>
      <c r="AP29" s="27">
        <v>3.1013998033313936E-2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0.42300664650488096</v>
      </c>
      <c r="AW29" s="27">
        <v>6.3713990049632434</v>
      </c>
      <c r="AX29" s="27">
        <v>0</v>
      </c>
      <c r="AY29" s="27">
        <v>0</v>
      </c>
      <c r="AZ29" s="27">
        <v>4.0349448922671121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0.62692082136014993</v>
      </c>
      <c r="BG29" s="27">
        <v>0.72384071700342456</v>
      </c>
      <c r="BH29" s="27">
        <v>0.30716624460000014</v>
      </c>
      <c r="BI29" s="27">
        <v>0</v>
      </c>
      <c r="BJ29" s="27">
        <v>0.98402959456624206</v>
      </c>
      <c r="BK29" s="28">
        <f t="shared" si="9"/>
        <v>76.884209549366645</v>
      </c>
    </row>
    <row r="30" spans="1:63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2.7980870131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20.405440815830968</v>
      </c>
      <c r="I30" s="30">
        <f t="shared" si="10"/>
        <v>1483.3556323727689</v>
      </c>
      <c r="J30" s="30">
        <f t="shared" si="10"/>
        <v>114.53270471224674</v>
      </c>
      <c r="K30" s="30">
        <f t="shared" si="10"/>
        <v>0</v>
      </c>
      <c r="L30" s="30">
        <f t="shared" si="10"/>
        <v>110.53377768699468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12.399864396735694</v>
      </c>
      <c r="S30" s="30">
        <f t="shared" si="10"/>
        <v>52.798846647430999</v>
      </c>
      <c r="T30" s="30">
        <f t="shared" si="10"/>
        <v>164.62490663941989</v>
      </c>
      <c r="U30" s="30">
        <f t="shared" si="10"/>
        <v>0</v>
      </c>
      <c r="V30" s="30">
        <f t="shared" si="10"/>
        <v>25.8687413082387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0.44165398459673444</v>
      </c>
      <c r="AC30" s="30">
        <f t="shared" si="10"/>
        <v>7.5852630867830104E-2</v>
      </c>
      <c r="AD30" s="30">
        <f t="shared" si="10"/>
        <v>0</v>
      </c>
      <c r="AE30" s="30">
        <f t="shared" si="10"/>
        <v>0</v>
      </c>
      <c r="AF30" s="30">
        <f t="shared" si="10"/>
        <v>0.67833612020868517</v>
      </c>
      <c r="AG30" s="30">
        <f t="shared" si="10"/>
        <v>0</v>
      </c>
      <c r="AH30" s="30">
        <f t="shared" si="10"/>
        <v>0</v>
      </c>
      <c r="AI30" s="30">
        <f t="shared" ref="AI30:BN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0.3742064916866204</v>
      </c>
      <c r="AM30" s="30">
        <f t="shared" si="11"/>
        <v>0.11457034376882955</v>
      </c>
      <c r="AN30" s="30">
        <f t="shared" si="11"/>
        <v>0</v>
      </c>
      <c r="AO30" s="30">
        <f t="shared" si="11"/>
        <v>0</v>
      </c>
      <c r="AP30" s="30">
        <f t="shared" si="11"/>
        <v>3.1368582189946039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199.36882144952611</v>
      </c>
      <c r="AW30" s="30">
        <f t="shared" si="11"/>
        <v>237.94115966233963</v>
      </c>
      <c r="AX30" s="30">
        <f t="shared" si="11"/>
        <v>20.438457009429428</v>
      </c>
      <c r="AY30" s="30">
        <f t="shared" si="11"/>
        <v>0</v>
      </c>
      <c r="AZ30" s="30">
        <f t="shared" si="11"/>
        <v>455.26451547923688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131.59044393675705</v>
      </c>
      <c r="BG30" s="30">
        <f t="shared" si="11"/>
        <v>117.29521130862375</v>
      </c>
      <c r="BH30" s="30">
        <f t="shared" si="11"/>
        <v>136.52227774147059</v>
      </c>
      <c r="BI30" s="30">
        <f t="shared" si="11"/>
        <v>0</v>
      </c>
      <c r="BJ30" s="30">
        <f t="shared" si="11"/>
        <v>170.95718636235944</v>
      </c>
      <c r="BK30" s="30">
        <f t="shared" si="11"/>
        <v>3461.5175523326325</v>
      </c>
    </row>
    <row r="31" spans="1:63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10.6132120105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33.649250963879588</v>
      </c>
      <c r="I31" s="27">
        <f t="shared" si="12"/>
        <v>7162.9209542665458</v>
      </c>
      <c r="J31" s="27">
        <f t="shared" si="12"/>
        <v>1656.8022532500122</v>
      </c>
      <c r="K31" s="27">
        <f t="shared" si="12"/>
        <v>0</v>
      </c>
      <c r="L31" s="27">
        <f t="shared" si="12"/>
        <v>196.29931512387992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18.779021247387085</v>
      </c>
      <c r="S31" s="27">
        <f t="shared" si="12"/>
        <v>289.03158938252159</v>
      </c>
      <c r="T31" s="27">
        <f t="shared" si="12"/>
        <v>410.44359539398511</v>
      </c>
      <c r="U31" s="27">
        <f t="shared" si="12"/>
        <v>0</v>
      </c>
      <c r="V31" s="27">
        <f t="shared" si="12"/>
        <v>47.34684514148681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0.53247852421638375</v>
      </c>
      <c r="AC31" s="27">
        <f t="shared" si="12"/>
        <v>303.5110762100224</v>
      </c>
      <c r="AD31" s="27">
        <f t="shared" si="12"/>
        <v>0</v>
      </c>
      <c r="AE31" s="27">
        <f t="shared" si="12"/>
        <v>0</v>
      </c>
      <c r="AF31" s="27">
        <f t="shared" si="12"/>
        <v>1.7234707363528172</v>
      </c>
      <c r="AG31" s="27">
        <f t="shared" si="12"/>
        <v>0</v>
      </c>
      <c r="AH31" s="27">
        <f t="shared" si="12"/>
        <v>0</v>
      </c>
      <c r="AI31" s="27">
        <f t="shared" ref="AI31:BN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0.45962253094848754</v>
      </c>
      <c r="AM31" s="27">
        <f t="shared" si="13"/>
        <v>0.17488820395947272</v>
      </c>
      <c r="AN31" s="27">
        <f t="shared" si="13"/>
        <v>0</v>
      </c>
      <c r="AO31" s="27">
        <f t="shared" si="13"/>
        <v>0</v>
      </c>
      <c r="AP31" s="27">
        <f t="shared" si="13"/>
        <v>3.6577211417221118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223.94892585913428</v>
      </c>
      <c r="AW31" s="27">
        <f t="shared" si="13"/>
        <v>1476.7741429141267</v>
      </c>
      <c r="AX31" s="27">
        <f t="shared" si="13"/>
        <v>31.061111965550765</v>
      </c>
      <c r="AY31" s="27">
        <f t="shared" si="13"/>
        <v>0</v>
      </c>
      <c r="AZ31" s="27">
        <f t="shared" si="13"/>
        <v>564.55890495017934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140.49604806636739</v>
      </c>
      <c r="BG31" s="27">
        <f t="shared" si="13"/>
        <v>148.47053197322441</v>
      </c>
      <c r="BH31" s="27">
        <f t="shared" si="13"/>
        <v>174.28069465558258</v>
      </c>
      <c r="BI31" s="27">
        <f t="shared" si="13"/>
        <v>0</v>
      </c>
      <c r="BJ31" s="27">
        <f t="shared" si="13"/>
        <v>183.9931286495453</v>
      </c>
      <c r="BK31" s="27">
        <f t="shared" si="13"/>
        <v>13079.528783161129</v>
      </c>
    </row>
    <row r="32" spans="1:63" ht="3.75" customHeight="1" x14ac:dyDescent="0.2">
      <c r="A32" s="22"/>
      <c r="B32" s="33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8"/>
    </row>
    <row r="33" spans="1:63" ht="25.5" x14ac:dyDescent="0.2">
      <c r="A33" s="22" t="s">
        <v>1</v>
      </c>
      <c r="B33" s="23" t="s">
        <v>7</v>
      </c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8"/>
    </row>
    <row r="34" spans="1:63" s="34" customFormat="1" x14ac:dyDescent="0.2">
      <c r="A34" s="22" t="s">
        <v>76</v>
      </c>
      <c r="B34" s="25" t="s">
        <v>2</v>
      </c>
      <c r="C34" s="64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6"/>
    </row>
    <row r="35" spans="1:63" s="34" customFormat="1" x14ac:dyDescent="0.2">
      <c r="A35" s="22"/>
      <c r="B35" s="26" t="s">
        <v>104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8.5137846330453808</v>
      </c>
      <c r="I35" s="27">
        <v>0.71309155108668243</v>
      </c>
      <c r="J35" s="27">
        <v>0</v>
      </c>
      <c r="K35" s="27">
        <v>0</v>
      </c>
      <c r="L35" s="27">
        <v>1.3658584652903458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6.7642507935212848</v>
      </c>
      <c r="S35" s="27">
        <v>0.12622773294665088</v>
      </c>
      <c r="T35" s="27">
        <v>0</v>
      </c>
      <c r="U35" s="27">
        <v>0</v>
      </c>
      <c r="V35" s="27">
        <v>1.1288629708429865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1.2156968879361336</v>
      </c>
      <c r="AC35" s="27">
        <v>0</v>
      </c>
      <c r="AD35" s="27">
        <v>0</v>
      </c>
      <c r="AE35" s="27">
        <v>0</v>
      </c>
      <c r="AF35" s="27">
        <v>8.278569237614887E-2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1.4574570939588938</v>
      </c>
      <c r="AM35" s="27">
        <v>5.029211665790132E-4</v>
      </c>
      <c r="AN35" s="27">
        <v>0</v>
      </c>
      <c r="AO35" s="27">
        <v>0</v>
      </c>
      <c r="AP35" s="27">
        <v>0.1718256812159934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82.055309132388274</v>
      </c>
      <c r="AW35" s="27">
        <v>10.022742315488145</v>
      </c>
      <c r="AX35" s="27">
        <v>4.3472566666666661E-5</v>
      </c>
      <c r="AY35" s="27">
        <v>0</v>
      </c>
      <c r="AZ35" s="27">
        <v>31.048802039895648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94.079107922783422</v>
      </c>
      <c r="BG35" s="27">
        <v>6.3861125224119411</v>
      </c>
      <c r="BH35" s="27">
        <v>0</v>
      </c>
      <c r="BI35" s="27">
        <v>0</v>
      </c>
      <c r="BJ35" s="27">
        <v>23.905364841645525</v>
      </c>
      <c r="BK35" s="28">
        <f t="shared" ref="BK35:BK36" si="14">SUM(C35:BJ35)</f>
        <v>269.03782667056669</v>
      </c>
    </row>
    <row r="36" spans="1:63" s="34" customFormat="1" x14ac:dyDescent="0.2">
      <c r="A36" s="22"/>
      <c r="B36" s="26" t="s">
        <v>105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4.3715936499997392</v>
      </c>
      <c r="I36" s="27">
        <v>0.66911104036666691</v>
      </c>
      <c r="J36" s="27">
        <v>0</v>
      </c>
      <c r="K36" s="27">
        <v>0</v>
      </c>
      <c r="L36" s="27">
        <v>0.24632079036671217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2.6232948324335958</v>
      </c>
      <c r="S36" s="27">
        <v>0</v>
      </c>
      <c r="T36" s="27">
        <v>0</v>
      </c>
      <c r="U36" s="27">
        <v>0</v>
      </c>
      <c r="V36" s="27">
        <v>8.5379160866621132E-2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0.3636253404582695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0.34269650551590519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149.17547560545827</v>
      </c>
      <c r="AW36" s="27">
        <v>0.50286700808860296</v>
      </c>
      <c r="AX36" s="27">
        <v>0</v>
      </c>
      <c r="AY36" s="27">
        <v>0</v>
      </c>
      <c r="AZ36" s="27">
        <v>8.9393049135710321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117.48562682520061</v>
      </c>
      <c r="BG36" s="27">
        <v>0.31579117637806381</v>
      </c>
      <c r="BH36" s="27">
        <v>0</v>
      </c>
      <c r="BI36" s="27">
        <v>0</v>
      </c>
      <c r="BJ36" s="27">
        <v>2.4334405273956317</v>
      </c>
      <c r="BK36" s="28">
        <f t="shared" si="14"/>
        <v>287.55452737609971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12.885378283045121</v>
      </c>
      <c r="I37" s="48">
        <f t="shared" si="15"/>
        <v>1.3822025914533493</v>
      </c>
      <c r="J37" s="48">
        <f t="shared" si="15"/>
        <v>0</v>
      </c>
      <c r="K37" s="48">
        <f t="shared" si="15"/>
        <v>0</v>
      </c>
      <c r="L37" s="48">
        <f t="shared" si="15"/>
        <v>1.612179255657058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9.3875456259548802</v>
      </c>
      <c r="S37" s="48">
        <f t="shared" si="15"/>
        <v>0.12622773294665088</v>
      </c>
      <c r="T37" s="48">
        <f t="shared" si="15"/>
        <v>0</v>
      </c>
      <c r="U37" s="48">
        <f t="shared" si="15"/>
        <v>0</v>
      </c>
      <c r="V37" s="48">
        <f t="shared" si="15"/>
        <v>1.2142421317096077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1.5793222283944031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8.278569237614887E-2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1.800153599474799</v>
      </c>
      <c r="AM37" s="48">
        <f t="shared" si="15"/>
        <v>5.029211665790132E-4</v>
      </c>
      <c r="AN37" s="48">
        <f t="shared" si="15"/>
        <v>0</v>
      </c>
      <c r="AO37" s="48">
        <f t="shared" si="15"/>
        <v>0</v>
      </c>
      <c r="AP37" s="48">
        <f t="shared" si="15"/>
        <v>0.1718256812159934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231.23078473784653</v>
      </c>
      <c r="AW37" s="48">
        <f t="shared" si="15"/>
        <v>10.525609323576749</v>
      </c>
      <c r="AX37" s="48">
        <f t="shared" si="15"/>
        <v>4.3472566666666661E-5</v>
      </c>
      <c r="AY37" s="48">
        <f t="shared" si="15"/>
        <v>0</v>
      </c>
      <c r="AZ37" s="48">
        <f t="shared" si="15"/>
        <v>39.988106953466684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211.56473474798403</v>
      </c>
      <c r="BG37" s="48">
        <f t="shared" si="15"/>
        <v>6.7019036987900051</v>
      </c>
      <c r="BH37" s="48">
        <f t="shared" si="15"/>
        <v>0</v>
      </c>
      <c r="BI37" s="48">
        <f t="shared" si="15"/>
        <v>0</v>
      </c>
      <c r="BJ37" s="48">
        <f t="shared" si="15"/>
        <v>26.338805369041157</v>
      </c>
      <c r="BK37" s="48">
        <f t="shared" si="15"/>
        <v>556.5923540466664</v>
      </c>
    </row>
    <row r="38" spans="1:63" x14ac:dyDescent="0.2">
      <c r="A38" s="22" t="s">
        <v>77</v>
      </c>
      <c r="B38" s="25" t="s">
        <v>14</v>
      </c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8"/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0.25727765398147523</v>
      </c>
      <c r="I39" s="27">
        <v>5.6186277402000266</v>
      </c>
      <c r="J39" s="27">
        <v>0</v>
      </c>
      <c r="K39" s="27">
        <v>0</v>
      </c>
      <c r="L39" s="27">
        <v>7.0920643832668784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0.14268212488519136</v>
      </c>
      <c r="S39" s="27">
        <v>0.69216916319997734</v>
      </c>
      <c r="T39" s="27">
        <v>0</v>
      </c>
      <c r="U39" s="27">
        <v>0</v>
      </c>
      <c r="V39" s="27">
        <v>0.28834973266645531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1.2010850994884656E-2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2.1727200773807736E-3</v>
      </c>
      <c r="AM39" s="27">
        <v>0</v>
      </c>
      <c r="AN39" s="27">
        <v>0</v>
      </c>
      <c r="AO39" s="27">
        <v>0</v>
      </c>
      <c r="AP39" s="27">
        <v>2.8224596191119358E-2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1.8445725015177987</v>
      </c>
      <c r="AW39" s="27">
        <v>8.9634233937066288</v>
      </c>
      <c r="AX39" s="27">
        <v>0</v>
      </c>
      <c r="AY39" s="27">
        <v>0</v>
      </c>
      <c r="AZ39" s="27">
        <v>10.830315746191379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1.0520435633766052</v>
      </c>
      <c r="BG39" s="27">
        <v>0.36174793686003986</v>
      </c>
      <c r="BH39" s="27">
        <v>0</v>
      </c>
      <c r="BI39" s="27">
        <v>0</v>
      </c>
      <c r="BJ39" s="27">
        <v>3.3029177673175028</v>
      </c>
      <c r="BK39" s="28">
        <f t="shared" ref="BK39:BK47" si="16">SUM(C39:BJ39)</f>
        <v>40.488599874433348</v>
      </c>
    </row>
    <row r="40" spans="1:63" x14ac:dyDescent="0.2">
      <c r="A40" s="22"/>
      <c r="B40" s="26" t="s">
        <v>124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1.9049741291844315</v>
      </c>
      <c r="I40" s="27">
        <v>0.70109518966672679</v>
      </c>
      <c r="J40" s="27">
        <v>0</v>
      </c>
      <c r="K40" s="27">
        <v>0</v>
      </c>
      <c r="L40" s="27">
        <v>1.7897172345253385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1.1721078158489036</v>
      </c>
      <c r="S40" s="27">
        <v>1.0770411266606557E-2</v>
      </c>
      <c r="T40" s="27">
        <v>0</v>
      </c>
      <c r="U40" s="27">
        <v>0</v>
      </c>
      <c r="V40" s="27">
        <v>0.94860973150799421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0.32795201208664831</v>
      </c>
      <c r="AC40" s="27">
        <v>1.5199443329303112E-4</v>
      </c>
      <c r="AD40" s="27">
        <v>0</v>
      </c>
      <c r="AE40" s="27">
        <v>0</v>
      </c>
      <c r="AF40" s="27">
        <v>1.3888570000890018E-4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0.40879392357563443</v>
      </c>
      <c r="AM40" s="27">
        <v>7.2014663996698173E-3</v>
      </c>
      <c r="AN40" s="27">
        <v>0</v>
      </c>
      <c r="AO40" s="27">
        <v>0</v>
      </c>
      <c r="AP40" s="27">
        <v>9.9614905239483603E-2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15.445156299947294</v>
      </c>
      <c r="AW40" s="27">
        <v>0.56026743747346108</v>
      </c>
      <c r="AX40" s="27">
        <v>0</v>
      </c>
      <c r="AY40" s="27">
        <v>0</v>
      </c>
      <c r="AZ40" s="27">
        <v>8.3992153593288315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11.489949899157265</v>
      </c>
      <c r="BG40" s="27">
        <v>0.12993341906024261</v>
      </c>
      <c r="BH40" s="27">
        <v>0</v>
      </c>
      <c r="BI40" s="27">
        <v>0</v>
      </c>
      <c r="BJ40" s="27">
        <v>4.5575146890650045</v>
      </c>
      <c r="BK40" s="28">
        <f t="shared" si="16"/>
        <v>47.953164803466834</v>
      </c>
    </row>
    <row r="41" spans="1:63" x14ac:dyDescent="0.2">
      <c r="A41" s="22"/>
      <c r="B41" s="26" t="s">
        <v>119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0.31175931403396301</v>
      </c>
      <c r="I41" s="27">
        <v>9.7825975199999957E-2</v>
      </c>
      <c r="J41" s="27">
        <v>0</v>
      </c>
      <c r="K41" s="27">
        <v>0</v>
      </c>
      <c r="L41" s="27">
        <v>0.13555628563332511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0.17501243809937039</v>
      </c>
      <c r="S41" s="27">
        <v>0</v>
      </c>
      <c r="T41" s="27">
        <v>0</v>
      </c>
      <c r="U41" s="27">
        <v>0</v>
      </c>
      <c r="V41" s="27">
        <v>2.5033695733341573E-2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1.5193828409726636E-2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1.7957747211414202E-2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4.4808412022575652</v>
      </c>
      <c r="AW41" s="27">
        <v>1.4069428233066554E-2</v>
      </c>
      <c r="AX41" s="27">
        <v>0</v>
      </c>
      <c r="AY41" s="27">
        <v>0</v>
      </c>
      <c r="AZ41" s="27">
        <v>1.0986579447334615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4.1427446667545098</v>
      </c>
      <c r="BG41" s="27">
        <v>0.21848742306693356</v>
      </c>
      <c r="BH41" s="27">
        <v>0</v>
      </c>
      <c r="BI41" s="27">
        <v>0</v>
      </c>
      <c r="BJ41" s="27">
        <v>0.90488094096653904</v>
      </c>
      <c r="BK41" s="28">
        <f t="shared" si="16"/>
        <v>11.638020890333218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2.8903009580368018</v>
      </c>
      <c r="I42" s="27">
        <v>10.24767135680009</v>
      </c>
      <c r="J42" s="27">
        <v>0</v>
      </c>
      <c r="K42" s="27">
        <v>0</v>
      </c>
      <c r="L42" s="27">
        <v>1.3354523925569191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1.8509764616631943</v>
      </c>
      <c r="S42" s="27">
        <v>0.23364987339990972</v>
      </c>
      <c r="T42" s="27">
        <v>0</v>
      </c>
      <c r="U42" s="27">
        <v>0</v>
      </c>
      <c r="V42" s="27">
        <v>0.48732257454308159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0.25274072089577132</v>
      </c>
      <c r="AC42" s="27">
        <v>1.0996792033213824E-2</v>
      </c>
      <c r="AD42" s="27">
        <v>0</v>
      </c>
      <c r="AE42" s="27">
        <v>0</v>
      </c>
      <c r="AF42" s="27">
        <v>1.3986750000456643E-4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0.37510917026213475</v>
      </c>
      <c r="AM42" s="27">
        <v>0</v>
      </c>
      <c r="AN42" s="27">
        <v>0</v>
      </c>
      <c r="AO42" s="27">
        <v>0</v>
      </c>
      <c r="AP42" s="27">
        <v>1.5968218332521337E-3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110.22069071476379</v>
      </c>
      <c r="AW42" s="27">
        <v>8.9720953074895355</v>
      </c>
      <c r="AX42" s="27">
        <v>0</v>
      </c>
      <c r="AY42" s="27">
        <v>0</v>
      </c>
      <c r="AZ42" s="27">
        <v>23.892879950027872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106.56638757084951</v>
      </c>
      <c r="BG42" s="27">
        <v>10.206193962277245</v>
      </c>
      <c r="BH42" s="27">
        <v>3.158831353166665</v>
      </c>
      <c r="BI42" s="27">
        <v>0</v>
      </c>
      <c r="BJ42" s="27">
        <v>13.379401964138848</v>
      </c>
      <c r="BK42" s="28">
        <f t="shared" si="16"/>
        <v>294.0824378122378</v>
      </c>
    </row>
    <row r="43" spans="1:63" x14ac:dyDescent="0.2">
      <c r="A43" s="22"/>
      <c r="B43" s="26" t="s">
        <v>121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9.1881445643169695</v>
      </c>
      <c r="I43" s="27">
        <v>58.28250087032454</v>
      </c>
      <c r="J43" s="27">
        <v>0</v>
      </c>
      <c r="K43" s="27">
        <v>0</v>
      </c>
      <c r="L43" s="27">
        <v>6.2789952931747921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4.8670158577497071</v>
      </c>
      <c r="S43" s="27">
        <v>5.4918371617421267</v>
      </c>
      <c r="T43" s="27">
        <v>0</v>
      </c>
      <c r="U43" s="27">
        <v>0</v>
      </c>
      <c r="V43" s="27">
        <v>3.4937380491252079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1.241303736191026</v>
      </c>
      <c r="AC43" s="27">
        <v>1.1326877633378411E-2</v>
      </c>
      <c r="AD43" s="27">
        <v>0</v>
      </c>
      <c r="AE43" s="27">
        <v>0</v>
      </c>
      <c r="AF43" s="27">
        <v>1.8141248634198517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1.7108466702285186</v>
      </c>
      <c r="AM43" s="27">
        <v>4.5445798000314603E-3</v>
      </c>
      <c r="AN43" s="27">
        <v>0</v>
      </c>
      <c r="AO43" s="27">
        <v>0</v>
      </c>
      <c r="AP43" s="27">
        <v>0.66969429501293232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79.077583380252875</v>
      </c>
      <c r="AW43" s="27">
        <v>21.609657259511813</v>
      </c>
      <c r="AX43" s="27">
        <v>4.7567276660002972E-4</v>
      </c>
      <c r="AY43" s="27">
        <v>0</v>
      </c>
      <c r="AZ43" s="27">
        <v>45.017548605935232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94.095435546162037</v>
      </c>
      <c r="BG43" s="27">
        <v>4.0611355153881084</v>
      </c>
      <c r="BH43" s="27">
        <v>2.6598836104000667</v>
      </c>
      <c r="BI43" s="27">
        <v>0</v>
      </c>
      <c r="BJ43" s="27">
        <v>48.713407871631816</v>
      </c>
      <c r="BK43" s="28">
        <f t="shared" si="16"/>
        <v>388.28920028076766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3.8148146146232262</v>
      </c>
      <c r="I44" s="27">
        <v>0.26384638709992247</v>
      </c>
      <c r="J44" s="27">
        <v>0</v>
      </c>
      <c r="K44" s="27">
        <v>0</v>
      </c>
      <c r="L44" s="27">
        <v>1.8535416224006125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1.2182486903767737</v>
      </c>
      <c r="S44" s="27">
        <v>2.4784919979334115</v>
      </c>
      <c r="T44" s="27">
        <v>0</v>
      </c>
      <c r="U44" s="27">
        <v>0</v>
      </c>
      <c r="V44" s="27">
        <v>0.36890916383272121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2.4938704874509374E-2</v>
      </c>
      <c r="AC44" s="27">
        <v>0</v>
      </c>
      <c r="AD44" s="27">
        <v>0</v>
      </c>
      <c r="AE44" s="27">
        <v>0</v>
      </c>
      <c r="AF44" s="27">
        <v>4.099981333251065E-4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3.0236177518787682E-2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6.4972145157523382</v>
      </c>
      <c r="AW44" s="27">
        <v>0.23648801239937031</v>
      </c>
      <c r="AX44" s="27">
        <v>0</v>
      </c>
      <c r="AY44" s="27">
        <v>0</v>
      </c>
      <c r="AZ44" s="27">
        <v>1.3846920284768369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4.1061748196877081</v>
      </c>
      <c r="BG44" s="27">
        <v>0.61244997306729621</v>
      </c>
      <c r="BH44" s="27">
        <v>0</v>
      </c>
      <c r="BI44" s="27">
        <v>0</v>
      </c>
      <c r="BJ44" s="27">
        <v>1.6268425002565052</v>
      </c>
      <c r="BK44" s="28">
        <f t="shared" si="16"/>
        <v>24.517299206433346</v>
      </c>
    </row>
    <row r="45" spans="1:63" x14ac:dyDescent="0.2">
      <c r="A45" s="22"/>
      <c r="B45" s="26" t="s">
        <v>106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1.5208326263456016</v>
      </c>
      <c r="I45" s="27">
        <v>1.2102285557664123</v>
      </c>
      <c r="J45" s="27">
        <v>0</v>
      </c>
      <c r="K45" s="27">
        <v>0</v>
      </c>
      <c r="L45" s="27">
        <v>1.1123123568952382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0.93700578828773318</v>
      </c>
      <c r="S45" s="27">
        <v>4.1912205070335879</v>
      </c>
      <c r="T45" s="27">
        <v>0</v>
      </c>
      <c r="U45" s="27">
        <v>0</v>
      </c>
      <c r="V45" s="27">
        <v>1.1282482067714277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5.6764349087737212E-2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3.1887231759077365E-2</v>
      </c>
      <c r="AM45" s="27">
        <v>0</v>
      </c>
      <c r="AN45" s="27">
        <v>0</v>
      </c>
      <c r="AO45" s="27">
        <v>0</v>
      </c>
      <c r="AP45" s="27">
        <v>4.6411011743713051E-2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4.576899822253524</v>
      </c>
      <c r="AW45" s="27">
        <v>0.29732484569949313</v>
      </c>
      <c r="AX45" s="27">
        <v>0</v>
      </c>
      <c r="AY45" s="27">
        <v>0</v>
      </c>
      <c r="AZ45" s="27">
        <v>2.2955305410817584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3.4542830989663238</v>
      </c>
      <c r="BG45" s="27">
        <v>1.8038537619338402</v>
      </c>
      <c r="BH45" s="27">
        <v>0</v>
      </c>
      <c r="BI45" s="27">
        <v>0</v>
      </c>
      <c r="BJ45" s="27">
        <v>3.5786873553745293</v>
      </c>
      <c r="BK45" s="28">
        <f t="shared" si="16"/>
        <v>26.241490058999997</v>
      </c>
    </row>
    <row r="46" spans="1:63" x14ac:dyDescent="0.2">
      <c r="A46" s="22"/>
      <c r="B46" s="26" t="s">
        <v>108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1.0235898281719467</v>
      </c>
      <c r="I46" s="27">
        <v>1.0247786783333332</v>
      </c>
      <c r="J46" s="27">
        <v>0</v>
      </c>
      <c r="K46" s="27">
        <v>0</v>
      </c>
      <c r="L46" s="27">
        <v>0.68316609707865517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0.3723643879947196</v>
      </c>
      <c r="S46" s="27">
        <v>0</v>
      </c>
      <c r="T46" s="27">
        <v>0</v>
      </c>
      <c r="U46" s="27">
        <v>0</v>
      </c>
      <c r="V46" s="27">
        <v>0.14391668865467805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0.18041791475766583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0.18544445732172021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18.043871838147421</v>
      </c>
      <c r="AW46" s="27">
        <v>0.81515342736703644</v>
      </c>
      <c r="AX46" s="27">
        <v>6.9854933333333348E-5</v>
      </c>
      <c r="AY46" s="27">
        <v>0</v>
      </c>
      <c r="AZ46" s="27">
        <v>3.9585710790387325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18.528542101205311</v>
      </c>
      <c r="BG46" s="27">
        <v>0.30854489503296356</v>
      </c>
      <c r="BH46" s="27">
        <v>0</v>
      </c>
      <c r="BI46" s="27">
        <v>0</v>
      </c>
      <c r="BJ46" s="27">
        <v>1.7641001209945992</v>
      </c>
      <c r="BK46" s="28">
        <f t="shared" si="16"/>
        <v>47.032531369032114</v>
      </c>
    </row>
    <row r="47" spans="1:63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15.07673457360036</v>
      </c>
      <c r="I47" s="27">
        <v>78.300479970831205</v>
      </c>
      <c r="J47" s="27">
        <v>0</v>
      </c>
      <c r="K47" s="27">
        <v>0</v>
      </c>
      <c r="L47" s="27">
        <v>12.333203052514991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9.1655898357996115</v>
      </c>
      <c r="S47" s="27">
        <v>12.167623657402123</v>
      </c>
      <c r="T47" s="27">
        <v>4.2985346594666671</v>
      </c>
      <c r="U47" s="27">
        <v>0</v>
      </c>
      <c r="V47" s="27">
        <v>4.4934022478183415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5.7364498046683705</v>
      </c>
      <c r="AC47" s="27">
        <v>9.9088371999455027E-2</v>
      </c>
      <c r="AD47" s="27">
        <v>0</v>
      </c>
      <c r="AE47" s="27">
        <v>0</v>
      </c>
      <c r="AF47" s="27">
        <v>0.99446203156534752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5.0771429872382523</v>
      </c>
      <c r="AM47" s="27">
        <v>2.7993709799802542E-2</v>
      </c>
      <c r="AN47" s="27">
        <v>0</v>
      </c>
      <c r="AO47" s="27">
        <v>0</v>
      </c>
      <c r="AP47" s="27">
        <v>0.92678865894175677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172.99782338988095</v>
      </c>
      <c r="AW47" s="27">
        <v>12.535365840715812</v>
      </c>
      <c r="AX47" s="27">
        <v>0</v>
      </c>
      <c r="AY47" s="27">
        <v>0</v>
      </c>
      <c r="AZ47" s="27">
        <v>147.25709608304942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157.13243328967511</v>
      </c>
      <c r="BG47" s="27">
        <v>23.076352753184938</v>
      </c>
      <c r="BH47" s="27">
        <v>3.2309053014999991</v>
      </c>
      <c r="BI47" s="27">
        <v>0</v>
      </c>
      <c r="BJ47" s="27">
        <v>97.89179294637654</v>
      </c>
      <c r="BK47" s="28">
        <f t="shared" si="16"/>
        <v>762.81926316602903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35.988428262294775</v>
      </c>
      <c r="I48" s="27">
        <f t="shared" si="17"/>
        <v>155.74705472422227</v>
      </c>
      <c r="J48" s="27">
        <f t="shared" si="17"/>
        <v>0</v>
      </c>
      <c r="K48" s="27">
        <f t="shared" si="17"/>
        <v>0</v>
      </c>
      <c r="L48" s="27">
        <f t="shared" si="17"/>
        <v>32.614008718046748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19.901003400705207</v>
      </c>
      <c r="S48" s="27">
        <f t="shared" si="17"/>
        <v>25.265762771977741</v>
      </c>
      <c r="T48" s="27">
        <f t="shared" si="17"/>
        <v>4.2985346594666671</v>
      </c>
      <c r="U48" s="27">
        <f t="shared" si="17"/>
        <v>0</v>
      </c>
      <c r="V48" s="27">
        <f t="shared" si="17"/>
        <v>11.377530090653249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7.8477719219663395</v>
      </c>
      <c r="AC48" s="27">
        <f t="shared" si="17"/>
        <v>0.1215640360993403</v>
      </c>
      <c r="AD48" s="27">
        <f t="shared" si="17"/>
        <v>0</v>
      </c>
      <c r="AE48" s="27">
        <f t="shared" si="17"/>
        <v>0</v>
      </c>
      <c r="AF48" s="27">
        <f t="shared" si="17"/>
        <v>2.8092756463185378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7.8395910851929198</v>
      </c>
      <c r="AM48" s="27">
        <f t="shared" si="17"/>
        <v>3.9739755999503822E-2</v>
      </c>
      <c r="AN48" s="27">
        <f t="shared" si="17"/>
        <v>0</v>
      </c>
      <c r="AO48" s="27">
        <f t="shared" si="17"/>
        <v>0</v>
      </c>
      <c r="AP48" s="27">
        <f t="shared" si="17"/>
        <v>1.7723302889622574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413.18465366477358</v>
      </c>
      <c r="AW48" s="27">
        <f t="shared" si="17"/>
        <v>54.003844952596218</v>
      </c>
      <c r="AX48" s="27">
        <f t="shared" si="17"/>
        <v>5.4552769993336308E-4</v>
      </c>
      <c r="AY48" s="27">
        <f t="shared" si="17"/>
        <v>0</v>
      </c>
      <c r="AZ48" s="27">
        <f t="shared" si="17"/>
        <v>244.13450733786351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400.56799455583439</v>
      </c>
      <c r="BG48" s="27">
        <f t="shared" si="17"/>
        <v>40.778699639871604</v>
      </c>
      <c r="BH48" s="27">
        <f t="shared" si="17"/>
        <v>9.0496202650667321</v>
      </c>
      <c r="BI48" s="27">
        <f t="shared" si="17"/>
        <v>0</v>
      </c>
      <c r="BJ48" s="27">
        <f t="shared" si="17"/>
        <v>175.71954615612188</v>
      </c>
      <c r="BK48" s="27">
        <f t="shared" ref="BK48" si="18">SUM(BK39:BK47)</f>
        <v>1643.0620074617332</v>
      </c>
    </row>
    <row r="49" spans="1:63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48.873806545339896</v>
      </c>
      <c r="I49" s="30">
        <f t="shared" si="19"/>
        <v>157.1292573156756</v>
      </c>
      <c r="J49" s="30">
        <f t="shared" si="19"/>
        <v>0</v>
      </c>
      <c r="K49" s="30">
        <f t="shared" si="19"/>
        <v>0</v>
      </c>
      <c r="L49" s="30">
        <f t="shared" si="19"/>
        <v>34.226187973703809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29.288549026660085</v>
      </c>
      <c r="S49" s="30">
        <f t="shared" si="19"/>
        <v>25.39199050492439</v>
      </c>
      <c r="T49" s="30">
        <f t="shared" si="19"/>
        <v>4.2985346594666671</v>
      </c>
      <c r="U49" s="30">
        <f t="shared" si="19"/>
        <v>0</v>
      </c>
      <c r="V49" s="30">
        <f t="shared" si="19"/>
        <v>12.591772222362856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9.4270941503607428</v>
      </c>
      <c r="AC49" s="30">
        <f t="shared" si="19"/>
        <v>0.1215640360993403</v>
      </c>
      <c r="AD49" s="30">
        <f t="shared" si="19"/>
        <v>0</v>
      </c>
      <c r="AE49" s="30">
        <f t="shared" si="19"/>
        <v>0</v>
      </c>
      <c r="AF49" s="30">
        <f t="shared" si="19"/>
        <v>2.8920613386946865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9.6397446846677184</v>
      </c>
      <c r="AM49" s="30">
        <f t="shared" si="20"/>
        <v>4.0242677166082833E-2</v>
      </c>
      <c r="AN49" s="30">
        <f t="shared" si="20"/>
        <v>0</v>
      </c>
      <c r="AO49" s="30">
        <f t="shared" si="20"/>
        <v>0</v>
      </c>
      <c r="AP49" s="30">
        <f t="shared" si="20"/>
        <v>1.9441559701782509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644.41543840262011</v>
      </c>
      <c r="AW49" s="30">
        <f t="shared" si="20"/>
        <v>64.52945427617297</v>
      </c>
      <c r="AX49" s="30">
        <f t="shared" si="20"/>
        <v>5.8900026660002971E-4</v>
      </c>
      <c r="AY49" s="30">
        <f t="shared" si="20"/>
        <v>0</v>
      </c>
      <c r="AZ49" s="30">
        <f t="shared" si="20"/>
        <v>284.12261429133019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612.13272930381845</v>
      </c>
      <c r="BG49" s="30">
        <f t="shared" si="20"/>
        <v>47.480603338661609</v>
      </c>
      <c r="BH49" s="30">
        <f t="shared" si="20"/>
        <v>9.0496202650667321</v>
      </c>
      <c r="BI49" s="30">
        <f t="shared" si="20"/>
        <v>0</v>
      </c>
      <c r="BJ49" s="30">
        <f t="shared" si="20"/>
        <v>202.05835152516303</v>
      </c>
      <c r="BK49" s="30">
        <f t="shared" ref="BK49" si="21">BK37+BK48</f>
        <v>2199.6543615083997</v>
      </c>
    </row>
    <row r="50" spans="1:63" ht="3" customHeight="1" x14ac:dyDescent="0.2">
      <c r="A50" s="22"/>
      <c r="B50" s="25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8"/>
    </row>
    <row r="51" spans="1:63" x14ac:dyDescent="0.2">
      <c r="A51" s="22" t="s">
        <v>15</v>
      </c>
      <c r="B51" s="23" t="s">
        <v>8</v>
      </c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8"/>
    </row>
    <row r="52" spans="1:63" x14ac:dyDescent="0.2">
      <c r="A52" s="22" t="s">
        <v>76</v>
      </c>
      <c r="B52" s="25" t="s">
        <v>16</v>
      </c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8"/>
    </row>
    <row r="53" spans="1:63" x14ac:dyDescent="0.2">
      <c r="A53" s="22"/>
      <c r="B53" s="26" t="s">
        <v>123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2.8316919482474123</v>
      </c>
      <c r="I53" s="27">
        <v>74.795972820433377</v>
      </c>
      <c r="J53" s="27">
        <v>0</v>
      </c>
      <c r="K53" s="27">
        <v>0</v>
      </c>
      <c r="L53" s="27">
        <v>8.6600099914227364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1.130177688119256</v>
      </c>
      <c r="S53" s="27">
        <v>0.81946636076660728</v>
      </c>
      <c r="T53" s="27">
        <v>4.9757145669333349</v>
      </c>
      <c r="U53" s="27">
        <v>0</v>
      </c>
      <c r="V53" s="27">
        <v>1.5518382247105948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1.1115188917049161</v>
      </c>
      <c r="AC53" s="27">
        <v>1.1073890333467812E-2</v>
      </c>
      <c r="AD53" s="27">
        <v>0</v>
      </c>
      <c r="AE53" s="27">
        <v>0</v>
      </c>
      <c r="AF53" s="27">
        <v>3.2348872086784661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0.95151932346747725</v>
      </c>
      <c r="AM53" s="27">
        <v>2.9067468133740487E-2</v>
      </c>
      <c r="AN53" s="27">
        <v>0</v>
      </c>
      <c r="AO53" s="27">
        <v>0</v>
      </c>
      <c r="AP53" s="27">
        <v>2.006676534693995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47.213815792725313</v>
      </c>
      <c r="AW53" s="27">
        <v>11.175513637966054</v>
      </c>
      <c r="AX53" s="27">
        <v>0</v>
      </c>
      <c r="AY53" s="27">
        <v>0</v>
      </c>
      <c r="AZ53" s="27">
        <v>122.80409831327297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36.427269905068925</v>
      </c>
      <c r="BG53" s="27">
        <v>7.8235104159667435</v>
      </c>
      <c r="BH53" s="27">
        <v>1.3845260130000001</v>
      </c>
      <c r="BI53" s="27">
        <v>0</v>
      </c>
      <c r="BJ53" s="27">
        <v>63.781270158254706</v>
      </c>
      <c r="BK53" s="28">
        <f t="shared" ref="BK53" si="22">SUM(C53:BJ53)</f>
        <v>392.71961915390011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2.8316919482474123</v>
      </c>
      <c r="I54" s="30">
        <f t="shared" si="23"/>
        <v>74.795972820433377</v>
      </c>
      <c r="J54" s="30">
        <f t="shared" si="23"/>
        <v>0</v>
      </c>
      <c r="K54" s="30">
        <f t="shared" si="23"/>
        <v>0</v>
      </c>
      <c r="L54" s="30">
        <f t="shared" si="23"/>
        <v>8.6600099914227364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1.130177688119256</v>
      </c>
      <c r="S54" s="30">
        <f t="shared" si="23"/>
        <v>0.81946636076660728</v>
      </c>
      <c r="T54" s="30">
        <f t="shared" si="23"/>
        <v>4.9757145669333349</v>
      </c>
      <c r="U54" s="30">
        <f t="shared" si="23"/>
        <v>0</v>
      </c>
      <c r="V54" s="30">
        <f t="shared" si="23"/>
        <v>1.5518382247105948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1.1115188917049161</v>
      </c>
      <c r="AC54" s="30">
        <f t="shared" si="23"/>
        <v>1.1073890333467812E-2</v>
      </c>
      <c r="AD54" s="30">
        <f t="shared" si="23"/>
        <v>0</v>
      </c>
      <c r="AE54" s="30">
        <f t="shared" si="23"/>
        <v>0</v>
      </c>
      <c r="AF54" s="30">
        <f t="shared" si="23"/>
        <v>3.2348872086784661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0.95151932346747725</v>
      </c>
      <c r="AM54" s="30">
        <f t="shared" si="23"/>
        <v>2.9067468133740487E-2</v>
      </c>
      <c r="AN54" s="30">
        <f t="shared" si="23"/>
        <v>0</v>
      </c>
      <c r="AO54" s="30">
        <f t="shared" si="23"/>
        <v>0</v>
      </c>
      <c r="AP54" s="30">
        <f t="shared" si="23"/>
        <v>2.006676534693995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47.213815792725313</v>
      </c>
      <c r="AW54" s="30">
        <f t="shared" si="23"/>
        <v>11.175513637966054</v>
      </c>
      <c r="AX54" s="30">
        <f t="shared" si="23"/>
        <v>0</v>
      </c>
      <c r="AY54" s="30">
        <f t="shared" si="23"/>
        <v>0</v>
      </c>
      <c r="AZ54" s="30">
        <f t="shared" si="23"/>
        <v>122.80409831327297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36.427269905068925</v>
      </c>
      <c r="BG54" s="30">
        <f t="shared" si="23"/>
        <v>7.8235104159667435</v>
      </c>
      <c r="BH54" s="30">
        <f t="shared" si="23"/>
        <v>1.3845260130000001</v>
      </c>
      <c r="BI54" s="30">
        <f t="shared" si="23"/>
        <v>0</v>
      </c>
      <c r="BJ54" s="30">
        <f t="shared" si="23"/>
        <v>63.781270158254706</v>
      </c>
      <c r="BK54" s="30">
        <f t="shared" si="23"/>
        <v>392.71961915390011</v>
      </c>
    </row>
    <row r="55" spans="1:63" ht="2.25" customHeight="1" x14ac:dyDescent="0.2">
      <c r="A55" s="22"/>
      <c r="B55" s="25"/>
      <c r="C55" s="56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8"/>
    </row>
    <row r="56" spans="1:63" x14ac:dyDescent="0.2">
      <c r="A56" s="22" t="s">
        <v>4</v>
      </c>
      <c r="B56" s="23" t="s">
        <v>9</v>
      </c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8"/>
    </row>
    <row r="57" spans="1:63" x14ac:dyDescent="0.2">
      <c r="A57" s="22" t="s">
        <v>76</v>
      </c>
      <c r="B57" s="25" t="s">
        <v>17</v>
      </c>
      <c r="C57" s="56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8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3" x14ac:dyDescent="0.2">
      <c r="A60" s="22" t="s">
        <v>77</v>
      </c>
      <c r="B60" s="25" t="s">
        <v>18</v>
      </c>
      <c r="C60" s="56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8"/>
    </row>
    <row r="61" spans="1:63" x14ac:dyDescent="0.2">
      <c r="A61" s="22"/>
      <c r="B61" s="26" t="s">
        <v>111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0.29780550049946519</v>
      </c>
      <c r="AW61" s="27">
        <v>182.10976026582216</v>
      </c>
      <c r="AX61" s="27">
        <v>304.06710859384521</v>
      </c>
      <c r="AY61" s="27">
        <v>0</v>
      </c>
      <c r="AZ61" s="27">
        <v>0.17592685760325905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0.2001696644524503</v>
      </c>
      <c r="BG61" s="27">
        <v>25.326671079042438</v>
      </c>
      <c r="BH61" s="27">
        <v>0</v>
      </c>
      <c r="BI61" s="27">
        <v>0</v>
      </c>
      <c r="BJ61" s="27">
        <v>0.6716446919418978</v>
      </c>
      <c r="BK61" s="28">
        <f t="shared" ref="BK61:BK64" si="25">SUM(C61:BJ61)</f>
        <v>512.84908665320688</v>
      </c>
    </row>
    <row r="62" spans="1:63" x14ac:dyDescent="0.2">
      <c r="A62" s="22"/>
      <c r="B62" s="26" t="s">
        <v>112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0.18086590930327121</v>
      </c>
      <c r="AW62" s="27">
        <v>99.707226700778094</v>
      </c>
      <c r="AX62" s="27">
        <v>311.34758241248943</v>
      </c>
      <c r="AY62" s="27">
        <v>0</v>
      </c>
      <c r="AZ62" s="27">
        <v>0.11362048261094021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8.6962585320968094E-2</v>
      </c>
      <c r="BG62" s="27">
        <v>0</v>
      </c>
      <c r="BH62" s="27">
        <v>0</v>
      </c>
      <c r="BI62" s="27">
        <v>0</v>
      </c>
      <c r="BJ62" s="27">
        <v>0</v>
      </c>
      <c r="BK62" s="28">
        <f t="shared" si="25"/>
        <v>411.43625809050269</v>
      </c>
    </row>
    <row r="63" spans="1:63" x14ac:dyDescent="0.2">
      <c r="A63" s="22"/>
      <c r="B63" s="26" t="s">
        <v>110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1.49655070489389</v>
      </c>
      <c r="AW63" s="27">
        <v>86.701197212711961</v>
      </c>
      <c r="AX63" s="27">
        <v>4.3098279804618829E-6</v>
      </c>
      <c r="AY63" s="27">
        <v>0</v>
      </c>
      <c r="AZ63" s="27">
        <v>2.936739593884294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0.28542541088811502</v>
      </c>
      <c r="BG63" s="27">
        <v>9.6786941248771949E-2</v>
      </c>
      <c r="BH63" s="27">
        <v>0</v>
      </c>
      <c r="BI63" s="27">
        <v>0</v>
      </c>
      <c r="BJ63" s="27">
        <v>9.4814719976874753E-2</v>
      </c>
      <c r="BK63" s="28">
        <f t="shared" si="25"/>
        <v>91.611518893431892</v>
      </c>
    </row>
    <row r="64" spans="1:63" x14ac:dyDescent="0.2">
      <c r="A64" s="22"/>
      <c r="B64" s="26" t="s">
        <v>113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0.86254172867174173</v>
      </c>
      <c r="AW64" s="27">
        <v>1.5502574763392383</v>
      </c>
      <c r="AX64" s="27">
        <v>315.21791318718743</v>
      </c>
      <c r="AY64" s="27">
        <v>0</v>
      </c>
      <c r="AZ64" s="27">
        <v>7.9736534978316301E-2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1.4791424098618977</v>
      </c>
      <c r="BG64" s="27">
        <v>1.6807329342781585E-4</v>
      </c>
      <c r="BH64" s="27">
        <v>0</v>
      </c>
      <c r="BI64" s="27">
        <v>0</v>
      </c>
      <c r="BJ64" s="27">
        <v>3.5943116999620342E-2</v>
      </c>
      <c r="BK64" s="28">
        <f t="shared" si="25"/>
        <v>319.22570252733169</v>
      </c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2.8377638433683683</v>
      </c>
      <c r="AW65" s="30">
        <f t="shared" si="26"/>
        <v>370.0684416556515</v>
      </c>
      <c r="AX65" s="30">
        <f t="shared" si="26"/>
        <v>930.63260850334996</v>
      </c>
      <c r="AY65" s="30">
        <f t="shared" si="26"/>
        <v>0</v>
      </c>
      <c r="AZ65" s="30">
        <f t="shared" si="26"/>
        <v>3.3060234690768096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2.051700070523431</v>
      </c>
      <c r="BG65" s="30">
        <f t="shared" si="27"/>
        <v>25.423626093584637</v>
      </c>
      <c r="BH65" s="30">
        <f t="shared" si="27"/>
        <v>0</v>
      </c>
      <c r="BI65" s="30">
        <f t="shared" si="27"/>
        <v>0</v>
      </c>
      <c r="BJ65" s="30">
        <f t="shared" si="27"/>
        <v>0.80240252891839292</v>
      </c>
      <c r="BK65" s="30">
        <f t="shared" ref="BK65" si="28">SUM(BK61:BK64)</f>
        <v>1335.1225661644733</v>
      </c>
      <c r="BM65" s="55"/>
      <c r="BO65" s="55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2.8377638433683683</v>
      </c>
      <c r="AW66" s="30">
        <f t="shared" si="30"/>
        <v>370.0684416556515</v>
      </c>
      <c r="AX66" s="30">
        <f t="shared" si="30"/>
        <v>930.63260850334996</v>
      </c>
      <c r="AY66" s="30">
        <f t="shared" si="30"/>
        <v>0</v>
      </c>
      <c r="AZ66" s="30">
        <f t="shared" si="30"/>
        <v>3.3060234690768096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2.051700070523431</v>
      </c>
      <c r="BG66" s="30">
        <f t="shared" si="31"/>
        <v>25.423626093584637</v>
      </c>
      <c r="BH66" s="30">
        <f t="shared" si="31"/>
        <v>0</v>
      </c>
      <c r="BI66" s="30">
        <f t="shared" si="31"/>
        <v>0</v>
      </c>
      <c r="BJ66" s="30">
        <f t="shared" si="31"/>
        <v>0.80240252891839292</v>
      </c>
      <c r="BK66" s="30">
        <f t="shared" ref="BK66" si="32">BK59+BK65</f>
        <v>1335.1225661644733</v>
      </c>
    </row>
    <row r="67" spans="1:67" ht="4.5" customHeight="1" x14ac:dyDescent="0.2">
      <c r="A67" s="22"/>
      <c r="B67" s="25"/>
      <c r="C67" s="56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8"/>
    </row>
    <row r="68" spans="1:67" ht="25.5" x14ac:dyDescent="0.2">
      <c r="A68" s="22" t="s">
        <v>19</v>
      </c>
      <c r="B68" s="23" t="s">
        <v>20</v>
      </c>
      <c r="C68" s="56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8"/>
    </row>
    <row r="69" spans="1:67" x14ac:dyDescent="0.2">
      <c r="A69" s="22" t="s">
        <v>76</v>
      </c>
      <c r="B69" s="25" t="s">
        <v>21</v>
      </c>
      <c r="C69" s="56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8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56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8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10.6132120105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85.354749457466895</v>
      </c>
      <c r="I73" s="38">
        <f t="shared" si="33"/>
        <v>7394.8461844026542</v>
      </c>
      <c r="J73" s="38">
        <f t="shared" si="33"/>
        <v>1656.8022532500122</v>
      </c>
      <c r="K73" s="38">
        <f t="shared" si="33"/>
        <v>0</v>
      </c>
      <c r="L73" s="38">
        <f t="shared" si="33"/>
        <v>239.18551308900646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49.197747962166424</v>
      </c>
      <c r="S73" s="38">
        <f t="shared" si="33"/>
        <v>315.24304624821258</v>
      </c>
      <c r="T73" s="38">
        <f t="shared" si="33"/>
        <v>419.71784462038511</v>
      </c>
      <c r="U73" s="38">
        <f t="shared" si="33"/>
        <v>0</v>
      </c>
      <c r="V73" s="38">
        <f t="shared" si="33"/>
        <v>61.490455588560259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11.071091566282043</v>
      </c>
      <c r="AC73" s="38">
        <f t="shared" si="33"/>
        <v>303.64371413645523</v>
      </c>
      <c r="AD73" s="38">
        <f t="shared" si="33"/>
        <v>0</v>
      </c>
      <c r="AE73" s="38">
        <f t="shared" si="33"/>
        <v>0</v>
      </c>
      <c r="AF73" s="38">
        <f t="shared" si="33"/>
        <v>7.8504192837259703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11.050886539083685</v>
      </c>
      <c r="AM73" s="38">
        <f t="shared" si="34"/>
        <v>0.24419834925929604</v>
      </c>
      <c r="AN73" s="38">
        <f t="shared" si="34"/>
        <v>0</v>
      </c>
      <c r="AO73" s="38">
        <f t="shared" si="34"/>
        <v>0</v>
      </c>
      <c r="AP73" s="38">
        <f t="shared" si="34"/>
        <v>7.6085536465943573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918.41594389784814</v>
      </c>
      <c r="AW73" s="38">
        <f t="shared" si="34"/>
        <v>1922.5475524839173</v>
      </c>
      <c r="AX73" s="38">
        <f t="shared" si="34"/>
        <v>961.69430946916737</v>
      </c>
      <c r="AY73" s="38">
        <f t="shared" si="34"/>
        <v>0</v>
      </c>
      <c r="AZ73" s="38">
        <f t="shared" si="34"/>
        <v>974.79164102385926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791.10774734577819</v>
      </c>
      <c r="BG73" s="38">
        <f t="shared" si="34"/>
        <v>229.1982718214374</v>
      </c>
      <c r="BH73" s="38">
        <f t="shared" si="34"/>
        <v>184.7148409336493</v>
      </c>
      <c r="BI73" s="38">
        <f t="shared" si="34"/>
        <v>0</v>
      </c>
      <c r="BJ73" s="38">
        <f t="shared" si="34"/>
        <v>450.63515286188141</v>
      </c>
      <c r="BK73" s="46">
        <f>BK31+BK49+BK54+BK66+BK71</f>
        <v>17007.025329987904</v>
      </c>
      <c r="BM73" s="45"/>
      <c r="BN73" s="53"/>
    </row>
    <row r="74" spans="1:67" ht="4.5" customHeight="1" x14ac:dyDescent="0.2">
      <c r="A74" s="22"/>
      <c r="B74" s="37"/>
      <c r="C74" s="62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63"/>
    </row>
    <row r="75" spans="1:67" ht="14.25" customHeight="1" x14ac:dyDescent="0.3">
      <c r="A75" s="22" t="s">
        <v>5</v>
      </c>
      <c r="B75" s="20" t="s">
        <v>23</v>
      </c>
      <c r="C75" s="62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63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55"/>
    </row>
    <row r="81" spans="2:63" x14ac:dyDescent="0.2">
      <c r="L81" s="34"/>
      <c r="BK81" s="5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45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1:BK11"/>
    <mergeCell ref="C14:BK14"/>
    <mergeCell ref="C17:BK17"/>
    <mergeCell ref="C20:BK20"/>
    <mergeCell ref="C23:BK23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0" t="s">
        <v>131</v>
      </c>
      <c r="C2" s="91"/>
      <c r="D2" s="91"/>
      <c r="E2" s="91"/>
      <c r="F2" s="91"/>
      <c r="G2" s="91"/>
      <c r="H2" s="91"/>
      <c r="I2" s="91"/>
      <c r="J2" s="91"/>
      <c r="K2" s="92"/>
    </row>
    <row r="3" spans="2:13" x14ac:dyDescent="0.2">
      <c r="B3" s="93" t="s">
        <v>109</v>
      </c>
      <c r="C3" s="94"/>
      <c r="D3" s="94"/>
      <c r="E3" s="94"/>
      <c r="F3" s="94"/>
      <c r="G3" s="94"/>
      <c r="H3" s="94"/>
      <c r="I3" s="94"/>
      <c r="J3" s="94"/>
      <c r="K3" s="95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7.9818551035122111E-4</v>
      </c>
      <c r="E5" s="6">
        <v>1.909550745694194E-2</v>
      </c>
      <c r="F5" s="6">
        <v>0.30651979867491524</v>
      </c>
      <c r="G5" s="6">
        <v>5.9331716760023029E-3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5.0538049698531538</v>
      </c>
      <c r="E6" s="6">
        <v>22.753160264338067</v>
      </c>
      <c r="F6" s="6">
        <v>12.972392983738009</v>
      </c>
      <c r="G6" s="6">
        <v>1.8129495770619339</v>
      </c>
      <c r="H6" s="6">
        <v>0</v>
      </c>
      <c r="I6" s="6">
        <v>0</v>
      </c>
      <c r="J6" s="6">
        <v>8.9251068442567152E-2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3.6993055320860259E-2</v>
      </c>
      <c r="F7" s="6">
        <v>3.407035279738263E-2</v>
      </c>
      <c r="G7" s="6">
        <v>0</v>
      </c>
      <c r="H7" s="6">
        <v>0</v>
      </c>
      <c r="I7" s="6">
        <v>0</v>
      </c>
      <c r="J7" s="6">
        <v>1.1944596344069892E-4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2.0258721197969685</v>
      </c>
      <c r="E8" s="6">
        <v>17.579924362888271</v>
      </c>
      <c r="F8" s="6">
        <v>17.171471780435326</v>
      </c>
      <c r="G8" s="6">
        <v>6.5902187996079142</v>
      </c>
      <c r="H8" s="6">
        <v>0</v>
      </c>
      <c r="I8" s="6">
        <v>0</v>
      </c>
      <c r="J8" s="6">
        <v>5.6117455253722063E-3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3.1764310748858757</v>
      </c>
      <c r="E9" s="6">
        <v>16.085790390530121</v>
      </c>
      <c r="F9" s="6">
        <v>60.788263377968249</v>
      </c>
      <c r="G9" s="6">
        <v>2.1179792311859207</v>
      </c>
      <c r="H9" s="6">
        <v>0</v>
      </c>
      <c r="I9" s="6">
        <v>0</v>
      </c>
      <c r="J9" s="6">
        <v>0.32966614103416192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0.21091740040097051</v>
      </c>
      <c r="E10" s="6">
        <v>2.9463477851713495</v>
      </c>
      <c r="F10" s="6">
        <v>6.0183179528236401</v>
      </c>
      <c r="G10" s="6">
        <v>0.74905483483852042</v>
      </c>
      <c r="H10" s="6">
        <v>0</v>
      </c>
      <c r="I10" s="6">
        <v>0</v>
      </c>
      <c r="J10" s="6">
        <v>8.0936542696504243E-2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12.733909829554651</v>
      </c>
      <c r="E11" s="6">
        <v>29.768029614433409</v>
      </c>
      <c r="F11" s="6">
        <v>29.876678087262487</v>
      </c>
      <c r="G11" s="6">
        <v>4.7925011003486704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0.15633788606247589</v>
      </c>
      <c r="E14" s="6">
        <v>8.5312165506870841</v>
      </c>
      <c r="F14" s="6">
        <v>22.093977172560479</v>
      </c>
      <c r="G14" s="6">
        <v>0.99836178131562792</v>
      </c>
      <c r="H14" s="6">
        <v>0</v>
      </c>
      <c r="I14" s="6">
        <v>0</v>
      </c>
      <c r="J14" s="6">
        <v>3.1694488661996777E-2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138.73645976881556</v>
      </c>
      <c r="E15" s="6">
        <v>319.55562784158576</v>
      </c>
      <c r="F15" s="6">
        <v>240.23805636284919</v>
      </c>
      <c r="G15" s="6">
        <v>43.47185718452922</v>
      </c>
      <c r="H15" s="6">
        <v>0</v>
      </c>
      <c r="I15" s="6">
        <v>0</v>
      </c>
      <c r="J15" s="6">
        <v>0.23181464819215666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97.57979210975607</v>
      </c>
      <c r="E16" s="6">
        <v>8.1349667048665282</v>
      </c>
      <c r="F16" s="6">
        <v>15.082620652524906</v>
      </c>
      <c r="G16" s="6">
        <v>1.2285032279213355</v>
      </c>
      <c r="H16" s="6">
        <v>0</v>
      </c>
      <c r="I16" s="6">
        <v>0</v>
      </c>
      <c r="J16" s="6">
        <v>0.12738982160033924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4.3613635061642402</v>
      </c>
      <c r="E17" s="6">
        <v>5.0206212148325395</v>
      </c>
      <c r="F17" s="6">
        <v>1.5203543664018067</v>
      </c>
      <c r="G17" s="6">
        <v>3.0528970123241538E-2</v>
      </c>
      <c r="H17" s="6">
        <v>0</v>
      </c>
      <c r="I17" s="6">
        <v>0</v>
      </c>
      <c r="J17" s="6">
        <v>9.3814124922057633E-4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0.18858424303598065</v>
      </c>
      <c r="E18" s="6">
        <v>1.8036311934340172</v>
      </c>
      <c r="F18" s="6">
        <v>7.1241065931997198</v>
      </c>
      <c r="G18" s="6">
        <v>0.58847572606799159</v>
      </c>
      <c r="H18" s="6">
        <v>0</v>
      </c>
      <c r="I18" s="6">
        <v>0</v>
      </c>
      <c r="J18" s="6">
        <v>2.6032139407012071E-4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4.4481645668003287</v>
      </c>
      <c r="E19" s="6">
        <v>28.912393192590095</v>
      </c>
      <c r="F19" s="6">
        <v>95.034500594678605</v>
      </c>
      <c r="G19" s="6">
        <v>15.622592698831838</v>
      </c>
      <c r="H19" s="6">
        <v>0</v>
      </c>
      <c r="I19" s="6">
        <v>0</v>
      </c>
      <c r="J19" s="6">
        <v>1.75737351311013E-4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308.18877122490522</v>
      </c>
      <c r="E20" s="6">
        <v>282.58480316809352</v>
      </c>
      <c r="F20" s="6">
        <v>159.19597190066327</v>
      </c>
      <c r="G20" s="6">
        <v>26.185851395574744</v>
      </c>
      <c r="H20" s="6">
        <v>0</v>
      </c>
      <c r="I20" s="6">
        <v>0</v>
      </c>
      <c r="J20" s="6">
        <v>26.098005826154161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58.358225760052861</v>
      </c>
      <c r="E21" s="6">
        <v>57.172779543018258</v>
      </c>
      <c r="F21" s="6">
        <v>113.1585451085836</v>
      </c>
      <c r="G21" s="6">
        <v>11.388238418411389</v>
      </c>
      <c r="H21" s="6">
        <v>0</v>
      </c>
      <c r="I21" s="6">
        <v>0</v>
      </c>
      <c r="J21" s="6">
        <v>0.21035619782523277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88.48389425434307</v>
      </c>
      <c r="E23" s="6">
        <v>100.01828044484965</v>
      </c>
      <c r="F23" s="6">
        <v>83.301186764352934</v>
      </c>
      <c r="G23" s="6">
        <v>5.87951175640565</v>
      </c>
      <c r="H23" s="6">
        <v>0</v>
      </c>
      <c r="I23" s="6">
        <v>0</v>
      </c>
      <c r="J23" s="6">
        <v>0.42807214178488012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5928.8329676461735</v>
      </c>
      <c r="E24" s="6">
        <v>1424.9239794887671</v>
      </c>
      <c r="F24" s="6">
        <v>425.26860518700056</v>
      </c>
      <c r="G24" s="6">
        <v>53.383582947806346</v>
      </c>
      <c r="H24" s="6">
        <v>0</v>
      </c>
      <c r="I24" s="6">
        <v>0</v>
      </c>
      <c r="J24" s="6">
        <v>1290.7103766768103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1.296183576281562E-3</v>
      </c>
      <c r="E25" s="6">
        <v>3.6160398123639727E-2</v>
      </c>
      <c r="F25" s="6">
        <v>0.12238401149269502</v>
      </c>
      <c r="G25" s="6">
        <v>1.2517469167468357E-2</v>
      </c>
      <c r="H25" s="6">
        <v>0</v>
      </c>
      <c r="I25" s="6">
        <v>0</v>
      </c>
      <c r="J25" s="6">
        <v>5.7382688872295741E-5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6.7022670001150677E-4</v>
      </c>
      <c r="E26" s="6">
        <v>0.60697641973446237</v>
      </c>
      <c r="F26" s="6">
        <v>0.50828444064934342</v>
      </c>
      <c r="G26" s="6">
        <v>0.11628565792324692</v>
      </c>
      <c r="H26" s="6">
        <v>0</v>
      </c>
      <c r="I26" s="6">
        <v>0</v>
      </c>
      <c r="J26" s="6">
        <v>2.04779711971492E-4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3.5138105666603268E-3</v>
      </c>
      <c r="E28" s="6">
        <v>0.12070285285489694</v>
      </c>
      <c r="F28" s="6">
        <v>0.1444967842864022</v>
      </c>
      <c r="G28" s="6">
        <v>1.4230240973706532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1832.4341582791481</v>
      </c>
      <c r="E29" s="6">
        <v>201.45163297082328</v>
      </c>
      <c r="F29" s="6">
        <v>72.492220762525648</v>
      </c>
      <c r="G29" s="6">
        <v>6.9851095409048289</v>
      </c>
      <c r="H29" s="6">
        <v>0</v>
      </c>
      <c r="I29" s="6">
        <v>0</v>
      </c>
      <c r="J29" s="6">
        <v>0.82712166950086341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46.584450659131207</v>
      </c>
      <c r="E30" s="6">
        <v>16.68500135192912</v>
      </c>
      <c r="F30" s="6">
        <v>28.587457326335389</v>
      </c>
      <c r="G30" s="6">
        <v>2.4364978210454717</v>
      </c>
      <c r="H30" s="6">
        <v>0</v>
      </c>
      <c r="I30" s="6">
        <v>0</v>
      </c>
      <c r="J30" s="6">
        <v>4.3729557915224482E-2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6.0020644058202378E-2</v>
      </c>
      <c r="E31" s="6">
        <v>1.4614639593158778</v>
      </c>
      <c r="F31" s="6">
        <v>1.731687114559213</v>
      </c>
      <c r="G31" s="6">
        <v>2.1583086287678084E-2</v>
      </c>
      <c r="H31" s="6">
        <v>0</v>
      </c>
      <c r="I31" s="6">
        <v>0</v>
      </c>
      <c r="J31" s="6">
        <v>0.88872453116170769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2.4718045033122489</v>
      </c>
      <c r="E32" s="6">
        <v>3.5173710557147824</v>
      </c>
      <c r="F32" s="6">
        <v>2.6485022740749087</v>
      </c>
      <c r="G32" s="6">
        <v>0.24191215537430133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14.990490733171409</v>
      </c>
      <c r="E33" s="6">
        <v>18.905084567059319</v>
      </c>
      <c r="F33" s="6">
        <v>26.673074849521765</v>
      </c>
      <c r="G33" s="6">
        <v>1.6778761323531739</v>
      </c>
      <c r="H33" s="6">
        <v>0</v>
      </c>
      <c r="I33" s="6">
        <v>0</v>
      </c>
      <c r="J33" s="6">
        <v>3.527927458012995E-2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69.152257013296335</v>
      </c>
      <c r="E34" s="6">
        <v>64.789661622604484</v>
      </c>
      <c r="F34" s="6">
        <v>46.760797291941984</v>
      </c>
      <c r="G34" s="6">
        <v>3.9763475347324961</v>
      </c>
      <c r="H34" s="6">
        <v>0</v>
      </c>
      <c r="I34" s="6">
        <v>0</v>
      </c>
      <c r="J34" s="6">
        <v>0.78194458970494074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2.4851959901665017</v>
      </c>
      <c r="E35" s="6">
        <v>0.27163879725184908</v>
      </c>
      <c r="F35" s="6">
        <v>1.0607361104913271</v>
      </c>
      <c r="G35" s="6">
        <v>4.771183501650194E-2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399.84808264288114</v>
      </c>
      <c r="E36" s="6">
        <v>276.65889303466167</v>
      </c>
      <c r="F36" s="6">
        <v>97.247312800939554</v>
      </c>
      <c r="G36" s="6">
        <v>11.755271585299417</v>
      </c>
      <c r="H36" s="6">
        <v>0</v>
      </c>
      <c r="I36" s="6">
        <v>0</v>
      </c>
      <c r="J36" s="6">
        <v>12.351360537861256</v>
      </c>
      <c r="K36" s="6">
        <v>0</v>
      </c>
      <c r="M36" s="44"/>
    </row>
    <row r="37" spans="2:14" x14ac:dyDescent="0.2">
      <c r="B37" s="1">
        <v>33</v>
      </c>
      <c r="C37" s="3" t="s">
        <v>130</v>
      </c>
      <c r="D37" s="6">
        <v>169.06074125521695</v>
      </c>
      <c r="E37" s="6">
        <v>229.32439678285886</v>
      </c>
      <c r="F37" s="6">
        <v>115.80433874218102</v>
      </c>
      <c r="G37" s="6">
        <v>16.514790054101379</v>
      </c>
      <c r="H37" s="6">
        <v>0</v>
      </c>
      <c r="I37" s="6">
        <v>0</v>
      </c>
      <c r="J37" s="6">
        <v>0.26248584241596523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2.460836400088565E-2</v>
      </c>
      <c r="E38" s="6">
        <v>0.13194972628619592</v>
      </c>
      <c r="F38" s="6">
        <v>0.27984699586584144</v>
      </c>
      <c r="G38" s="6">
        <v>8.3773048378182838E-3</v>
      </c>
      <c r="H38" s="6">
        <v>0</v>
      </c>
      <c r="I38" s="6">
        <v>0</v>
      </c>
      <c r="J38" s="6">
        <v>1.2009072807213115E-4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22.918109741353774</v>
      </c>
      <c r="E39" s="6">
        <v>199.58584195126613</v>
      </c>
      <c r="F39" s="6">
        <v>247.79370271654068</v>
      </c>
      <c r="G39" s="6">
        <v>28.394179288173312</v>
      </c>
      <c r="H39" s="6">
        <v>0</v>
      </c>
      <c r="I39" s="6">
        <v>0</v>
      </c>
      <c r="J39" s="6">
        <v>0.45852151274045205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0.62854297666797021</v>
      </c>
      <c r="E40" s="6">
        <v>3.0601255698942524</v>
      </c>
      <c r="F40" s="6">
        <v>5.6641388466969032</v>
      </c>
      <c r="G40" s="6">
        <v>0.80324503654532931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346.15829042130565</v>
      </c>
      <c r="E41" s="6">
        <v>177.71571378722408</v>
      </c>
      <c r="F41" s="6">
        <v>262.94974140378559</v>
      </c>
      <c r="G41" s="6">
        <v>143.4587497330607</v>
      </c>
      <c r="H41" s="6">
        <v>0</v>
      </c>
      <c r="I41" s="6">
        <v>0</v>
      </c>
      <c r="J41" s="6">
        <v>1.1283474507822919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4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7" x14ac:dyDescent="0.2">
      <c r="E49" s="52"/>
      <c r="G49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2020-10-06T07:17:04Z</dcterms:modified>
</cp:coreProperties>
</file>