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19425" windowHeight="11025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8" i="8" l="1"/>
  <c r="BK9" i="8"/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36" i="8"/>
  <c r="BK35" i="8"/>
  <c r="BK29" i="8"/>
  <c r="BK26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37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Z30" i="8"/>
  <c r="BF30" i="8"/>
  <c r="BG30" i="8"/>
  <c r="BH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G48" i="8"/>
  <c r="BF48" i="8"/>
  <c r="AZ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24" i="8" l="1"/>
  <c r="BA30" i="8"/>
  <c r="BC30" i="8"/>
  <c r="BE30" i="8"/>
  <c r="BB30" i="8"/>
  <c r="BD30" i="8"/>
  <c r="BK59" i="8"/>
  <c r="BK66" i="8" s="1"/>
  <c r="BK77" i="8"/>
  <c r="BK71" i="8"/>
  <c r="BK18" i="8"/>
  <c r="BK19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AX48" i="8" l="1"/>
  <c r="BK25" i="8"/>
  <c r="BK39" i="8"/>
  <c r="C66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AZ49" i="8"/>
  <c r="C49" i="8"/>
  <c r="C31" i="8"/>
  <c r="BB48" i="8" l="1"/>
  <c r="BB49" i="8" s="1"/>
  <c r="BB73" i="8" s="1"/>
  <c r="BA48" i="8"/>
  <c r="BA49" i="8" s="1"/>
  <c r="BC48" i="8"/>
  <c r="BC49" i="8" s="1"/>
  <c r="BC73" i="8" s="1"/>
  <c r="BE48" i="8"/>
  <c r="BE49" i="8" s="1"/>
  <c r="BE73" i="8" s="1"/>
  <c r="BK28" i="8"/>
  <c r="BK27" i="8"/>
  <c r="AY30" i="8"/>
  <c r="AY31" i="8" s="1"/>
  <c r="BK40" i="8"/>
  <c r="BH48" i="8"/>
  <c r="BH49" i="8" s="1"/>
  <c r="BH73" i="8" s="1"/>
  <c r="I73" i="8"/>
  <c r="Q73" i="8"/>
  <c r="AK73" i="8"/>
  <c r="AS73" i="8"/>
  <c r="BA73" i="8"/>
  <c r="W73" i="8"/>
  <c r="E73" i="8"/>
  <c r="M73" i="8"/>
  <c r="U73" i="8"/>
  <c r="AG73" i="8"/>
  <c r="AO73" i="8"/>
  <c r="AW73" i="8"/>
  <c r="BG73" i="8"/>
  <c r="G73" i="8"/>
  <c r="K73" i="8"/>
  <c r="O73" i="8"/>
  <c r="S73" i="8"/>
  <c r="AA73" i="8"/>
  <c r="AI73" i="8"/>
  <c r="AM73" i="8"/>
  <c r="AQ73" i="8"/>
  <c r="AU73" i="8"/>
  <c r="Y73" i="8"/>
  <c r="AC73" i="8"/>
  <c r="AE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J73" i="8"/>
  <c r="BF73" i="8"/>
  <c r="C73" i="8"/>
  <c r="BK30" i="8" l="1"/>
  <c r="BK31" i="8" s="1"/>
  <c r="BD48" i="8"/>
  <c r="BD49" i="8" s="1"/>
  <c r="BD73" i="8" s="1"/>
  <c r="AY48" i="8"/>
  <c r="AY49" i="8" s="1"/>
  <c r="AY73" i="8" s="1"/>
  <c r="BK42" i="8"/>
  <c r="BK41" i="8"/>
  <c r="BK43" i="8" l="1"/>
  <c r="BK45" i="8"/>
  <c r="BK44" i="8" l="1"/>
  <c r="BK46" i="8" l="1"/>
  <c r="BK47" i="8" l="1"/>
  <c r="BK48" i="8" s="1"/>
  <c r="BK49" i="8" s="1"/>
  <c r="BK73" i="8" s="1"/>
  <c r="BI48" i="8"/>
  <c r="BI49" i="8" s="1"/>
  <c r="BI73" i="8" s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<sst xmlns="http://schemas.openxmlformats.org/spreadsheetml/2006/main" count="169" uniqueCount="133">
  <si>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</si>
  <si>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</si>
  <si>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</si>
  <si>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</si>
  <si>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</si>
  <si>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</si>
  <si>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</si>
  <si>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</si>
  <si>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</si>
  <si>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</si>
  <si>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</si>
  <si>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</si>
  <si>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</si>
  <si>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</si>
  <si>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</si>
  <si>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</si>
  <si>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</si>
  <si>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</si>
  <si>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</si>
  <si>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</si>
  <si>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</si>
  <si>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</si>
  <si>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</si>
  <si>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</si>
  <si>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</si>
  <si>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</si>
  <si>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</si>
  <si>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</si>
  <si>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</si>
  <si>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</si>
  <si>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</si>
  <si>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</si>
  <si>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</si>
  <si>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</si>
  <si>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</si>
  <si>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</si>
  <si>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</si>
  <si>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</si>
  <si>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</si>
  <si>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</si>
  <si>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</si>
  <si>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</si>
  <si>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</si>
  <si>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</si>
  <si>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</si>
  <si>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</si>
  <si>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</si>
  <si>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</si>
  <si>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</si>
  <si>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</si>
  <si>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</si>
  <si>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</si>
  <si>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</si>
  <si>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</si>
  <si>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</si>
  <si>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</si>
  <si>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</si>
  <si>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</si>
  <si>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</si>
  <si>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</si>
  <si>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</si>
  <si>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</si>
  <si>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</si>
  <si>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</si>
  <si>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</si>
  <si>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</si>
  <si>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</si>
  <si>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</si>
  <si>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</si>
  <si>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</si>
  <si>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</si>
  <si>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</si>
  <si>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</si>
  <si>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</si>
  <si>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</si>
  <si>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</si>
  <si>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</si>
  <si>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</si>
  <si>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</si>
  <si>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</si>
  <si>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</si>
  <si>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</si>
  <si>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</si>
  <si>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</si>
  <si>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</si>
  <si>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</si>
  <si>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</si>
  <si>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</si>
  <si>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</si>
  <si>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</si>
  <si>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</si>
  <si>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</si>
  <si>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</si>
  <si>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</si>
  <si>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</si>
  <si>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</si>
  <si>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</si>
  <si>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</si>
  <si>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</si>
  <si>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</si>
  <si>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</si>
  <si>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</si>
  <si>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</si>
  <si>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</si>
  <si>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</si>
  <si>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</si>
  <si>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</si>
  <si>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</si>
  <si>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</si>
  <si>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</si>
  <si>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</si>
  <si>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</si>
  <si>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</si>
  <si>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</si>
  <si>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</si>
  <si>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</si>
  <si>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</si>
  <si>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</si>
  <si>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</si>
  <si>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</si>
  <si>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</si>
  <si>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</si>
  <si>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</si>
  <si>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</si>
  <si>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</si>
  <si>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</si>
  <si>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</si>
  <si>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</si>
  <si>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Flexi Cap Fund</t>
  </si>
  <si>
    <t>Scheme Category/ Scheme Name</t>
  </si>
  <si>
    <t>LIC MF Index Fund-Nifty Plan</t>
  </si>
  <si>
    <t>LIC Mutual Fund: Net Average Assets Under Management (AAUM) as on 30/09/2021 (All figures in Rs. Crore)</t>
  </si>
  <si>
    <t>Table showing State wise /Union Territory wise contribution to AAUM of category of schemes as on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</si>
</sst>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1" width="5.28515625" style="24" customWidth="1"/>
    <col min="32" max="32" width="6.5703125" style="24" bestFit="1" customWidth="1"/>
    <col min="33" max="37" width="5.28515625" style="24" customWidth="1"/>
    <col min="38" max="38" width="6.42578125" style="24" customWidth="1"/>
    <col min="39" max="39" width="5.28515625" style="24" customWidth="1"/>
    <col min="40" max="40" width="6.5703125" style="24" bestFit="1" customWidth="1"/>
    <col min="41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103</v>
      </c>
      <c r="B1" s="72" t="s">
        <v>129</v>
      </c>
      <c r="C1" s="63" t="s">
        <v>131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101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102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101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102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101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102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34</v>
      </c>
      <c r="D4" s="61"/>
      <c r="E4" s="61"/>
      <c r="F4" s="61"/>
      <c r="G4" s="62"/>
      <c r="H4" s="57" t="s">
        <v>35</v>
      </c>
      <c r="I4" s="58"/>
      <c r="J4" s="58"/>
      <c r="K4" s="58"/>
      <c r="L4" s="59"/>
      <c r="M4" s="60" t="s">
        <v>34</v>
      </c>
      <c r="N4" s="61"/>
      <c r="O4" s="61"/>
      <c r="P4" s="61"/>
      <c r="Q4" s="62"/>
      <c r="R4" s="57" t="s">
        <v>35</v>
      </c>
      <c r="S4" s="58"/>
      <c r="T4" s="58"/>
      <c r="U4" s="58"/>
      <c r="V4" s="59"/>
      <c r="W4" s="60" t="s">
        <v>34</v>
      </c>
      <c r="X4" s="61"/>
      <c r="Y4" s="61"/>
      <c r="Z4" s="61"/>
      <c r="AA4" s="62"/>
      <c r="AB4" s="57" t="s">
        <v>35</v>
      </c>
      <c r="AC4" s="58"/>
      <c r="AD4" s="58"/>
      <c r="AE4" s="58"/>
      <c r="AF4" s="59"/>
      <c r="AG4" s="60" t="s">
        <v>34</v>
      </c>
      <c r="AH4" s="61"/>
      <c r="AI4" s="61"/>
      <c r="AJ4" s="61"/>
      <c r="AK4" s="62"/>
      <c r="AL4" s="57" t="s">
        <v>35</v>
      </c>
      <c r="AM4" s="58"/>
      <c r="AN4" s="58"/>
      <c r="AO4" s="58"/>
      <c r="AP4" s="59"/>
      <c r="AQ4" s="60" t="s">
        <v>34</v>
      </c>
      <c r="AR4" s="61"/>
      <c r="AS4" s="61"/>
      <c r="AT4" s="61"/>
      <c r="AU4" s="62"/>
      <c r="AV4" s="57" t="s">
        <v>35</v>
      </c>
      <c r="AW4" s="58"/>
      <c r="AX4" s="58"/>
      <c r="AY4" s="58"/>
      <c r="AZ4" s="59"/>
      <c r="BA4" s="60" t="s">
        <v>34</v>
      </c>
      <c r="BB4" s="61"/>
      <c r="BC4" s="61"/>
      <c r="BD4" s="61"/>
      <c r="BE4" s="62"/>
      <c r="BF4" s="57" t="s">
        <v>35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75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126</v>
      </c>
      <c r="C8" s="27">
        <v>0</v>
      </c>
      <c r="D8" s="27">
        <v>26.918657907419355</v>
      </c>
      <c r="E8" s="27">
        <v>0</v>
      </c>
      <c r="F8" s="27">
        <v>0</v>
      </c>
      <c r="G8" s="27">
        <v>0</v>
      </c>
      <c r="H8" s="27">
        <v>27.78428364422583</v>
      </c>
      <c r="I8" s="27">
        <v>7161.2891038743883</v>
      </c>
      <c r="J8" s="27">
        <v>718.6940807337744</v>
      </c>
      <c r="K8" s="27">
        <v>0</v>
      </c>
      <c r="L8" s="27">
        <v>162.98810488761299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17.53372827145153</v>
      </c>
      <c r="S8" s="27">
        <v>213.41068116132257</v>
      </c>
      <c r="T8" s="27">
        <v>142.26186226280643</v>
      </c>
      <c r="U8" s="27">
        <v>0</v>
      </c>
      <c r="V8" s="27">
        <v>38.110581552612857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  <c r="AZ8" s="27">
        <v>0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0</v>
      </c>
      <c r="BG8" s="27">
        <v>0</v>
      </c>
      <c r="BH8" s="27">
        <v>0</v>
      </c>
      <c r="BI8" s="27">
        <v>0</v>
      </c>
      <c r="BJ8" s="27">
        <v>0</v>
      </c>
      <c r="BK8" s="28">
        <f t="shared" ref="BK8:BK9" si="0">SUM(C8:BJ8)</f>
        <v>8508.991084295616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0.43516456909677437</v>
      </c>
      <c r="AC9" s="27">
        <v>414.1552931206773</v>
      </c>
      <c r="AD9" s="27">
        <v>19.944927206161292</v>
      </c>
      <c r="AE9" s="27">
        <v>0</v>
      </c>
      <c r="AF9" s="27">
        <v>0.69533333000000008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0.6996485992903223</v>
      </c>
      <c r="AM9" s="27">
        <v>4.4245565251290344</v>
      </c>
      <c r="AN9" s="27">
        <v>11.899731073774195</v>
      </c>
      <c r="AO9" s="27">
        <v>0</v>
      </c>
      <c r="AP9" s="27">
        <v>1.0728905484516125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27">
        <v>0</v>
      </c>
      <c r="BK9" s="28">
        <f t="shared" si="0"/>
        <v>453.32754497258054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26.918657907419355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27.78428364422583</v>
      </c>
      <c r="I10" s="30">
        <f t="shared" si="1"/>
        <v>7161.2891038743883</v>
      </c>
      <c r="J10" s="30">
        <f t="shared" si="1"/>
        <v>718.6940807337744</v>
      </c>
      <c r="K10" s="30">
        <f t="shared" si="1"/>
        <v>0</v>
      </c>
      <c r="L10" s="30">
        <f t="shared" si="1"/>
        <v>162.98810488761299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17.53372827145153</v>
      </c>
      <c r="S10" s="30">
        <f t="shared" si="1"/>
        <v>213.41068116132257</v>
      </c>
      <c r="T10" s="30">
        <f t="shared" si="1"/>
        <v>142.26186226280643</v>
      </c>
      <c r="U10" s="30">
        <f t="shared" si="1"/>
        <v>0</v>
      </c>
      <c r="V10" s="30">
        <f t="shared" si="1"/>
        <v>38.110581552612857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0.43516456909677437</v>
      </c>
      <c r="AC10" s="30">
        <f t="shared" si="1"/>
        <v>414.1552931206773</v>
      </c>
      <c r="AD10" s="30">
        <f t="shared" si="1"/>
        <v>19.944927206161292</v>
      </c>
      <c r="AE10" s="30">
        <f t="shared" si="1"/>
        <v>0</v>
      </c>
      <c r="AF10" s="30">
        <f t="shared" si="1"/>
        <v>0.69533333000000008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0.6996485992903223</v>
      </c>
      <c r="AM10" s="30">
        <f t="shared" si="1"/>
        <v>4.4245565251290344</v>
      </c>
      <c r="AN10" s="30">
        <f t="shared" si="1"/>
        <v>11.899731073774195</v>
      </c>
      <c r="AO10" s="30">
        <f t="shared" si="1"/>
        <v>0</v>
      </c>
      <c r="AP10" s="30">
        <f t="shared" si="1"/>
        <v>1.0728905484516125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0</v>
      </c>
      <c r="AW10" s="30">
        <f t="shared" si="1"/>
        <v>0</v>
      </c>
      <c r="AX10" s="30">
        <f t="shared" si="1"/>
        <v>0</v>
      </c>
      <c r="AY10" s="30">
        <f t="shared" si="1"/>
        <v>0</v>
      </c>
      <c r="AZ10" s="30">
        <f t="shared" si="1"/>
        <v>0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0</v>
      </c>
      <c r="BG10" s="30">
        <f t="shared" si="1"/>
        <v>0</v>
      </c>
      <c r="BH10" s="30">
        <f t="shared" si="1"/>
        <v>0</v>
      </c>
      <c r="BI10" s="30">
        <f t="shared" si="1"/>
        <v>0</v>
      </c>
      <c r="BJ10" s="30">
        <f t="shared" si="1"/>
        <v>0</v>
      </c>
      <c r="BK10" s="30">
        <f t="shared" si="1"/>
        <v>8962.3186292681967</v>
      </c>
      <c r="BL10" s="45"/>
    </row>
    <row r="11" spans="1:107" x14ac:dyDescent="0.2">
      <c r="A11" s="22" t="s">
        <v>76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4.6869336053548407</v>
      </c>
      <c r="I12" s="27">
        <v>18.299241661129031</v>
      </c>
      <c r="J12" s="27">
        <v>5.7387635806451613E-3</v>
      </c>
      <c r="K12" s="27">
        <v>0</v>
      </c>
      <c r="L12" s="27">
        <v>8.5720519389032273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1.9871102210322578</v>
      </c>
      <c r="S12" s="27">
        <v>15.360586008483871</v>
      </c>
      <c r="T12" s="27">
        <v>22.001048032838792</v>
      </c>
      <c r="U12" s="27">
        <v>0</v>
      </c>
      <c r="V12" s="27">
        <v>1.8149387001612904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  <c r="AZ12" s="27">
        <v>0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27">
        <v>0</v>
      </c>
      <c r="BK12" s="30">
        <f>SUM(C12:BJ12)</f>
        <v>72.727648931483955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4.6869336053548407</v>
      </c>
      <c r="I13" s="30">
        <f t="shared" si="2"/>
        <v>18.299241661129031</v>
      </c>
      <c r="J13" s="30">
        <f t="shared" si="2"/>
        <v>5.7387635806451613E-3</v>
      </c>
      <c r="K13" s="30">
        <f t="shared" si="2"/>
        <v>0</v>
      </c>
      <c r="L13" s="30">
        <f t="shared" si="2"/>
        <v>8.5720519389032273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1.9871102210322578</v>
      </c>
      <c r="S13" s="30">
        <f t="shared" si="2"/>
        <v>15.360586008483871</v>
      </c>
      <c r="T13" s="30">
        <f t="shared" si="2"/>
        <v>22.001048032838792</v>
      </c>
      <c r="U13" s="30">
        <f t="shared" si="2"/>
        <v>0</v>
      </c>
      <c r="V13" s="30">
        <f t="shared" si="2"/>
        <v>1.8149387001612904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0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0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0</v>
      </c>
      <c r="AW13" s="30">
        <f t="shared" si="2"/>
        <v>0</v>
      </c>
      <c r="AX13" s="30">
        <f t="shared" si="2"/>
        <v>0</v>
      </c>
      <c r="AY13" s="30">
        <f t="shared" si="2"/>
        <v>0</v>
      </c>
      <c r="AZ13" s="30">
        <f t="shared" si="2"/>
        <v>0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</v>
      </c>
      <c r="BG13" s="30">
        <f t="shared" si="2"/>
        <v>0</v>
      </c>
      <c r="BH13" s="30">
        <f t="shared" si="2"/>
        <v>0</v>
      </c>
      <c r="BI13" s="30">
        <f t="shared" si="2"/>
        <v>0</v>
      </c>
      <c r="BJ13" s="30">
        <f t="shared" si="2"/>
        <v>0</v>
      </c>
      <c r="BK13" s="30">
        <f t="shared" si="2"/>
        <v>72.727648931483955</v>
      </c>
    </row>
    <row r="14" spans="1:107" x14ac:dyDescent="0.2">
      <c r="A14" s="22" t="s">
        <v>77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6" x14ac:dyDescent="0.2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68.301893191967864</v>
      </c>
      <c r="I24" s="27">
        <v>1349.1882843809483</v>
      </c>
      <c r="J24" s="27">
        <v>33.158024653225802</v>
      </c>
      <c r="K24" s="27">
        <v>0</v>
      </c>
      <c r="L24" s="27">
        <v>211.27127718029027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50.344871164709659</v>
      </c>
      <c r="S24" s="27">
        <v>85.316230109419308</v>
      </c>
      <c r="T24" s="27">
        <v>51.964220892645173</v>
      </c>
      <c r="U24" s="27">
        <v>0</v>
      </c>
      <c r="V24" s="27">
        <v>92.696616925419463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48">
        <v>0</v>
      </c>
      <c r="AZ24" s="27">
        <v>0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0</v>
      </c>
      <c r="BG24" s="27">
        <v>0</v>
      </c>
      <c r="BH24" s="27">
        <v>0</v>
      </c>
      <c r="BI24" s="27">
        <v>0</v>
      </c>
      <c r="BJ24" s="27">
        <v>0</v>
      </c>
      <c r="BK24" s="28">
        <f t="shared" ref="BK24:BK29" si="9">SUM(C24:BJ24)</f>
        <v>1942.241418498626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20.48054432167741</v>
      </c>
      <c r="AW25" s="27">
        <v>44.880900641742201</v>
      </c>
      <c r="AX25" s="27">
        <v>1.0338584349999997</v>
      </c>
      <c r="AY25" s="48">
        <v>0</v>
      </c>
      <c r="AZ25" s="27">
        <v>49.834377609903243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9.7947318372903247</v>
      </c>
      <c r="BG25" s="27">
        <v>1.5856698442258073</v>
      </c>
      <c r="BH25" s="27">
        <v>0.45580153577419341</v>
      </c>
      <c r="BI25" s="27">
        <v>0</v>
      </c>
      <c r="BJ25" s="27">
        <v>4.9272868641935483</v>
      </c>
      <c r="BK25" s="28">
        <f t="shared" si="9"/>
        <v>132.99317108980674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25.401455352838646</v>
      </c>
      <c r="I26" s="27">
        <v>2.9896920846451613</v>
      </c>
      <c r="J26" s="27">
        <v>0</v>
      </c>
      <c r="K26" s="27">
        <v>0</v>
      </c>
      <c r="L26" s="27">
        <v>15.066172732645162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14.917549846258051</v>
      </c>
      <c r="S26" s="27">
        <v>1.1493870092258063</v>
      </c>
      <c r="T26" s="27">
        <v>11.455429144709722</v>
      </c>
      <c r="U26" s="27">
        <v>0</v>
      </c>
      <c r="V26" s="27">
        <v>8.5092621447419337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48">
        <v>0</v>
      </c>
      <c r="AY26" s="48">
        <v>0</v>
      </c>
      <c r="AZ26" s="27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8">
        <f t="shared" si="9"/>
        <v>79.488948315064491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86.7824308595806</v>
      </c>
      <c r="I27" s="27">
        <v>731.67294955477439</v>
      </c>
      <c r="J27" s="27">
        <v>369.60983552348733</v>
      </c>
      <c r="K27" s="27">
        <v>0</v>
      </c>
      <c r="L27" s="27">
        <v>211.62010499306444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78.685127854128453</v>
      </c>
      <c r="S27" s="27">
        <v>48.767936018935515</v>
      </c>
      <c r="T27" s="27">
        <v>100.79998478451614</v>
      </c>
      <c r="U27" s="27">
        <v>0</v>
      </c>
      <c r="V27" s="27">
        <v>85.246845341871136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48">
        <v>0</v>
      </c>
      <c r="AZ27" s="27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0</v>
      </c>
      <c r="BG27" s="27">
        <v>0</v>
      </c>
      <c r="BH27" s="27">
        <v>0</v>
      </c>
      <c r="BI27" s="27">
        <v>0</v>
      </c>
      <c r="BJ27" s="27">
        <v>0</v>
      </c>
      <c r="BK27" s="28">
        <f t="shared" si="9"/>
        <v>1713.1852149303579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16.898874088258086</v>
      </c>
      <c r="AW28" s="27">
        <v>92.501703024870196</v>
      </c>
      <c r="AX28" s="27">
        <v>10.640395423870967</v>
      </c>
      <c r="AY28" s="48">
        <v>0</v>
      </c>
      <c r="AZ28" s="27">
        <v>81.070681320677437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13.308564084806466</v>
      </c>
      <c r="BG28" s="27">
        <v>10.145397964645165</v>
      </c>
      <c r="BH28" s="27">
        <v>120.25384627799998</v>
      </c>
      <c r="BI28" s="27">
        <v>0</v>
      </c>
      <c r="BJ28" s="27">
        <v>40.142774929225794</v>
      </c>
      <c r="BK28" s="28">
        <f t="shared" si="9"/>
        <v>384.96223711435414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1.5422345951854828</v>
      </c>
      <c r="AW29" s="27">
        <v>57.169242860677677</v>
      </c>
      <c r="AX29" s="27">
        <v>22.431820566935478</v>
      </c>
      <c r="AY29" s="27">
        <v>0</v>
      </c>
      <c r="AZ29" s="27">
        <v>6.2469916031935497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2.0537020819354841</v>
      </c>
      <c r="BG29" s="27">
        <v>2.6172631073870964</v>
      </c>
      <c r="BH29" s="27">
        <v>16.174042353322577</v>
      </c>
      <c r="BI29" s="27">
        <v>0</v>
      </c>
      <c r="BJ29" s="27">
        <v>5.1209910612258067</v>
      </c>
      <c r="BK29" s="28">
        <f t="shared" si="9"/>
        <v>113.35628822986315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180.48577940438713</v>
      </c>
      <c r="I30" s="30">
        <f t="shared" si="10"/>
        <v>2083.8509260203678</v>
      </c>
      <c r="J30" s="30">
        <f t="shared" si="10"/>
        <v>402.76786017671316</v>
      </c>
      <c r="K30" s="30">
        <f t="shared" si="10"/>
        <v>0</v>
      </c>
      <c r="L30" s="30">
        <f t="shared" si="10"/>
        <v>437.95755490599987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143.94754886509617</v>
      </c>
      <c r="S30" s="30">
        <f t="shared" si="10"/>
        <v>135.23355313758063</v>
      </c>
      <c r="T30" s="30">
        <f t="shared" si="10"/>
        <v>164.21963482187104</v>
      </c>
      <c r="U30" s="30">
        <f t="shared" si="10"/>
        <v>0</v>
      </c>
      <c r="V30" s="30">
        <f t="shared" si="10"/>
        <v>186.45272441203252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</v>
      </c>
      <c r="AC30" s="30">
        <f t="shared" si="10"/>
        <v>0</v>
      </c>
      <c r="AD30" s="30">
        <f t="shared" si="10"/>
        <v>0</v>
      </c>
      <c r="AE30" s="30">
        <f t="shared" si="10"/>
        <v>0</v>
      </c>
      <c r="AF30" s="30">
        <f t="shared" si="10"/>
        <v>0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</v>
      </c>
      <c r="AM30" s="30">
        <f t="shared" si="11"/>
        <v>0</v>
      </c>
      <c r="AN30" s="30">
        <f t="shared" si="11"/>
        <v>0</v>
      </c>
      <c r="AO30" s="30">
        <f t="shared" si="11"/>
        <v>0</v>
      </c>
      <c r="AP30" s="30">
        <f t="shared" si="11"/>
        <v>0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38.92165300512098</v>
      </c>
      <c r="AW30" s="30">
        <f t="shared" si="11"/>
        <v>194.55184652729008</v>
      </c>
      <c r="AX30" s="30">
        <f t="shared" si="11"/>
        <v>34.10607442580644</v>
      </c>
      <c r="AY30" s="30">
        <f t="shared" si="11"/>
        <v>0</v>
      </c>
      <c r="AZ30" s="30">
        <f t="shared" si="11"/>
        <v>137.15205053377423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25.156998004032275</v>
      </c>
      <c r="BG30" s="30">
        <f t="shared" si="11"/>
        <v>14.348330916258067</v>
      </c>
      <c r="BH30" s="30">
        <f t="shared" si="11"/>
        <v>136.88369016709674</v>
      </c>
      <c r="BI30" s="30">
        <v>0</v>
      </c>
      <c r="BJ30" s="30">
        <f t="shared" si="11"/>
        <v>50.19105285464515</v>
      </c>
      <c r="BK30" s="30">
        <f t="shared" si="11"/>
        <v>4366.2272781780721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26.918657907419355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212.95699665396779</v>
      </c>
      <c r="I31" s="27">
        <f t="shared" si="12"/>
        <v>9263.4392715558843</v>
      </c>
      <c r="J31" s="27">
        <f t="shared" si="12"/>
        <v>1121.4676796740682</v>
      </c>
      <c r="K31" s="27">
        <f t="shared" si="12"/>
        <v>0</v>
      </c>
      <c r="L31" s="27">
        <f t="shared" si="12"/>
        <v>609.51771173251609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163.46838735757996</v>
      </c>
      <c r="S31" s="27">
        <f t="shared" si="12"/>
        <v>364.00482030738704</v>
      </c>
      <c r="T31" s="27">
        <f t="shared" si="12"/>
        <v>328.48254511751622</v>
      </c>
      <c r="U31" s="27">
        <f t="shared" si="12"/>
        <v>0</v>
      </c>
      <c r="V31" s="27">
        <f t="shared" si="12"/>
        <v>226.37824466480669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0.43516456909677437</v>
      </c>
      <c r="AC31" s="27">
        <f t="shared" si="12"/>
        <v>414.1552931206773</v>
      </c>
      <c r="AD31" s="27">
        <f t="shared" si="12"/>
        <v>19.944927206161292</v>
      </c>
      <c r="AE31" s="27">
        <f t="shared" si="12"/>
        <v>0</v>
      </c>
      <c r="AF31" s="27">
        <f t="shared" si="12"/>
        <v>0.69533333000000008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0.6996485992903223</v>
      </c>
      <c r="AM31" s="27">
        <f t="shared" si="13"/>
        <v>4.4245565251290344</v>
      </c>
      <c r="AN31" s="27">
        <f t="shared" si="13"/>
        <v>11.899731073774195</v>
      </c>
      <c r="AO31" s="27">
        <f t="shared" si="13"/>
        <v>0</v>
      </c>
      <c r="AP31" s="27">
        <f t="shared" si="13"/>
        <v>1.0728905484516125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38.92165300512098</v>
      </c>
      <c r="AW31" s="27">
        <f t="shared" si="13"/>
        <v>194.55184652729008</v>
      </c>
      <c r="AX31" s="27">
        <f t="shared" si="13"/>
        <v>34.10607442580644</v>
      </c>
      <c r="AY31" s="27">
        <f t="shared" si="13"/>
        <v>0</v>
      </c>
      <c r="AZ31" s="27">
        <f t="shared" si="13"/>
        <v>137.15205053377423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25.156998004032275</v>
      </c>
      <c r="BG31" s="27">
        <f t="shared" si="13"/>
        <v>14.348330916258067</v>
      </c>
      <c r="BH31" s="27">
        <f t="shared" si="13"/>
        <v>136.88369016709674</v>
      </c>
      <c r="BI31" s="27">
        <v>0</v>
      </c>
      <c r="BJ31" s="27">
        <f t="shared" si="13"/>
        <v>50.19105285464515</v>
      </c>
      <c r="BK31" s="27">
        <f t="shared" si="13"/>
        <v>13401.273556377753</v>
      </c>
    </row>
    <row r="32" spans="1:66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6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6" s="34" customFormat="1" x14ac:dyDescent="0.2">
      <c r="A34" s="22" t="s">
        <v>75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143.51753764258018</v>
      </c>
      <c r="AW35" s="27">
        <v>16.075269715453032</v>
      </c>
      <c r="AX35" s="27">
        <v>0</v>
      </c>
      <c r="AY35" s="27">
        <v>0</v>
      </c>
      <c r="AZ35" s="27">
        <v>41.733104327419362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169.58681594193547</v>
      </c>
      <c r="BG35" s="27">
        <v>9.7033391499999926</v>
      </c>
      <c r="BH35" s="48">
        <v>0</v>
      </c>
      <c r="BI35" s="48">
        <v>0</v>
      </c>
      <c r="BJ35" s="27">
        <v>38.701810922387104</v>
      </c>
      <c r="BK35" s="28">
        <f t="shared" ref="BK35:BK36" si="14">SUM(C35:BJ35)</f>
        <v>419.31787769977512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214.04390878038839</v>
      </c>
      <c r="AW36" s="27">
        <v>1.5754910510967746</v>
      </c>
      <c r="AX36" s="27">
        <v>0</v>
      </c>
      <c r="AY36" s="27">
        <v>0</v>
      </c>
      <c r="AZ36" s="27">
        <v>13.572177159903225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193.66127203525934</v>
      </c>
      <c r="BG36" s="27">
        <v>0.41550157019354833</v>
      </c>
      <c r="BH36" s="48">
        <v>0</v>
      </c>
      <c r="BI36" s="48">
        <v>0</v>
      </c>
      <c r="BJ36" s="27">
        <v>3.6049346519354826</v>
      </c>
      <c r="BK36" s="28">
        <f t="shared" si="14"/>
        <v>426.87328524877677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0</v>
      </c>
      <c r="I37" s="48">
        <f t="shared" si="15"/>
        <v>0</v>
      </c>
      <c r="J37" s="48">
        <f t="shared" si="15"/>
        <v>0</v>
      </c>
      <c r="K37" s="48">
        <f t="shared" si="15"/>
        <v>0</v>
      </c>
      <c r="L37" s="48">
        <f t="shared" si="15"/>
        <v>0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0</v>
      </c>
      <c r="S37" s="48">
        <f t="shared" si="15"/>
        <v>0</v>
      </c>
      <c r="T37" s="48">
        <f t="shared" si="15"/>
        <v>0</v>
      </c>
      <c r="U37" s="48">
        <f t="shared" si="15"/>
        <v>0</v>
      </c>
      <c r="V37" s="48">
        <f t="shared" si="15"/>
        <v>0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0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0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0</v>
      </c>
      <c r="AM37" s="48">
        <f t="shared" si="15"/>
        <v>0</v>
      </c>
      <c r="AN37" s="48">
        <f t="shared" si="15"/>
        <v>0</v>
      </c>
      <c r="AO37" s="48">
        <f t="shared" si="15"/>
        <v>0</v>
      </c>
      <c r="AP37" s="48">
        <f t="shared" si="15"/>
        <v>0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357.56144642296857</v>
      </c>
      <c r="AW37" s="48">
        <f t="shared" si="15"/>
        <v>17.650760766549809</v>
      </c>
      <c r="AX37" s="48">
        <f t="shared" si="15"/>
        <v>0</v>
      </c>
      <c r="AY37" s="48">
        <f t="shared" si="15"/>
        <v>0</v>
      </c>
      <c r="AZ37" s="48">
        <f t="shared" si="15"/>
        <v>55.305281487322588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363.24808797719481</v>
      </c>
      <c r="BG37" s="48">
        <f t="shared" si="15"/>
        <v>10.118840720193541</v>
      </c>
      <c r="BH37" s="48">
        <f t="shared" si="15"/>
        <v>0</v>
      </c>
      <c r="BI37" s="48">
        <f t="shared" si="15"/>
        <v>0</v>
      </c>
      <c r="BJ37" s="48">
        <f t="shared" si="15"/>
        <v>42.306745574322584</v>
      </c>
      <c r="BK37" s="48">
        <f t="shared" si="15"/>
        <v>846.19116294855189</v>
      </c>
    </row>
    <row r="38" spans="1:66" x14ac:dyDescent="0.2">
      <c r="A38" s="22" t="s">
        <v>76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1.9918460020322581</v>
      </c>
      <c r="I39" s="27">
        <v>12.074131089354841</v>
      </c>
      <c r="J39" s="27">
        <v>0</v>
      </c>
      <c r="K39" s="27">
        <v>0</v>
      </c>
      <c r="L39" s="27">
        <v>16.717446788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0.80622682474193497</v>
      </c>
      <c r="S39" s="27">
        <v>1.4624361305806453</v>
      </c>
      <c r="T39" s="27">
        <v>0</v>
      </c>
      <c r="U39" s="27">
        <v>0</v>
      </c>
      <c r="V39" s="27">
        <v>2.3229097059354835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48">
        <v>0</v>
      </c>
      <c r="AY39" s="48">
        <v>0</v>
      </c>
      <c r="AZ39" s="27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</v>
      </c>
      <c r="BG39" s="27">
        <v>0</v>
      </c>
      <c r="BH39" s="48">
        <v>0</v>
      </c>
      <c r="BI39" s="48">
        <v>0</v>
      </c>
      <c r="BJ39" s="27">
        <v>0</v>
      </c>
      <c r="BK39" s="28">
        <f t="shared" ref="BK39:BK47" si="16">SUM(C39:BJ39)</f>
        <v>35.374996540645171</v>
      </c>
      <c r="BL39" s="45"/>
      <c r="BM39" s="53"/>
      <c r="BN39" s="56"/>
    </row>
    <row r="40" spans="1:66" x14ac:dyDescent="0.2">
      <c r="A40" s="22"/>
      <c r="B40" s="26" t="s">
        <v>115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22.488311453418891</v>
      </c>
      <c r="I40" s="27">
        <v>1.2964909371935482</v>
      </c>
      <c r="J40" s="27">
        <v>0</v>
      </c>
      <c r="K40" s="27">
        <v>0</v>
      </c>
      <c r="L40" s="27">
        <v>11.236852799580637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19.493364590096729</v>
      </c>
      <c r="S40" s="27">
        <v>0.40447084187096766</v>
      </c>
      <c r="T40" s="27">
        <v>0</v>
      </c>
      <c r="U40" s="27">
        <v>0</v>
      </c>
      <c r="V40" s="27">
        <v>8.3575260302580787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48">
        <v>0</v>
      </c>
      <c r="AY40" s="48">
        <v>0</v>
      </c>
      <c r="AZ40" s="27">
        <v>0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0</v>
      </c>
      <c r="BG40" s="27">
        <v>0</v>
      </c>
      <c r="BH40" s="48">
        <v>0</v>
      </c>
      <c r="BI40" s="48">
        <v>0</v>
      </c>
      <c r="BJ40" s="27">
        <v>0</v>
      </c>
      <c r="BK40" s="28">
        <f t="shared" si="16"/>
        <v>63.277016652418851</v>
      </c>
      <c r="BL40" s="45"/>
      <c r="BM40" s="53"/>
      <c r="BN40" s="56"/>
    </row>
    <row r="41" spans="1:66" x14ac:dyDescent="0.2">
      <c r="A41" s="22"/>
      <c r="B41" s="26" t="s">
        <v>116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6.0247298040322974</v>
      </c>
      <c r="AW41" s="27">
        <v>0.15769570683870968</v>
      </c>
      <c r="AX41" s="48">
        <v>0</v>
      </c>
      <c r="AY41" s="48">
        <v>0</v>
      </c>
      <c r="AZ41" s="27">
        <v>1.3164084332260739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6.1182709090968155</v>
      </c>
      <c r="BG41" s="27">
        <v>0.30498227954838703</v>
      </c>
      <c r="BH41" s="48">
        <v>0</v>
      </c>
      <c r="BI41" s="48">
        <v>0</v>
      </c>
      <c r="BJ41" s="27">
        <v>0.8535010147741936</v>
      </c>
      <c r="BK41" s="28">
        <f t="shared" si="16"/>
        <v>14.775588147516478</v>
      </c>
      <c r="BL41" s="45"/>
      <c r="BM41" s="53"/>
      <c r="BN41" s="56"/>
    </row>
    <row r="42" spans="1:66" x14ac:dyDescent="0.2">
      <c r="A42" s="22"/>
      <c r="B42" s="26" t="s">
        <v>128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154.69909940154989</v>
      </c>
      <c r="I42" s="27">
        <v>30.062817522309157</v>
      </c>
      <c r="J42" s="27">
        <v>0</v>
      </c>
      <c r="K42" s="27">
        <v>0</v>
      </c>
      <c r="L42" s="27">
        <v>41.279980310709625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163.7470176113564</v>
      </c>
      <c r="S42" s="27">
        <v>18.498873718129037</v>
      </c>
      <c r="T42" s="27">
        <v>1.7547763806451618E-2</v>
      </c>
      <c r="U42" s="27">
        <v>0</v>
      </c>
      <c r="V42" s="27">
        <v>25.031276798483862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48">
        <v>0</v>
      </c>
      <c r="AZ42" s="27">
        <v>0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0</v>
      </c>
      <c r="BG42" s="27">
        <v>0</v>
      </c>
      <c r="BH42" s="27">
        <v>0</v>
      </c>
      <c r="BI42" s="48">
        <v>0</v>
      </c>
      <c r="BJ42" s="27">
        <v>0</v>
      </c>
      <c r="BK42" s="28">
        <f t="shared" si="16"/>
        <v>433.3366131263445</v>
      </c>
      <c r="BL42" s="45"/>
      <c r="BM42" s="53"/>
      <c r="BN42" s="56"/>
    </row>
    <row r="43" spans="1:66" x14ac:dyDescent="0.2">
      <c r="A43" s="22"/>
      <c r="B43" s="26" t="s">
        <v>130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9.7774789045806489</v>
      </c>
      <c r="I43" s="27">
        <v>2.4288631169032255</v>
      </c>
      <c r="J43" s="27">
        <v>7.3095763548387108E-2</v>
      </c>
      <c r="K43" s="27">
        <v>0</v>
      </c>
      <c r="L43" s="27">
        <v>8.6248002141935469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7.7269624678709592</v>
      </c>
      <c r="S43" s="27">
        <v>15.865107600612895</v>
      </c>
      <c r="T43" s="27">
        <v>0.21862290922580641</v>
      </c>
      <c r="U43" s="27">
        <v>0</v>
      </c>
      <c r="V43" s="27">
        <v>7.3440712721290318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48">
        <v>0</v>
      </c>
      <c r="BJ43" s="27">
        <v>0</v>
      </c>
      <c r="BK43" s="28">
        <f t="shared" si="16"/>
        <v>52.059002249064505</v>
      </c>
      <c r="BL43" s="45"/>
      <c r="BM43" s="53"/>
      <c r="BN43" s="56"/>
    </row>
    <row r="44" spans="1:66" x14ac:dyDescent="0.2">
      <c r="A44" s="22"/>
      <c r="B44" s="26" t="s">
        <v>117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16.624805836322558</v>
      </c>
      <c r="I44" s="27">
        <v>3.3436959341612904</v>
      </c>
      <c r="J44" s="27">
        <v>0</v>
      </c>
      <c r="K44" s="27">
        <v>0</v>
      </c>
      <c r="L44" s="27">
        <v>7.5140448787741931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8.8464985442903412</v>
      </c>
      <c r="S44" s="27">
        <v>4.7216493869030574</v>
      </c>
      <c r="T44" s="27">
        <v>0.12781951270967737</v>
      </c>
      <c r="U44" s="27">
        <v>0</v>
      </c>
      <c r="V44" s="27">
        <v>2.6077969732903235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  <c r="AZ44" s="27">
        <v>0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0</v>
      </c>
      <c r="BG44" s="27">
        <v>0</v>
      </c>
      <c r="BH44" s="27">
        <v>0</v>
      </c>
      <c r="BI44" s="48">
        <v>0</v>
      </c>
      <c r="BJ44" s="27">
        <v>0</v>
      </c>
      <c r="BK44" s="28">
        <f t="shared" si="16"/>
        <v>43.786311066451447</v>
      </c>
      <c r="BL44" s="45"/>
      <c r="BM44" s="53"/>
      <c r="BN44" s="56"/>
    </row>
    <row r="45" spans="1:66" x14ac:dyDescent="0.2">
      <c r="A45" s="22"/>
      <c r="B45" s="26" t="s">
        <v>118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30.611796057290789</v>
      </c>
      <c r="I45" s="27">
        <v>2.4478629724516132</v>
      </c>
      <c r="J45" s="27">
        <v>0</v>
      </c>
      <c r="K45" s="27">
        <v>0</v>
      </c>
      <c r="L45" s="27">
        <v>6.8593960265483904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31.488304109290858</v>
      </c>
      <c r="S45" s="27">
        <v>4.3475065847471104</v>
      </c>
      <c r="T45" s="27">
        <v>0</v>
      </c>
      <c r="U45" s="27">
        <v>0</v>
      </c>
      <c r="V45" s="27">
        <v>3.8935579678064536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48">
        <v>0</v>
      </c>
      <c r="AY45" s="48">
        <v>0</v>
      </c>
      <c r="AZ45" s="27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27">
        <v>0</v>
      </c>
      <c r="BG45" s="27">
        <v>0</v>
      </c>
      <c r="BH45" s="48">
        <v>0</v>
      </c>
      <c r="BI45" s="48">
        <v>0</v>
      </c>
      <c r="BJ45" s="27">
        <v>0</v>
      </c>
      <c r="BK45" s="28">
        <f t="shared" si="16"/>
        <v>79.64842371813522</v>
      </c>
      <c r="BL45" s="45"/>
      <c r="BM45" s="53"/>
      <c r="BN45" s="56"/>
    </row>
    <row r="46" spans="1:66" x14ac:dyDescent="0.2">
      <c r="A46" s="22"/>
      <c r="B46" s="26" t="s">
        <v>119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342.84582624951571</v>
      </c>
      <c r="I46" s="27">
        <v>204.1904776207177</v>
      </c>
      <c r="J46" s="27">
        <v>0</v>
      </c>
      <c r="K46" s="27">
        <v>0</v>
      </c>
      <c r="L46" s="27">
        <v>307.5163040410331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355.75883304112728</v>
      </c>
      <c r="S46" s="27">
        <v>85.716799028451675</v>
      </c>
      <c r="T46" s="27">
        <v>2.0357947507096772</v>
      </c>
      <c r="U46" s="27">
        <v>0</v>
      </c>
      <c r="V46" s="27">
        <v>248.43789758290299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48">
        <v>0</v>
      </c>
      <c r="AZ46" s="27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0</v>
      </c>
      <c r="BG46" s="27">
        <v>0</v>
      </c>
      <c r="BH46" s="27">
        <v>0</v>
      </c>
      <c r="BI46" s="48">
        <v>0</v>
      </c>
      <c r="BJ46" s="27">
        <v>0</v>
      </c>
      <c r="BK46" s="28">
        <f t="shared" si="16"/>
        <v>1546.5019323144581</v>
      </c>
      <c r="BL46" s="45"/>
      <c r="BM46" s="53"/>
      <c r="BN46" s="56"/>
    </row>
    <row r="47" spans="1:66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138.43563633261334</v>
      </c>
      <c r="I47" s="27">
        <v>129.2152289856715</v>
      </c>
      <c r="J47" s="27">
        <v>0</v>
      </c>
      <c r="K47" s="27">
        <v>0</v>
      </c>
      <c r="L47" s="27">
        <v>101.96492261083871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169.60314152535423</v>
      </c>
      <c r="S47" s="27">
        <v>17.034102155741934</v>
      </c>
      <c r="T47" s="27">
        <v>0.37613914100000012</v>
      </c>
      <c r="U47" s="27">
        <v>0</v>
      </c>
      <c r="V47" s="27">
        <v>102.70492066893536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48">
        <v>0</v>
      </c>
      <c r="AZ47" s="27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0</v>
      </c>
      <c r="BG47" s="27">
        <v>0</v>
      </c>
      <c r="BH47" s="27">
        <v>0</v>
      </c>
      <c r="BI47" s="48">
        <v>0</v>
      </c>
      <c r="BJ47" s="27">
        <v>0</v>
      </c>
      <c r="BK47" s="28">
        <f t="shared" si="16"/>
        <v>659.33409142015512</v>
      </c>
      <c r="BL47" s="45"/>
      <c r="BM47" s="53"/>
      <c r="BN47" s="56"/>
    </row>
    <row r="48" spans="1:66" x14ac:dyDescent="0.2">
      <c r="A48" s="22"/>
      <c r="B48" s="29" t="s">
        <v>85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717.47480023732396</v>
      </c>
      <c r="I48" s="27">
        <f t="shared" si="17"/>
        <v>385.0595681787629</v>
      </c>
      <c r="J48" s="27">
        <f t="shared" si="17"/>
        <v>7.3095763548387108E-2</v>
      </c>
      <c r="K48" s="27">
        <f t="shared" si="17"/>
        <v>0</v>
      </c>
      <c r="L48" s="27">
        <f t="shared" si="17"/>
        <v>501.71374766967818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757.4703487141287</v>
      </c>
      <c r="S48" s="27">
        <f t="shared" si="17"/>
        <v>148.05094544703735</v>
      </c>
      <c r="T48" s="27">
        <f t="shared" si="17"/>
        <v>2.775924077451613</v>
      </c>
      <c r="U48" s="27">
        <f t="shared" si="17"/>
        <v>0</v>
      </c>
      <c r="V48" s="27">
        <f t="shared" si="17"/>
        <v>400.69995699974157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0</v>
      </c>
      <c r="AC48" s="27">
        <f t="shared" si="17"/>
        <v>0</v>
      </c>
      <c r="AD48" s="27">
        <f t="shared" si="17"/>
        <v>0</v>
      </c>
      <c r="AE48" s="27">
        <f t="shared" si="17"/>
        <v>0</v>
      </c>
      <c r="AF48" s="27">
        <f t="shared" si="17"/>
        <v>0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0</v>
      </c>
      <c r="AM48" s="27">
        <f t="shared" si="17"/>
        <v>0</v>
      </c>
      <c r="AN48" s="27">
        <f t="shared" si="17"/>
        <v>0</v>
      </c>
      <c r="AO48" s="27">
        <f t="shared" si="17"/>
        <v>0</v>
      </c>
      <c r="AP48" s="27">
        <f t="shared" si="17"/>
        <v>0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6.0247298040322974</v>
      </c>
      <c r="AW48" s="27">
        <f t="shared" si="17"/>
        <v>0.15769570683870968</v>
      </c>
      <c r="AX48" s="27">
        <f t="shared" si="17"/>
        <v>0</v>
      </c>
      <c r="AY48" s="27">
        <f t="shared" si="17"/>
        <v>0</v>
      </c>
      <c r="AZ48" s="27">
        <f t="shared" si="17"/>
        <v>1.3164084332260739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6.1182709090968155</v>
      </c>
      <c r="BG48" s="27">
        <f t="shared" si="17"/>
        <v>0.30498227954838703</v>
      </c>
      <c r="BH48" s="27">
        <f t="shared" si="17"/>
        <v>0</v>
      </c>
      <c r="BI48" s="27">
        <f t="shared" si="17"/>
        <v>0</v>
      </c>
      <c r="BJ48" s="27">
        <f t="shared" si="17"/>
        <v>0.8535010147741936</v>
      </c>
      <c r="BK48" s="27">
        <f t="shared" ref="BK48" si="18">SUM(BK39:BK47)</f>
        <v>2928.0939752351896</v>
      </c>
    </row>
    <row r="49" spans="1:66" x14ac:dyDescent="0.2">
      <c r="A49" s="22"/>
      <c r="B49" s="32" t="s">
        <v>83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717.47480023732396</v>
      </c>
      <c r="I49" s="30">
        <f t="shared" si="19"/>
        <v>385.0595681787629</v>
      </c>
      <c r="J49" s="30">
        <f t="shared" si="19"/>
        <v>7.3095763548387108E-2</v>
      </c>
      <c r="K49" s="30">
        <f t="shared" si="19"/>
        <v>0</v>
      </c>
      <c r="L49" s="30">
        <f t="shared" si="19"/>
        <v>501.71374766967818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757.4703487141287</v>
      </c>
      <c r="S49" s="30">
        <f t="shared" si="19"/>
        <v>148.05094544703735</v>
      </c>
      <c r="T49" s="30">
        <f t="shared" si="19"/>
        <v>2.775924077451613</v>
      </c>
      <c r="U49" s="30">
        <f t="shared" si="19"/>
        <v>0</v>
      </c>
      <c r="V49" s="30">
        <f t="shared" si="19"/>
        <v>400.69995699974157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0</v>
      </c>
      <c r="AC49" s="30">
        <f t="shared" si="19"/>
        <v>0</v>
      </c>
      <c r="AD49" s="30">
        <f t="shared" si="19"/>
        <v>0</v>
      </c>
      <c r="AE49" s="30">
        <f t="shared" si="19"/>
        <v>0</v>
      </c>
      <c r="AF49" s="30">
        <f t="shared" si="19"/>
        <v>0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0</v>
      </c>
      <c r="AM49" s="30">
        <f t="shared" si="20"/>
        <v>0</v>
      </c>
      <c r="AN49" s="30">
        <f t="shared" si="20"/>
        <v>0</v>
      </c>
      <c r="AO49" s="30">
        <f t="shared" si="20"/>
        <v>0</v>
      </c>
      <c r="AP49" s="30">
        <f t="shared" si="20"/>
        <v>0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363.58617622700086</v>
      </c>
      <c r="AW49" s="30">
        <f t="shared" si="20"/>
        <v>17.808456473388517</v>
      </c>
      <c r="AX49" s="30">
        <f t="shared" si="20"/>
        <v>0</v>
      </c>
      <c r="AY49" s="30">
        <f t="shared" si="20"/>
        <v>0</v>
      </c>
      <c r="AZ49" s="30">
        <f t="shared" si="20"/>
        <v>56.621689920548661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369.36635888629161</v>
      </c>
      <c r="BG49" s="30">
        <f t="shared" si="20"/>
        <v>10.423822999741928</v>
      </c>
      <c r="BH49" s="30">
        <f t="shared" si="20"/>
        <v>0</v>
      </c>
      <c r="BI49" s="30">
        <f t="shared" si="20"/>
        <v>0</v>
      </c>
      <c r="BJ49" s="30">
        <f t="shared" si="20"/>
        <v>43.160246589096779</v>
      </c>
      <c r="BK49" s="30">
        <f t="shared" ref="BK49" si="21">BK37+BK48</f>
        <v>3774.2851381837418</v>
      </c>
    </row>
    <row r="50" spans="1:66" ht="3" customHeight="1" x14ac:dyDescent="0.2">
      <c r="A50" s="22"/>
      <c r="B50" s="25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2"/>
    </row>
    <row r="51" spans="1:66" x14ac:dyDescent="0.2">
      <c r="A51" s="22" t="s">
        <v>15</v>
      </c>
      <c r="B51" s="23" t="s">
        <v>8</v>
      </c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6" x14ac:dyDescent="0.2">
      <c r="A52" s="22" t="s">
        <v>75</v>
      </c>
      <c r="B52" s="25" t="s">
        <v>16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6" x14ac:dyDescent="0.2">
      <c r="A53" s="22"/>
      <c r="B53" s="26" t="s">
        <v>121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60.201981515838533</v>
      </c>
      <c r="I53" s="27">
        <v>109.77130025864896</v>
      </c>
      <c r="J53" s="27">
        <v>0</v>
      </c>
      <c r="K53" s="27">
        <v>0</v>
      </c>
      <c r="L53" s="27">
        <v>157.27385338864485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48.682261598161425</v>
      </c>
      <c r="S53" s="27">
        <v>12.049685927290325</v>
      </c>
      <c r="T53" s="27">
        <v>6.8488235427419353</v>
      </c>
      <c r="U53" s="27">
        <v>0</v>
      </c>
      <c r="V53" s="27">
        <v>87.409839056483847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48">
        <v>0</v>
      </c>
      <c r="AE53" s="48">
        <v>0</v>
      </c>
      <c r="AF53" s="27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27">
        <v>0</v>
      </c>
      <c r="AM53" s="27">
        <v>0</v>
      </c>
      <c r="AN53" s="48">
        <v>0</v>
      </c>
      <c r="AO53" s="48">
        <v>0</v>
      </c>
      <c r="AP53" s="27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27">
        <v>0</v>
      </c>
      <c r="AW53" s="27">
        <v>0</v>
      </c>
      <c r="AX53" s="48">
        <v>0</v>
      </c>
      <c r="AY53" s="48">
        <v>0</v>
      </c>
      <c r="AZ53" s="27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27">
        <v>0</v>
      </c>
      <c r="BG53" s="27">
        <v>0</v>
      </c>
      <c r="BH53" s="48">
        <v>0</v>
      </c>
      <c r="BI53" s="48">
        <v>0</v>
      </c>
      <c r="BJ53" s="27">
        <v>0</v>
      </c>
      <c r="BK53" s="28">
        <f t="shared" ref="BK53" si="22">SUM(C53:BJ53)</f>
        <v>482.2377452878099</v>
      </c>
      <c r="BL53" s="45"/>
      <c r="BM53" s="53"/>
      <c r="BN53" s="56"/>
    </row>
    <row r="54" spans="1:66" x14ac:dyDescent="0.2">
      <c r="A54" s="22"/>
      <c r="B54" s="32" t="s">
        <v>82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60.201981515838533</v>
      </c>
      <c r="I54" s="30">
        <f t="shared" si="23"/>
        <v>109.77130025864896</v>
      </c>
      <c r="J54" s="30">
        <f t="shared" si="23"/>
        <v>0</v>
      </c>
      <c r="K54" s="30">
        <f t="shared" si="23"/>
        <v>0</v>
      </c>
      <c r="L54" s="30">
        <f t="shared" si="23"/>
        <v>157.27385338864485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48.682261598161425</v>
      </c>
      <c r="S54" s="30">
        <f t="shared" si="23"/>
        <v>12.049685927290325</v>
      </c>
      <c r="T54" s="30">
        <f t="shared" si="23"/>
        <v>6.8488235427419353</v>
      </c>
      <c r="U54" s="30">
        <f t="shared" si="23"/>
        <v>0</v>
      </c>
      <c r="V54" s="30">
        <f t="shared" si="23"/>
        <v>87.409839056483847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</v>
      </c>
      <c r="AC54" s="30">
        <f t="shared" si="23"/>
        <v>0</v>
      </c>
      <c r="AD54" s="30">
        <f t="shared" si="23"/>
        <v>0</v>
      </c>
      <c r="AE54" s="30">
        <f t="shared" si="23"/>
        <v>0</v>
      </c>
      <c r="AF54" s="30">
        <f t="shared" si="23"/>
        <v>0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</v>
      </c>
      <c r="AM54" s="30">
        <f t="shared" si="23"/>
        <v>0</v>
      </c>
      <c r="AN54" s="30">
        <f t="shared" si="23"/>
        <v>0</v>
      </c>
      <c r="AO54" s="30">
        <f t="shared" si="23"/>
        <v>0</v>
      </c>
      <c r="AP54" s="30">
        <f t="shared" si="23"/>
        <v>0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0</v>
      </c>
      <c r="AW54" s="30">
        <f t="shared" si="23"/>
        <v>0</v>
      </c>
      <c r="AX54" s="30">
        <f t="shared" si="23"/>
        <v>0</v>
      </c>
      <c r="AY54" s="30">
        <f t="shared" si="23"/>
        <v>0</v>
      </c>
      <c r="AZ54" s="30">
        <f t="shared" si="23"/>
        <v>0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0</v>
      </c>
      <c r="BG54" s="30">
        <f t="shared" si="23"/>
        <v>0</v>
      </c>
      <c r="BH54" s="30">
        <f t="shared" si="23"/>
        <v>0</v>
      </c>
      <c r="BI54" s="30">
        <f t="shared" si="23"/>
        <v>0</v>
      </c>
      <c r="BJ54" s="30">
        <f t="shared" si="23"/>
        <v>0</v>
      </c>
      <c r="BK54" s="30">
        <f t="shared" si="23"/>
        <v>482.2377452878099</v>
      </c>
    </row>
    <row r="55" spans="1:66" ht="2.25" customHeight="1" x14ac:dyDescent="0.2">
      <c r="A55" s="22"/>
      <c r="B55" s="25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2"/>
    </row>
    <row r="56" spans="1:66" x14ac:dyDescent="0.2">
      <c r="A56" s="22" t="s">
        <v>4</v>
      </c>
      <c r="B56" s="23" t="s">
        <v>9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6" x14ac:dyDescent="0.2">
      <c r="A57" s="22" t="s">
        <v>75</v>
      </c>
      <c r="B57" s="25" t="s">
        <v>17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6" x14ac:dyDescent="0.2">
      <c r="A58" s="22"/>
      <c r="B58" s="29" t="s">
        <v>36</v>
      </c>
      <c r="C58" s="30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8">
        <f>SUM(C58:BJ58)</f>
        <v>0</v>
      </c>
    </row>
    <row r="59" spans="1:66" x14ac:dyDescent="0.2">
      <c r="A59" s="22"/>
      <c r="B59" s="29" t="s">
        <v>84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76</v>
      </c>
      <c r="B60" s="25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2"/>
    </row>
    <row r="61" spans="1:66" x14ac:dyDescent="0.2">
      <c r="A61" s="22"/>
      <c r="B61" s="26" t="s">
        <v>122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0.62622679999998299</v>
      </c>
      <c r="AW61" s="27">
        <v>169.69063600000001</v>
      </c>
      <c r="AX61" s="27">
        <v>487.98710709083412</v>
      </c>
      <c r="AY61" s="27">
        <v>0</v>
      </c>
      <c r="AZ61" s="27">
        <v>0.4559283999999999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0.48457709999999721</v>
      </c>
      <c r="BG61" s="27">
        <v>0</v>
      </c>
      <c r="BH61" s="27">
        <v>0</v>
      </c>
      <c r="BI61" s="27">
        <v>0</v>
      </c>
      <c r="BJ61" s="27">
        <v>1.3288196000000003</v>
      </c>
      <c r="BK61" s="28">
        <f t="shared" ref="BK61:BK64" si="25">SUM(C61:BJ61)</f>
        <v>660.57329499083403</v>
      </c>
      <c r="BL61" s="45"/>
      <c r="BM61" s="53"/>
      <c r="BN61" s="56"/>
    </row>
    <row r="62" spans="1:66" x14ac:dyDescent="0.2">
      <c r="A62" s="22"/>
      <c r="B62" s="26" t="s">
        <v>123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0.35278449999999734</v>
      </c>
      <c r="AW62" s="27">
        <v>56.755632899999995</v>
      </c>
      <c r="AX62" s="27">
        <v>494.19880063540541</v>
      </c>
      <c r="AY62" s="27">
        <v>0</v>
      </c>
      <c r="AZ62" s="27">
        <v>6.7728100000000013E-2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0.21306000000000069</v>
      </c>
      <c r="BG62" s="27">
        <v>5.934E-4</v>
      </c>
      <c r="BH62" s="27">
        <v>0</v>
      </c>
      <c r="BI62" s="27">
        <v>0</v>
      </c>
      <c r="BJ62" s="27">
        <v>4.6323599999999993E-2</v>
      </c>
      <c r="BK62" s="28">
        <f t="shared" si="25"/>
        <v>551.63492313540542</v>
      </c>
      <c r="BL62" s="45"/>
      <c r="BM62" s="53"/>
      <c r="BN62" s="56"/>
    </row>
    <row r="63" spans="1:66" x14ac:dyDescent="0.2">
      <c r="A63" s="22"/>
      <c r="B63" s="26" t="s">
        <v>124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1.1898052999999995</v>
      </c>
      <c r="AW63" s="27">
        <v>2.5002930999999999</v>
      </c>
      <c r="AX63" s="27">
        <v>504.49981232736121</v>
      </c>
      <c r="AY63" s="27">
        <v>0</v>
      </c>
      <c r="AZ63" s="27">
        <v>0.55877599999999994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2.0248798999999886</v>
      </c>
      <c r="BG63" s="27">
        <v>0</v>
      </c>
      <c r="BH63" s="27">
        <v>0</v>
      </c>
      <c r="BI63" s="27">
        <v>0</v>
      </c>
      <c r="BJ63" s="27">
        <v>0.1264303</v>
      </c>
      <c r="BK63" s="28">
        <f t="shared" si="25"/>
        <v>510.8999969273612</v>
      </c>
      <c r="BL63" s="45"/>
      <c r="BM63" s="53"/>
      <c r="BN63" s="56"/>
    </row>
    <row r="64" spans="1:66" x14ac:dyDescent="0.2">
      <c r="A64" s="22"/>
      <c r="B64" s="26" t="s">
        <v>125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0.55744140000000675</v>
      </c>
      <c r="AW64" s="27">
        <v>457.52344349999987</v>
      </c>
      <c r="AX64" s="27">
        <v>460.75156123695353</v>
      </c>
      <c r="AY64" s="27">
        <v>0</v>
      </c>
      <c r="AZ64" s="27">
        <v>3.5469778999999995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0.317396400000025</v>
      </c>
      <c r="BG64" s="27">
        <v>0</v>
      </c>
      <c r="BH64" s="27">
        <v>0</v>
      </c>
      <c r="BI64" s="27">
        <v>0</v>
      </c>
      <c r="BJ64" s="27">
        <v>0.17966180000000001</v>
      </c>
      <c r="BK64" s="28">
        <f t="shared" si="25"/>
        <v>922.87648223695339</v>
      </c>
      <c r="BL64" s="45"/>
      <c r="BM64" s="53"/>
      <c r="BN64" s="56"/>
    </row>
    <row r="65" spans="1:67" x14ac:dyDescent="0.2">
      <c r="A65" s="22"/>
      <c r="B65" s="29" t="s">
        <v>85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2.7262579999999867</v>
      </c>
      <c r="AW65" s="30">
        <f t="shared" si="26"/>
        <v>686.47000549999984</v>
      </c>
      <c r="AX65" s="30">
        <f t="shared" si="26"/>
        <v>1947.4372812905544</v>
      </c>
      <c r="AY65" s="30">
        <f t="shared" si="26"/>
        <v>0</v>
      </c>
      <c r="AZ65" s="30">
        <f t="shared" si="26"/>
        <v>4.6294103999999994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3.0399134000000116</v>
      </c>
      <c r="BG65" s="30">
        <f t="shared" si="27"/>
        <v>5.934E-4</v>
      </c>
      <c r="BH65" s="30">
        <f t="shared" si="27"/>
        <v>0</v>
      </c>
      <c r="BI65" s="30">
        <f t="shared" si="27"/>
        <v>0</v>
      </c>
      <c r="BJ65" s="30">
        <f t="shared" si="27"/>
        <v>1.6812353000000004</v>
      </c>
      <c r="BK65" s="30">
        <f t="shared" ref="BK65" si="28">SUM(BK61:BK64)</f>
        <v>2645.9846972905539</v>
      </c>
      <c r="BM65" s="52"/>
      <c r="BO65" s="52"/>
    </row>
    <row r="66" spans="1:67" x14ac:dyDescent="0.2">
      <c r="A66" s="22"/>
      <c r="B66" s="32" t="s">
        <v>83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2.7262579999999867</v>
      </c>
      <c r="AW66" s="30">
        <f t="shared" si="30"/>
        <v>686.47000549999984</v>
      </c>
      <c r="AX66" s="30">
        <f t="shared" si="30"/>
        <v>1947.4372812905544</v>
      </c>
      <c r="AY66" s="30">
        <f t="shared" si="30"/>
        <v>0</v>
      </c>
      <c r="AZ66" s="30">
        <f t="shared" si="30"/>
        <v>4.6294103999999994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3.0399134000000116</v>
      </c>
      <c r="BG66" s="30">
        <f t="shared" si="31"/>
        <v>5.934E-4</v>
      </c>
      <c r="BH66" s="30">
        <f t="shared" si="31"/>
        <v>0</v>
      </c>
      <c r="BI66" s="30">
        <f t="shared" si="31"/>
        <v>0</v>
      </c>
      <c r="BJ66" s="30">
        <f t="shared" si="31"/>
        <v>1.6812353000000004</v>
      </c>
      <c r="BK66" s="30">
        <f t="shared" ref="BK66" si="32">BK59+BK65</f>
        <v>2645.9846972905539</v>
      </c>
      <c r="BM66" s="53"/>
    </row>
    <row r="67" spans="1:67" ht="4.5" customHeight="1" x14ac:dyDescent="0.2">
      <c r="A67" s="22"/>
      <c r="B67" s="25"/>
      <c r="C67" s="80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2"/>
    </row>
    <row r="68" spans="1:67" ht="25.5" x14ac:dyDescent="0.2">
      <c r="A68" s="22" t="s">
        <v>19</v>
      </c>
      <c r="B68" s="23" t="s">
        <v>20</v>
      </c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x14ac:dyDescent="0.2">
      <c r="A69" s="22" t="s">
        <v>75</v>
      </c>
      <c r="B69" s="25" t="s">
        <v>21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/>
      <c r="B70" s="29" t="s">
        <v>36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82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2"/>
    </row>
    <row r="73" spans="1:67" x14ac:dyDescent="0.2">
      <c r="A73" s="22"/>
      <c r="B73" s="37" t="s">
        <v>98</v>
      </c>
      <c r="C73" s="38">
        <f t="shared" ref="C73:AH73" si="33">C31+C49+C54+C66+C71</f>
        <v>0</v>
      </c>
      <c r="D73" s="38">
        <f t="shared" si="33"/>
        <v>26.918657907419355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990.63377840713019</v>
      </c>
      <c r="I73" s="38">
        <f t="shared" si="33"/>
        <v>9758.2701399932976</v>
      </c>
      <c r="J73" s="38">
        <f t="shared" si="33"/>
        <v>1121.5407754376165</v>
      </c>
      <c r="K73" s="38">
        <f t="shared" si="33"/>
        <v>0</v>
      </c>
      <c r="L73" s="38">
        <f t="shared" si="33"/>
        <v>1268.5053127908391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969.62099766987012</v>
      </c>
      <c r="S73" s="38">
        <f t="shared" si="33"/>
        <v>524.10545168171461</v>
      </c>
      <c r="T73" s="38">
        <f t="shared" si="33"/>
        <v>338.10729273770977</v>
      </c>
      <c r="U73" s="38">
        <f t="shared" si="33"/>
        <v>0</v>
      </c>
      <c r="V73" s="38">
        <f t="shared" si="33"/>
        <v>714.48804072103212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0.43516456909677437</v>
      </c>
      <c r="AC73" s="38">
        <f t="shared" si="33"/>
        <v>414.1552931206773</v>
      </c>
      <c r="AD73" s="38">
        <f t="shared" si="33"/>
        <v>19.944927206161292</v>
      </c>
      <c r="AE73" s="38">
        <f t="shared" si="33"/>
        <v>0</v>
      </c>
      <c r="AF73" s="38">
        <f t="shared" si="33"/>
        <v>0.69533333000000008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0.6996485992903223</v>
      </c>
      <c r="AM73" s="38">
        <f t="shared" si="34"/>
        <v>4.4245565251290344</v>
      </c>
      <c r="AN73" s="38">
        <f t="shared" si="34"/>
        <v>11.899731073774195</v>
      </c>
      <c r="AO73" s="38">
        <f t="shared" si="34"/>
        <v>0</v>
      </c>
      <c r="AP73" s="38">
        <f t="shared" si="34"/>
        <v>1.0728905484516125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405.23408723212179</v>
      </c>
      <c r="AW73" s="38">
        <f t="shared" si="34"/>
        <v>898.83030850067848</v>
      </c>
      <c r="AX73" s="38">
        <f t="shared" si="34"/>
        <v>1981.5433557163608</v>
      </c>
      <c r="AY73" s="38">
        <f t="shared" si="34"/>
        <v>0</v>
      </c>
      <c r="AZ73" s="38">
        <f t="shared" si="34"/>
        <v>198.40315085432289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397.56327029032389</v>
      </c>
      <c r="BG73" s="38">
        <f t="shared" si="34"/>
        <v>24.772747315999993</v>
      </c>
      <c r="BH73" s="38">
        <f t="shared" si="34"/>
        <v>136.88369016709674</v>
      </c>
      <c r="BI73" s="38">
        <f t="shared" si="34"/>
        <v>0</v>
      </c>
      <c r="BJ73" s="38">
        <f t="shared" si="34"/>
        <v>95.032534743741934</v>
      </c>
      <c r="BK73" s="46">
        <f>BK31+BK49+BK54+BK66+BK71</f>
        <v>20303.78113713986</v>
      </c>
      <c r="BL73" s="54"/>
      <c r="BM73" s="53"/>
      <c r="BN73" s="45"/>
    </row>
    <row r="74" spans="1:67" ht="4.5" customHeight="1" x14ac:dyDescent="0.2">
      <c r="A74" s="22"/>
      <c r="B74" s="37"/>
      <c r="C74" s="86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7"/>
      <c r="BL74" s="55"/>
    </row>
    <row r="75" spans="1:67" ht="14.25" customHeight="1" x14ac:dyDescent="0.3">
      <c r="A75" s="22" t="s">
        <v>5</v>
      </c>
      <c r="B75" s="20" t="s">
        <v>23</v>
      </c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  <c r="BM75" s="55"/>
    </row>
    <row r="76" spans="1:67" x14ac:dyDescent="0.2">
      <c r="A76" s="22"/>
      <c r="B76" s="29" t="s">
        <v>36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82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4" x14ac:dyDescent="0.2">
      <c r="L81" s="34"/>
      <c r="BK81" s="45"/>
    </row>
    <row r="82" spans="2:64" x14ac:dyDescent="0.2">
      <c r="B82" s="34" t="s">
        <v>32</v>
      </c>
      <c r="L82" s="34"/>
      <c r="BI82" s="43"/>
      <c r="BK82" s="53"/>
    </row>
    <row r="83" spans="2:64" x14ac:dyDescent="0.2">
      <c r="B83" s="34" t="s">
        <v>33</v>
      </c>
      <c r="L83" s="34"/>
      <c r="BK83" s="53"/>
      <c r="BL83" s="55"/>
    </row>
    <row r="84" spans="2:64" x14ac:dyDescent="0.2">
      <c r="B84" s="34"/>
      <c r="L84" s="34"/>
      <c r="BK84" s="53"/>
    </row>
    <row r="85" spans="2:64" x14ac:dyDescent="0.2">
      <c r="BK85" s="45"/>
    </row>
    <row r="86" spans="2:64" x14ac:dyDescent="0.2">
      <c r="B86" s="24" t="s">
        <v>37</v>
      </c>
    </row>
    <row r="87" spans="2:64" x14ac:dyDescent="0.2">
      <c r="B87" s="24" t="s">
        <v>29</v>
      </c>
    </row>
    <row r="88" spans="2:64" x14ac:dyDescent="0.2">
      <c r="B88" s="24" t="s">
        <v>30</v>
      </c>
    </row>
    <row r="89" spans="2:64" x14ac:dyDescent="0.2">
      <c r="B89" s="24" t="s">
        <v>97</v>
      </c>
    </row>
    <row r="90" spans="2:64" x14ac:dyDescent="0.2">
      <c r="B90" s="24" t="s">
        <v>99</v>
      </c>
    </row>
    <row r="91" spans="2:64" x14ac:dyDescent="0.2">
      <c r="B91" s="24" t="s">
        <v>31</v>
      </c>
    </row>
    <row r="92" spans="2:64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132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1.0885757741935483E-3</v>
      </c>
      <c r="E5" s="6">
        <v>2.4738277548387103E-2</v>
      </c>
      <c r="F5" s="6">
        <v>0.47120260593548402</v>
      </c>
      <c r="G5" s="6">
        <v>7.9535896451612895E-3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1.7164104820967745</v>
      </c>
      <c r="E6" s="6">
        <v>5.0519454954193543</v>
      </c>
      <c r="F6" s="6">
        <v>25.51014776296774</v>
      </c>
      <c r="G6" s="6">
        <v>2.2495320476451615</v>
      </c>
      <c r="H6" s="6">
        <v>0</v>
      </c>
      <c r="I6" s="6">
        <v>0</v>
      </c>
      <c r="J6" s="6">
        <v>0.15761679999999917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7.2915342258064514E-3</v>
      </c>
      <c r="E7" s="6">
        <v>4.1771012935483874E-2</v>
      </c>
      <c r="F7" s="6">
        <v>0.83547721590322577</v>
      </c>
      <c r="G7" s="6">
        <v>0</v>
      </c>
      <c r="H7" s="6">
        <v>0</v>
      </c>
      <c r="I7" s="6">
        <v>0</v>
      </c>
      <c r="J7" s="6">
        <v>6.048999999999999E-4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1.558461328129032</v>
      </c>
      <c r="E8" s="6">
        <v>12.712255529967758</v>
      </c>
      <c r="F8" s="6">
        <v>36.13006358358065</v>
      </c>
      <c r="G8" s="6">
        <v>9.5384898094838686</v>
      </c>
      <c r="H8" s="6">
        <v>0</v>
      </c>
      <c r="I8" s="6">
        <v>0</v>
      </c>
      <c r="J8" s="6">
        <v>1.9351700000000045E-2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2.0044577397741938</v>
      </c>
      <c r="E9" s="6">
        <v>15.533766617774202</v>
      </c>
      <c r="F9" s="6">
        <v>101.35744164712914</v>
      </c>
      <c r="G9" s="6">
        <v>2.6616690665161302</v>
      </c>
      <c r="H9" s="6">
        <v>0</v>
      </c>
      <c r="I9" s="6">
        <v>0</v>
      </c>
      <c r="J9" s="6">
        <v>0.36077620000000327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0.60929284103225811</v>
      </c>
      <c r="E10" s="6">
        <v>2.6035235344838705</v>
      </c>
      <c r="F10" s="6">
        <v>9.2565070073548394</v>
      </c>
      <c r="G10" s="6">
        <v>0.42248919103225802</v>
      </c>
      <c r="H10" s="6">
        <v>0</v>
      </c>
      <c r="I10" s="6">
        <v>0</v>
      </c>
      <c r="J10" s="6">
        <v>8.2686000000000037E-2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8.649826444935492</v>
      </c>
      <c r="E11" s="6">
        <v>23.447324701161239</v>
      </c>
      <c r="F11" s="6">
        <v>54.981489497774227</v>
      </c>
      <c r="G11" s="6">
        <v>7.0535395492258157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0.28338989538709675</v>
      </c>
      <c r="E14" s="6">
        <v>6.1220673455161307</v>
      </c>
      <c r="F14" s="6">
        <v>35.400333975838684</v>
      </c>
      <c r="G14" s="6">
        <v>1.156068308483871</v>
      </c>
      <c r="H14" s="6">
        <v>0</v>
      </c>
      <c r="I14" s="6">
        <v>0</v>
      </c>
      <c r="J14" s="6">
        <v>0.14376419999999998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38.042153697032319</v>
      </c>
      <c r="E15" s="6">
        <v>353.25911678196763</v>
      </c>
      <c r="F15" s="6">
        <v>403.91648053435887</v>
      </c>
   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79.24926524125803</v>
      </c>
      <c r="E16" s="6">
        <v>620.39589835383856</v>
      </c>
      <c r="F16" s="6">
        <v>27.91438469580644</v>
      </c>
      <c r="G16" s="6">
        <v>2.4321682097419348</v>
      </c>
      <c r="H16" s="6">
        <v>0</v>
      </c>
      <c r="I16" s="6">
        <v>0</v>
      </c>
      <c r="J16" s="6">
        <v>0.25046020000000013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0.46540268070967744</v>
      </c>
      <c r="E17" s="6">
        <v>1.4802284375806456</v>
      </c>
      <c r="F17" s="6">
        <v>2.402900529580644</v>
      </c>
      <c r="G17" s="6">
        <v>3.0323080290322591E-2</v>
      </c>
      <c r="H17" s="6">
        <v>0</v>
      </c>
      <c r="I17" s="6">
        <v>0</v>
      </c>
      <c r="J17" s="6">
        <v>1.2577399999999985E-2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5.3792342806451614E-2</v>
      </c>
      <c r="E18" s="6">
        <v>1.5692468534838706</v>
      </c>
      <c r="F18" s="6">
        <v>10.682448327000007</v>
      </c>
      <c r="G18" s="6">
        <v>0.50164774751612917</v>
      </c>
      <c r="H18" s="6">
        <v>0</v>
      </c>
      <c r="I18" s="6">
        <v>0</v>
      </c>
      <c r="J18" s="6">
        <v>7.3321999999999979E-3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2.3737505716451617</v>
      </c>
      <c r="E19" s="6">
        <v>26.955779379903191</v>
      </c>
      <c r="F19" s="6">
        <v>173.70009504806481</v>
      </c>
      <c r="G19" s="6">
        <v>19.337286435290345</v>
      </c>
      <c r="H19" s="6">
        <v>0</v>
      </c>
      <c r="I19" s="6">
        <v>0</v>
      </c>
      <c r="J19" s="6">
        <v>3.0306999999999956E-3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262.5531024568711</v>
      </c>
      <c r="E20" s="6">
        <v>349.48056669480678</v>
      </c>
      <c r="F20" s="6">
        <v>253.32785393374007</v>
      </c>
      <c r="G20" s="6">
        <v>32.506650814096801</v>
      </c>
      <c r="H20" s="6">
        <v>0</v>
      </c>
      <c r="I20" s="6">
        <v>0</v>
      </c>
      <c r="J20" s="6">
        <v>3.342318199999994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32.660010453741883</v>
      </c>
      <c r="E21" s="6">
        <v>64.040117065903189</v>
      </c>
      <c r="F21" s="6">
        <v>202.7989224430703</v>
      </c>
      <c r="G21" s="6">
        <v>13.383048093709682</v>
      </c>
      <c r="H21" s="6">
        <v>0</v>
      </c>
      <c r="I21" s="6">
        <v>0</v>
      </c>
      <c r="J21" s="6">
        <v>0.39550970000000019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118.49792651651606</v>
      </c>
      <c r="E23" s="6">
        <v>116.52248351987095</v>
      </c>
      <c r="F23" s="6">
        <v>136.84122669258053</v>
      </c>
      <c r="G23" s="6">
        <v>7.3723879734193583</v>
      </c>
      <c r="H23" s="6">
        <v>0</v>
      </c>
      <c r="I23" s="6">
        <v>0</v>
      </c>
      <c r="J23" s="6">
        <v>0.61125869999999383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5463.1984117110378</v>
      </c>
      <c r="E24" s="6">
        <v>1559.7918163036604</v>
      </c>
      <c r="F24" s="6">
        <v>696.5144716201919</v>
      </c>
      <c r="G24" s="6">
        <v>65.633604260451676</v>
      </c>
      <c r="H24" s="6">
        <v>0</v>
      </c>
      <c r="I24" s="6">
        <v>0</v>
      </c>
      <c r="J24" s="6">
        <v>2604.1534486905216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3.1994963870967748E-3</v>
      </c>
      <c r="E25" s="6">
        <v>1.4812855677419351E-2</v>
      </c>
      <c r="F25" s="6">
        <v>0.16634872732258066</v>
      </c>
      <c r="G25" s="6">
        <v>2.2742538709677413E-4</v>
      </c>
      <c r="H25" s="6">
        <v>0</v>
      </c>
      <c r="I25" s="6">
        <v>0</v>
      </c>
      <c r="J25" s="6">
        <v>2.2865999999999993E-3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1.0162741096774191E-2</v>
      </c>
      <c r="E26" s="6">
        <v>0.1972122629032258</v>
      </c>
      <c r="F26" s="6">
        <v>0.82376913070967739</v>
      </c>
      <c r="G26" s="6">
        <v>0.15009803019354839</v>
      </c>
      <c r="H26" s="6">
        <v>0</v>
      </c>
      <c r="I26" s="6">
        <v>0</v>
      </c>
      <c r="J26" s="6">
        <v>9.7510000000000001E-4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4.0900000000000005E-5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8.2445039354838698E-2</v>
      </c>
      <c r="F28" s="6">
        <v>0.13048259267741935</v>
      </c>
      <c r="G28" s="6">
        <v>1.299505341935484E-2</v>
      </c>
      <c r="H28" s="6">
        <v>0</v>
      </c>
      <c r="I28" s="6">
        <v>0</v>
      </c>
      <c r="J28" s="6">
        <v>1.7900000000000001E-5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1467.9594486034198</v>
      </c>
      <c r="E29" s="6">
        <v>155.5089489721291</v>
      </c>
      <c r="F29" s="6">
        <v>119.21226111500026</v>
      </c>
      <c r="G29" s="6">
        <v>9.7093354265483995</v>
      </c>
      <c r="H29" s="6">
        <v>0</v>
      </c>
      <c r="I29" s="6">
        <v>0</v>
      </c>
      <c r="J29" s="6">
        <v>8.100924699999954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98.455488351387089</v>
      </c>
      <c r="E30" s="6">
        <v>36.720339546967722</v>
      </c>
      <c r="F30" s="6">
        <v>64.390999315483839</v>
      </c>
      <c r="G30" s="6">
        <v>4.0920057963225771</v>
      </c>
      <c r="H30" s="6">
        <v>0</v>
      </c>
      <c r="I30" s="6">
        <v>0</v>
      </c>
      <c r="J30" s="6">
        <v>7.9411299999999893E-2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6.074977629032257E-2</v>
      </c>
      <c r="E31" s="6">
        <v>1.3980622990645164</v>
      </c>
      <c r="F31" s="6">
        <v>2.5634587401935502</v>
      </c>
      <c r="G31" s="6">
        <v>3.0004889709677417E-2</v>
      </c>
      <c r="H31" s="6">
        <v>0</v>
      </c>
      <c r="I31" s="6">
        <v>0</v>
      </c>
      <c r="J31" s="6">
        <v>1.5034607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5.5021420892580624</v>
      </c>
      <c r="E32" s="6">
        <v>1.7853823739032255</v>
      </c>
      <c r="F32" s="6">
        <v>3.6909706325806466</v>
      </c>
      <c r="G32" s="6">
        <v>0.24071461435483868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6.8444869660645162</v>
      </c>
      <c r="E33" s="6">
        <v>17.440676391677449</v>
      </c>
      <c r="F33" s="6">
        <v>41.321599117548324</v>
      </c>
      <c r="G33" s="6">
        <v>2.5085564409999996</v>
      </c>
      <c r="H33" s="6">
        <v>0</v>
      </c>
      <c r="I33" s="6">
        <v>0</v>
      </c>
      <c r="J33" s="6">
        <v>5.1687100000000048E-2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16.231218863032257</v>
      </c>
      <c r="E34" s="6">
        <v>58.67504260448387</v>
      </c>
      <c r="F34" s="6">
        <v>80.634284466644914</v>
      </c>
      <c r="G34" s="6">
        <v>7.3658287133871001</v>
      </c>
      <c r="H34" s="6">
        <v>0</v>
      </c>
      <c r="I34" s="6">
        <v>0</v>
      </c>
      <c r="J34" s="6">
        <v>0.9840861999999998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0.1963052836129032</v>
      </c>
      <c r="F35" s="6">
        <v>1.5326071380967743</v>
      </c>
      <c r="G35" s="6">
        <v>7.545821187096774E-2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722.74572586406407</v>
      </c>
      <c r="E36" s="6">
        <v>360.04707738009722</v>
      </c>
      <c r="F36" s="6">
        <v>149.2959026898391</v>
      </c>
      <c r="G36" s="6">
        <v>12.846499238483869</v>
      </c>
      <c r="H36" s="6">
        <v>0</v>
      </c>
      <c r="I36" s="6">
        <v>0</v>
      </c>
      <c r="J36" s="6">
        <v>19.668576800000075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189.59255869032293</v>
      </c>
      <c r="E37" s="6">
        <v>217.78772501035439</v>
      </c>
      <c r="F37" s="6">
        <v>225.32630192132268</v>
      </c>
      <c r="G37" s="6">
        <v>23.412005384774165</v>
      </c>
      <c r="H37" s="6">
        <v>0</v>
      </c>
      <c r="I37" s="6">
        <v>0</v>
      </c>
      <c r="J37" s="6">
        <v>2.4774733999999983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3.7585668161290324E-2</v>
      </c>
      <c r="E38" s="6">
        <v>0.12114851832258065</v>
      </c>
      <c r="F38" s="6">
        <v>0.3615876729032258</v>
      </c>
      <c r="G38" s="6">
        <v>1.1329526677419356E-2</v>
      </c>
      <c r="H38" s="6">
        <v>0</v>
      </c>
      <c r="I38" s="6">
        <v>0</v>
      </c>
      <c r="J38" s="6">
        <v>1.9950999999999997E-3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24.315112688548403</v>
      </c>
      <c r="E39" s="6">
        <v>212.40066276515287</v>
      </c>
      <c r="F39" s="6">
        <v>407.11823722564401</v>
      </c>
      <c r="G39" s="6">
        <v>29.874408699290356</v>
      </c>
      <c r="H39" s="6">
        <v>0</v>
      </c>
      <c r="I39" s="6">
        <v>0</v>
      </c>
      <c r="J39" s="6">
        <v>0.69053089999999628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0.53767908512903229</v>
      </c>
      <c r="E40" s="6">
        <v>3.5566256636774201</v>
      </c>
      <c r="F40" s="6">
        <v>8.9933827148064545</v>
      </c>
      <c r="G40" s="6">
        <v>1.0604500696774186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418.09903587206435</v>
      </c>
      <c r="E41" s="6">
        <v>213.9898142363545</v>
      </c>
      <c r="F41" s="6">
        <v>496.68149786208431</v>
      </c>
      <c r="G41" s="6">
        <v>179.61454768213272</v>
      </c>
      <c r="H41" s="6">
        <v>0</v>
      </c>
      <c r="I41" s="6">
        <v>0</v>
      </c>
      <c r="J41" s="6">
        <v>1.5770884000000069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Nasreen Banu</cp:lastModifiedBy>
  <cp:lastPrinted>2014-03-24T10:58:12Z</cp:lastPrinted>
  <dcterms:created xsi:type="dcterms:W3CDTF">2014-01-06T04:43:23Z</dcterms:created>
  <dcterms:modified xsi:type="dcterms:W3CDTF">2021-11-11T10:23:54Z</dcterms:modified>
</cp:coreProperties>
</file>