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20" yWindow="-120" windowWidth="19440" windowHeight="1104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9" i="8" l="1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64" i="8" l="1"/>
  <c r="BK63" i="8"/>
  <c r="BK62" i="8"/>
  <c r="BK61" i="8"/>
  <c r="BK12" i="8" l="1"/>
  <c r="BK13" i="8" s="1"/>
  <c r="BK65" i="8"/>
  <c r="BK53" i="8"/>
  <c r="BK54" i="8" s="1"/>
  <c r="BK47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9" i="8"/>
  <c r="BK8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48" i="8"/>
  <c r="BK37" i="8"/>
  <c r="BK30" i="8"/>
  <c r="BK49" i="8" l="1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15" i="8"/>
  <c r="BK16" i="8" s="1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66" i="8" l="1"/>
  <c r="BI66" i="8"/>
  <c r="BH66" i="8"/>
  <c r="BG66" i="8"/>
  <c r="BF66" i="8"/>
  <c r="BE66" i="8"/>
  <c r="BD66" i="8"/>
  <c r="BC66" i="8"/>
  <c r="BB66" i="8"/>
  <c r="BA66" i="8"/>
  <c r="AZ66" i="8"/>
  <c r="AY66" i="8"/>
  <c r="AX66" i="8"/>
  <c r="AW66" i="8"/>
  <c r="AV66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21" i="8"/>
  <c r="BK22" i="8" s="1"/>
  <c r="BK59" i="8" l="1"/>
  <c r="BK66" i="8" s="1"/>
  <c r="BK77" i="8"/>
  <c r="BK71" i="8"/>
  <c r="BK18" i="8"/>
  <c r="BK19" i="8" s="1"/>
  <c r="BK31" i="8" s="1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C66" i="8" l="1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BD49" i="8"/>
  <c r="AZ49" i="8"/>
  <c r="BB49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C73" i="8"/>
  <c r="BK73" i="8" l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<sst xmlns="http://schemas.openxmlformats.org/spreadsheetml/2006/main" count="169" uniqueCount="133">
  <si>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</si>
  <si>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</si>
  <si>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</si>
  <si>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</si>
  <si>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</si>
  <si>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</si>
  <si>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</si>
  <si>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</si>
  <si>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</si>
  <si>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</si>
  <si>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</si>
  <si>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</si>
  <si>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</si>
  <si>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</si>
  <si>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</si>
  <si>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</si>
  <si>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</si>
  <si>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</si>
  <si>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</si>
  <si>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</si>
  <si>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</si>
  <si>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</si>
  <si>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</si>
  <si>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</si>
  <si>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</si>
  <si>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</si>
  <si>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</si>
  <si>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</si>
  <si>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</si>
  <si>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</si>
  <si>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</si>
  <si>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</si>
  <si>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</si>
  <si>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</si>
  <si>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</si>
  <si>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</si>
  <si>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</si>
  <si>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</si>
  <si>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</si>
  <si>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</si>
  <si>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</si>
  <si>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</si>
  <si>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</si>
  <si>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</si>
  <si>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</si>
  <si>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</si>
  <si>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</si>
  <si>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</si>
  <si>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</si>
  <si>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</si>
  <si>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</si>
  <si>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</si>
  <si>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</si>
  <si>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</si>
  <si>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</si>
  <si>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</si>
  <si>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</si>
  <si>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</si>
  <si>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</si>
  <si>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</si>
  <si>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</si>
  <si>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</si>
  <si>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</si>
  <si>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</si>
  <si>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</si>
  <si>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</si>
  <si>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</si>
  <si>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</si>
  <si>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</si>
  <si>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</si>
  <si>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</si>
  <si>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</si>
  <si>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</si>
  <si>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</si>
  <si>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</si>
  <si>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</si>
  <si>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</si>
  <si>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</si>
  <si>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</si>
  <si>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</si>
  <si>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</si>
  <si>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</si>
  <si>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</si>
  <si>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</si>
  <si>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</si>
  <si>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</si>
  <si>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</si>
  <si>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</si>
  <si>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</si>
  <si>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</si>
  <si>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</si>
  <si>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</si>
  <si>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</si>
  <si>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</si>
  <si>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</si>
  <si>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</si>
  <si>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</si>
  <si>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</si>
  <si>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</si>
  <si>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</si>
  <si>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</si>
  <si>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Mutual Fund (All figures in Rs. Crore)</t>
  </si>
  <si>
    <t>T30</t>
  </si>
  <si>
    <t>B30</t>
  </si>
  <si>
    <t>S.No</t>
  </si>
  <si>
    <t>Telangana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</si>
  <si>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</si>
  <si>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</si>
  <si>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</si>
  <si>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</si>
  <si>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</si>
  <si>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</si>
  <si>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</si>
  <si>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</si>
  <si>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</si>
  <si>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</si>
  <si>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</si>
  <si>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</si>
  <si>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Fund-Sensex Plan</t>
  </si>
  <si>
    <t>LIC MF Infrastructure Fund</t>
  </si>
  <si>
    <t>LIC MF Large and Midcap Fund</t>
  </si>
  <si>
    <t>LIC MF Large Cap Fund</t>
  </si>
  <si>
    <t>LIC MF Equity Hybrid Fund</t>
  </si>
  <si>
    <t>LIC MF Exchange Traded Fund - Nifty 50</t>
  </si>
  <si>
    <t>LIC MF Exchange Traded Fund Sensex</t>
  </si>
  <si>
    <t>LIC MF Exchange Traded Fund - Nifty 100</t>
  </si>
  <si>
    <t>LIC MF G-Sec Long Term Exchange Traded Fund</t>
  </si>
  <si>
    <t>LIC MF Liquid Fund</t>
  </si>
  <si>
    <t>LIC MF Overnight Fund</t>
  </si>
  <si>
    <t>LIC MF Index Fund Nifty Plan</t>
  </si>
  <si>
    <t>LIC MF Flexi Cap Fund</t>
  </si>
  <si>
    <t>LIC Mutual Fund: Net Average Assets Under Management (AAUM) as on 31/05/2021 (All figures in Rs. Crore)</t>
  </si>
  <si>
    <t>Table showing State wise /Union Territory wise contribution to AAUM of category of schemes as on 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</si>
</sst>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8" formatCode="_(* #,##0.00000000_);_(* \(#,##0.00000000\);_(* &quot;-&quot;??_);_(@_)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43" fontId="13" fillId="0" borderId="0" xfId="0" applyNumberFormat="1" applyFont="1" applyFill="1" applyBorder="1"/>
    <xf numFmtId="168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Normal="100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7.2851562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83" t="s">
        <v>104</v>
      </c>
      <c r="B1" s="72" t="s">
        <v>29</v>
      </c>
      <c r="C1" s="63" t="s">
        <v>131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5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84"/>
      <c r="B2" s="73"/>
      <c r="C2" s="77" t="s">
        <v>28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9"/>
      <c r="W2" s="77" t="s">
        <v>24</v>
      </c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9"/>
      <c r="AQ2" s="77" t="s">
        <v>25</v>
      </c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9"/>
      <c r="BK2" s="69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84"/>
      <c r="B3" s="73"/>
      <c r="C3" s="66" t="s">
        <v>102</v>
      </c>
      <c r="D3" s="67"/>
      <c r="E3" s="67"/>
      <c r="F3" s="67"/>
      <c r="G3" s="67"/>
      <c r="H3" s="67"/>
      <c r="I3" s="67"/>
      <c r="J3" s="67"/>
      <c r="K3" s="67"/>
      <c r="L3" s="68"/>
      <c r="M3" s="66" t="s">
        <v>103</v>
      </c>
      <c r="N3" s="67"/>
      <c r="O3" s="67"/>
      <c r="P3" s="67"/>
      <c r="Q3" s="67"/>
      <c r="R3" s="67"/>
      <c r="S3" s="67"/>
      <c r="T3" s="67"/>
      <c r="U3" s="67"/>
      <c r="V3" s="68"/>
      <c r="W3" s="66" t="s">
        <v>102</v>
      </c>
      <c r="X3" s="67"/>
      <c r="Y3" s="67"/>
      <c r="Z3" s="67"/>
      <c r="AA3" s="67"/>
      <c r="AB3" s="67"/>
      <c r="AC3" s="67"/>
      <c r="AD3" s="67"/>
      <c r="AE3" s="67"/>
      <c r="AF3" s="68"/>
      <c r="AG3" s="66" t="s">
        <v>103</v>
      </c>
      <c r="AH3" s="67"/>
      <c r="AI3" s="67"/>
      <c r="AJ3" s="67"/>
      <c r="AK3" s="67"/>
      <c r="AL3" s="67"/>
      <c r="AM3" s="67"/>
      <c r="AN3" s="67"/>
      <c r="AO3" s="67"/>
      <c r="AP3" s="68"/>
      <c r="AQ3" s="66" t="s">
        <v>102</v>
      </c>
      <c r="AR3" s="67"/>
      <c r="AS3" s="67"/>
      <c r="AT3" s="67"/>
      <c r="AU3" s="67"/>
      <c r="AV3" s="67"/>
      <c r="AW3" s="67"/>
      <c r="AX3" s="67"/>
      <c r="AY3" s="67"/>
      <c r="AZ3" s="68"/>
      <c r="BA3" s="66" t="s">
        <v>103</v>
      </c>
      <c r="BB3" s="67"/>
      <c r="BC3" s="67"/>
      <c r="BD3" s="67"/>
      <c r="BE3" s="67"/>
      <c r="BF3" s="67"/>
      <c r="BG3" s="67"/>
      <c r="BH3" s="67"/>
      <c r="BI3" s="67"/>
      <c r="BJ3" s="68"/>
      <c r="BK3" s="70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84"/>
      <c r="B4" s="73"/>
      <c r="C4" s="60" t="s">
        <v>35</v>
      </c>
      <c r="D4" s="61"/>
      <c r="E4" s="61"/>
      <c r="F4" s="61"/>
      <c r="G4" s="62"/>
      <c r="H4" s="57" t="s">
        <v>36</v>
      </c>
      <c r="I4" s="58"/>
      <c r="J4" s="58"/>
      <c r="K4" s="58"/>
      <c r="L4" s="59"/>
      <c r="M4" s="60" t="s">
        <v>35</v>
      </c>
      <c r="N4" s="61"/>
      <c r="O4" s="61"/>
      <c r="P4" s="61"/>
      <c r="Q4" s="62"/>
      <c r="R4" s="57" t="s">
        <v>36</v>
      </c>
      <c r="S4" s="58"/>
      <c r="T4" s="58"/>
      <c r="U4" s="58"/>
      <c r="V4" s="59"/>
      <c r="W4" s="60" t="s">
        <v>35</v>
      </c>
      <c r="X4" s="61"/>
      <c r="Y4" s="61"/>
      <c r="Z4" s="61"/>
      <c r="AA4" s="62"/>
      <c r="AB4" s="57" t="s">
        <v>36</v>
      </c>
      <c r="AC4" s="58"/>
      <c r="AD4" s="58"/>
      <c r="AE4" s="58"/>
      <c r="AF4" s="59"/>
      <c r="AG4" s="60" t="s">
        <v>35</v>
      </c>
      <c r="AH4" s="61"/>
      <c r="AI4" s="61"/>
      <c r="AJ4" s="61"/>
      <c r="AK4" s="62"/>
      <c r="AL4" s="57" t="s">
        <v>36</v>
      </c>
      <c r="AM4" s="58"/>
      <c r="AN4" s="58"/>
      <c r="AO4" s="58"/>
      <c r="AP4" s="59"/>
      <c r="AQ4" s="60" t="s">
        <v>35</v>
      </c>
      <c r="AR4" s="61"/>
      <c r="AS4" s="61"/>
      <c r="AT4" s="61"/>
      <c r="AU4" s="62"/>
      <c r="AV4" s="57" t="s">
        <v>36</v>
      </c>
      <c r="AW4" s="58"/>
      <c r="AX4" s="58"/>
      <c r="AY4" s="58"/>
      <c r="AZ4" s="59"/>
      <c r="BA4" s="60" t="s">
        <v>35</v>
      </c>
      <c r="BB4" s="61"/>
      <c r="BC4" s="61"/>
      <c r="BD4" s="61"/>
      <c r="BE4" s="62"/>
      <c r="BF4" s="57" t="s">
        <v>36</v>
      </c>
      <c r="BG4" s="58"/>
      <c r="BH4" s="58"/>
      <c r="BI4" s="58"/>
      <c r="BJ4" s="59"/>
      <c r="BK4" s="70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85"/>
      <c r="B5" s="73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1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4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6"/>
    </row>
    <row r="7" spans="1:107" x14ac:dyDescent="0.2">
      <c r="A7" s="22" t="s">
        <v>76</v>
      </c>
      <c r="B7" s="25" t="s">
        <v>11</v>
      </c>
      <c r="C7" s="74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6"/>
    </row>
    <row r="8" spans="1:107" x14ac:dyDescent="0.2">
      <c r="A8" s="22"/>
      <c r="B8" s="26" t="s">
        <v>127</v>
      </c>
      <c r="C8" s="27">
        <v>0</v>
      </c>
      <c r="D8" s="27">
        <v>17.972360157000001</v>
      </c>
      <c r="E8" s="27">
        <v>0</v>
      </c>
      <c r="F8" s="27">
        <v>0</v>
      </c>
      <c r="G8" s="27">
        <v>0</v>
      </c>
      <c r="H8" s="27">
        <v>11.209866028903226</v>
      </c>
      <c r="I8" s="27">
        <v>4666.5231429543592</v>
      </c>
      <c r="J8" s="27">
        <v>860.76545877719354</v>
      </c>
      <c r="K8" s="27">
        <v>0</v>
      </c>
      <c r="L8" s="27">
        <v>86.247365348580644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7.1957863202258094</v>
      </c>
      <c r="S8" s="27">
        <v>345.70682616054847</v>
      </c>
      <c r="T8" s="27">
        <v>139.61294428909679</v>
      </c>
      <c r="U8" s="27">
        <v>0</v>
      </c>
      <c r="V8" s="27">
        <v>25.807143345741935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4.3929338290322584E-2</v>
      </c>
      <c r="AC8" s="27">
        <v>6.689542566709676</v>
      </c>
      <c r="AD8" s="27">
        <v>0</v>
      </c>
      <c r="AE8" s="27">
        <v>0</v>
      </c>
      <c r="AF8" s="27">
        <v>0.84381982006451595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7.252728670967741E-2</v>
      </c>
      <c r="AM8" s="27">
        <v>6.1576424419354847E-2</v>
      </c>
      <c r="AN8" s="27">
        <v>0</v>
      </c>
      <c r="AO8" s="27">
        <v>0</v>
      </c>
      <c r="AP8" s="27">
        <v>0.55854510703225813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18.84539109651611</v>
      </c>
      <c r="AW8" s="27">
        <v>1193.0604589749348</v>
      </c>
      <c r="AX8" s="27">
        <v>11.972595363870965</v>
      </c>
      <c r="AY8" s="27">
        <v>0</v>
      </c>
      <c r="AZ8" s="27">
        <v>95.138698143612956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9.0496178296773913</v>
      </c>
      <c r="BG8" s="27">
        <v>9.4346679912258029</v>
      </c>
      <c r="BH8" s="27">
        <v>4.0810859805483872</v>
      </c>
      <c r="BI8" s="27">
        <v>0</v>
      </c>
      <c r="BJ8" s="27">
        <v>9.7050592181935471</v>
      </c>
      <c r="BK8" s="28">
        <f t="shared" ref="BK8:BK9" si="0">SUM(C8:BJ8)</f>
        <v>7520.5984085234541</v>
      </c>
      <c r="BL8" s="45"/>
      <c r="BM8" s="53"/>
      <c r="BN8" s="56"/>
    </row>
    <row r="9" spans="1:107" x14ac:dyDescent="0.2">
      <c r="A9" s="22"/>
      <c r="B9" s="26" t="s">
        <v>128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0.12679176487096772</v>
      </c>
      <c r="I9" s="27">
        <v>154.03100469945161</v>
      </c>
      <c r="J9" s="27">
        <v>14.800733467612904</v>
      </c>
      <c r="K9" s="27">
        <v>0</v>
      </c>
      <c r="L9" s="27">
        <v>0.10470467758064515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9.0332668612903205E-2</v>
      </c>
      <c r="S9" s="27">
        <v>0</v>
      </c>
      <c r="T9" s="27">
        <v>9.3505065719677418</v>
      </c>
      <c r="U9" s="27">
        <v>0</v>
      </c>
      <c r="V9" s="27">
        <v>8.2066437129032263E-2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138.07382941083847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0.23127101361290328</v>
      </c>
      <c r="AW9" s="27">
        <v>26.129452743290322</v>
      </c>
      <c r="AX9" s="27">
        <v>0</v>
      </c>
      <c r="AY9" s="27">
        <v>0</v>
      </c>
      <c r="AZ9" s="27">
        <v>0.86632749161290323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0.34383672848387092</v>
      </c>
      <c r="BG9" s="27">
        <v>2.6774826774193551E-3</v>
      </c>
      <c r="BH9" s="27">
        <v>0.5524419881612902</v>
      </c>
      <c r="BI9" s="27">
        <v>0</v>
      </c>
      <c r="BJ9" s="27">
        <v>0.84578682912903203</v>
      </c>
      <c r="BK9" s="28">
        <f t="shared" si="0"/>
        <v>345.63176397503202</v>
      </c>
      <c r="BL9" s="45"/>
      <c r="BM9" s="53"/>
    </row>
    <row r="10" spans="1:107" x14ac:dyDescent="0.2">
      <c r="A10" s="22"/>
      <c r="B10" s="29" t="s">
        <v>85</v>
      </c>
      <c r="C10" s="30">
        <f>SUM(C8:C9)</f>
        <v>0</v>
      </c>
      <c r="D10" s="30">
        <f t="shared" ref="D10:BK10" si="1">SUM(D8:D9)</f>
        <v>17.972360157000001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11.336657793774194</v>
      </c>
      <c r="I10" s="30">
        <f t="shared" si="1"/>
        <v>4820.554147653811</v>
      </c>
      <c r="J10" s="30">
        <f t="shared" si="1"/>
        <v>875.56619224480642</v>
      </c>
      <c r="K10" s="30">
        <f t="shared" si="1"/>
        <v>0</v>
      </c>
      <c r="L10" s="30">
        <f t="shared" si="1"/>
        <v>86.352070026161286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7.2861189888387123</v>
      </c>
      <c r="S10" s="30">
        <f t="shared" si="1"/>
        <v>345.70682616054847</v>
      </c>
      <c r="T10" s="30">
        <f t="shared" si="1"/>
        <v>148.96345086106453</v>
      </c>
      <c r="U10" s="30">
        <f t="shared" si="1"/>
        <v>0</v>
      </c>
      <c r="V10" s="30">
        <f t="shared" si="1"/>
        <v>25.889209782870967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4.3929338290322584E-2</v>
      </c>
      <c r="AC10" s="30">
        <f t="shared" si="1"/>
        <v>144.76337197754816</v>
      </c>
      <c r="AD10" s="30">
        <f t="shared" si="1"/>
        <v>0</v>
      </c>
      <c r="AE10" s="30">
        <f t="shared" si="1"/>
        <v>0</v>
      </c>
      <c r="AF10" s="30">
        <f t="shared" si="1"/>
        <v>0.84381982006451595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7.252728670967741E-2</v>
      </c>
      <c r="AM10" s="30">
        <f t="shared" si="1"/>
        <v>6.1576424419354847E-2</v>
      </c>
      <c r="AN10" s="30">
        <f t="shared" si="1"/>
        <v>0</v>
      </c>
      <c r="AO10" s="30">
        <f t="shared" si="1"/>
        <v>0</v>
      </c>
      <c r="AP10" s="30">
        <f t="shared" si="1"/>
        <v>0.55854510703225813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19.076662110129014</v>
      </c>
      <c r="AW10" s="30">
        <f t="shared" si="1"/>
        <v>1219.1899117182252</v>
      </c>
      <c r="AX10" s="30">
        <f t="shared" si="1"/>
        <v>11.972595363870965</v>
      </c>
      <c r="AY10" s="30">
        <f t="shared" si="1"/>
        <v>0</v>
      </c>
      <c r="AZ10" s="30">
        <f t="shared" si="1"/>
        <v>96.005025635225863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9.3934545581612614</v>
      </c>
      <c r="BG10" s="30">
        <f t="shared" si="1"/>
        <v>9.437345473903223</v>
      </c>
      <c r="BH10" s="30">
        <f t="shared" si="1"/>
        <v>4.6335279687096778</v>
      </c>
      <c r="BI10" s="30">
        <f t="shared" si="1"/>
        <v>0</v>
      </c>
      <c r="BJ10" s="30">
        <f t="shared" si="1"/>
        <v>10.55084604732258</v>
      </c>
      <c r="BK10" s="30">
        <f t="shared" si="1"/>
        <v>7866.2301724984864</v>
      </c>
      <c r="BL10" s="45"/>
    </row>
    <row r="11" spans="1:107" x14ac:dyDescent="0.2">
      <c r="A11" s="22" t="s">
        <v>77</v>
      </c>
      <c r="B11" s="25" t="s">
        <v>3</v>
      </c>
      <c r="C11" s="80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2"/>
    </row>
    <row r="12" spans="1:107" x14ac:dyDescent="0.2">
      <c r="A12" s="22"/>
      <c r="B12" s="26" t="s">
        <v>106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2.4661161686451627</v>
      </c>
      <c r="I12" s="27">
        <v>2.6480598741935482</v>
      </c>
      <c r="J12" s="27">
        <v>0</v>
      </c>
      <c r="K12" s="27">
        <v>0</v>
      </c>
      <c r="L12" s="27">
        <v>3.614201675096774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1.0663023045483881</v>
      </c>
      <c r="S12" s="27">
        <v>8.5409619913225825</v>
      </c>
      <c r="T12" s="27">
        <v>0</v>
      </c>
      <c r="U12" s="27">
        <v>0</v>
      </c>
      <c r="V12" s="27">
        <v>0.4727344482580646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4.4607545645161291E-2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1.6363912903225811E-4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2.1771576542580666</v>
      </c>
      <c r="AW12" s="27">
        <v>15.044422372838657</v>
      </c>
      <c r="AX12" s="27">
        <v>5.6901054193548373E-3</v>
      </c>
      <c r="AY12" s="27">
        <v>0</v>
      </c>
      <c r="AZ12" s="27">
        <v>4.9855406996451626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0.93763966432258117</v>
      </c>
      <c r="BG12" s="27">
        <v>5.3750480661612912</v>
      </c>
      <c r="BH12" s="27">
        <v>0</v>
      </c>
      <c r="BI12" s="27">
        <v>0</v>
      </c>
      <c r="BJ12" s="27">
        <v>1.3199671069677419</v>
      </c>
      <c r="BK12" s="30">
        <f>SUM(C12:BJ12)</f>
        <v>48.698613316451578</v>
      </c>
      <c r="BL12" s="45"/>
      <c r="BM12" s="53"/>
      <c r="BN12" s="56"/>
    </row>
    <row r="13" spans="1:107" x14ac:dyDescent="0.2">
      <c r="A13" s="22"/>
      <c r="B13" s="29" t="s">
        <v>86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2.4661161686451627</v>
      </c>
      <c r="I13" s="30">
        <f t="shared" si="2"/>
        <v>2.6480598741935482</v>
      </c>
      <c r="J13" s="30">
        <f t="shared" si="2"/>
        <v>0</v>
      </c>
      <c r="K13" s="30">
        <f t="shared" si="2"/>
        <v>0</v>
      </c>
      <c r="L13" s="30">
        <f t="shared" si="2"/>
        <v>3.614201675096774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1.0663023045483881</v>
      </c>
      <c r="S13" s="30">
        <f t="shared" si="2"/>
        <v>8.5409619913225825</v>
      </c>
      <c r="T13" s="30">
        <f t="shared" si="2"/>
        <v>0</v>
      </c>
      <c r="U13" s="30">
        <f t="shared" si="2"/>
        <v>0</v>
      </c>
      <c r="V13" s="30">
        <f t="shared" si="2"/>
        <v>0.4727344482580646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4.4607545645161291E-2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1.6363912903225811E-4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2.1771576542580666</v>
      </c>
      <c r="AW13" s="30">
        <f t="shared" si="2"/>
        <v>15.044422372838657</v>
      </c>
      <c r="AX13" s="30">
        <f t="shared" si="2"/>
        <v>5.6901054193548373E-3</v>
      </c>
      <c r="AY13" s="30">
        <f t="shared" si="2"/>
        <v>0</v>
      </c>
      <c r="AZ13" s="30">
        <f t="shared" si="2"/>
        <v>4.9855406996451626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0.93763966432258117</v>
      </c>
      <c r="BG13" s="30">
        <f t="shared" si="2"/>
        <v>5.3750480661612912</v>
      </c>
      <c r="BH13" s="30">
        <f t="shared" si="2"/>
        <v>0</v>
      </c>
      <c r="BI13" s="30">
        <f t="shared" si="2"/>
        <v>0</v>
      </c>
      <c r="BJ13" s="30">
        <f t="shared" si="2"/>
        <v>1.3199671069677419</v>
      </c>
      <c r="BK13" s="30">
        <f t="shared" si="2"/>
        <v>48.698613316451578</v>
      </c>
    </row>
    <row r="14" spans="1:107" x14ac:dyDescent="0.2">
      <c r="A14" s="22" t="s">
        <v>78</v>
      </c>
      <c r="B14" s="25" t="s">
        <v>10</v>
      </c>
      <c r="C14" s="80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2"/>
    </row>
    <row r="15" spans="1:107" x14ac:dyDescent="0.2">
      <c r="A15" s="22"/>
      <c r="B15" s="31" t="s">
        <v>37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93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6" x14ac:dyDescent="0.2">
      <c r="A17" s="22" t="s">
        <v>79</v>
      </c>
      <c r="B17" s="25" t="s">
        <v>12</v>
      </c>
      <c r="C17" s="80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2"/>
    </row>
    <row r="18" spans="1:66" x14ac:dyDescent="0.2">
      <c r="A18" s="22"/>
      <c r="B18" s="29" t="s">
        <v>37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6" x14ac:dyDescent="0.2">
      <c r="A19" s="22"/>
      <c r="B19" s="29" t="s">
        <v>92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6" x14ac:dyDescent="0.2">
      <c r="A20" s="22" t="s">
        <v>81</v>
      </c>
      <c r="B20" s="25" t="s">
        <v>97</v>
      </c>
      <c r="C20" s="80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2"/>
    </row>
    <row r="21" spans="1:66" x14ac:dyDescent="0.2">
      <c r="A21" s="22"/>
      <c r="B21" s="31" t="s">
        <v>37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8">
        <f t="shared" si="6"/>
        <v>0</v>
      </c>
    </row>
    <row r="22" spans="1:66" x14ac:dyDescent="0.2">
      <c r="A22" s="22"/>
      <c r="B22" s="29" t="s">
        <v>91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6" x14ac:dyDescent="0.2">
      <c r="A23" s="22" t="s">
        <v>82</v>
      </c>
      <c r="B23" s="25" t="s">
        <v>13</v>
      </c>
      <c r="C23" s="80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2"/>
    </row>
    <row r="24" spans="1:66" x14ac:dyDescent="0.2">
      <c r="A24" s="22"/>
      <c r="B24" s="26" t="s">
        <v>107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8.5379159753225817</v>
      </c>
      <c r="I24" s="27">
        <v>1287.383027453267</v>
      </c>
      <c r="J24" s="27">
        <v>184.25791503729033</v>
      </c>
      <c r="K24" s="27">
        <v>0</v>
      </c>
      <c r="L24" s="27">
        <v>51.743045258870964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5.5281610803225796</v>
      </c>
      <c r="S24" s="27">
        <v>36.044182401129028</v>
      </c>
      <c r="T24" s="27">
        <v>62.653617070032247</v>
      </c>
      <c r="U24" s="27">
        <v>0</v>
      </c>
      <c r="V24" s="27">
        <v>15.077881513677417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0.10901094058064516</v>
      </c>
      <c r="AC24" s="27">
        <v>6.7322391193548353E-2</v>
      </c>
      <c r="AD24" s="27">
        <v>0</v>
      </c>
      <c r="AE24" s="27">
        <v>0</v>
      </c>
      <c r="AF24" s="27">
        <v>0.16425998774193551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0.17201812380645165</v>
      </c>
      <c r="AM24" s="27">
        <v>0.11770227016129035</v>
      </c>
      <c r="AN24" s="27">
        <v>0</v>
      </c>
      <c r="AO24" s="27">
        <v>0</v>
      </c>
      <c r="AP24" s="27">
        <v>1.8153993602258063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61.721334097870894</v>
      </c>
      <c r="AW24" s="27">
        <v>96.545863038548291</v>
      </c>
      <c r="AX24" s="27">
        <v>0.67950306090322599</v>
      </c>
      <c r="AY24" s="27">
        <v>0</v>
      </c>
      <c r="AZ24" s="27">
        <v>197.34700441535529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49.037471208161136</v>
      </c>
      <c r="BG24" s="27">
        <v>59.872874984741934</v>
      </c>
      <c r="BH24" s="27">
        <v>14.922422564225808</v>
      </c>
      <c r="BI24" s="27">
        <v>0</v>
      </c>
      <c r="BJ24" s="27">
        <v>101.06644398932241</v>
      </c>
      <c r="BK24" s="28">
        <f t="shared" ref="BK24:BK29" si="9">SUM(C24:BJ24)</f>
        <v>2234.8643762227507</v>
      </c>
      <c r="BL24" s="45"/>
      <c r="BM24" s="53"/>
      <c r="BN24" s="56"/>
    </row>
    <row r="25" spans="1:66" x14ac:dyDescent="0.2">
      <c r="A25" s="22"/>
      <c r="B25" s="26" t="s">
        <v>108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1.1878212277741933</v>
      </c>
      <c r="I25" s="27">
        <v>23.545726673580646</v>
      </c>
      <c r="J25" s="27">
        <v>1.0249556960322583</v>
      </c>
      <c r="K25" s="27">
        <v>0</v>
      </c>
      <c r="L25" s="27">
        <v>10.679959352774198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0.41483702967741937</v>
      </c>
      <c r="S25" s="27">
        <v>0.976099770870968</v>
      </c>
      <c r="T25" s="27">
        <v>0.32757800941935478</v>
      </c>
      <c r="U25" s="27">
        <v>0</v>
      </c>
      <c r="V25" s="27">
        <v>0.40113613406451609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5.3765731258064518E-2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2.3260456161290324E-2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19.904899309129064</v>
      </c>
      <c r="AW25" s="27">
        <v>22.378813850548376</v>
      </c>
      <c r="AX25" s="27">
        <v>1.1106935483870971E-5</v>
      </c>
      <c r="AY25" s="27">
        <v>0</v>
      </c>
      <c r="AZ25" s="27">
        <v>68.428398744612963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10.344524598838696</v>
      </c>
      <c r="BG25" s="27">
        <v>4.5114786880000004</v>
      </c>
      <c r="BH25" s="27">
        <v>0.12439926170967743</v>
      </c>
      <c r="BI25" s="27">
        <v>0</v>
      </c>
      <c r="BJ25" s="27">
        <v>5.1387811895161288</v>
      </c>
      <c r="BK25" s="28">
        <f t="shared" si="9"/>
        <v>169.46644683090329</v>
      </c>
      <c r="BL25" s="45"/>
      <c r="BM25" s="53"/>
      <c r="BN25" s="56"/>
    </row>
    <row r="26" spans="1:66" x14ac:dyDescent="0.2">
      <c r="A26" s="22"/>
      <c r="B26" s="26" t="s">
        <v>109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1.066756502935484</v>
      </c>
      <c r="I26" s="27">
        <v>0.86843251580645164</v>
      </c>
      <c r="J26" s="27">
        <v>0</v>
      </c>
      <c r="K26" s="27">
        <v>0</v>
      </c>
      <c r="L26" s="27">
        <v>1.0380693572903226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0.51071011980645165</v>
      </c>
      <c r="S26" s="27">
        <v>0</v>
      </c>
      <c r="T26" s="27">
        <v>15.921384403386828</v>
      </c>
      <c r="U26" s="27">
        <v>0</v>
      </c>
      <c r="V26" s="27">
        <v>0.4203289482258063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1.2730154193548388E-3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2.2066929548387095E-2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22.962891909419305</v>
      </c>
      <c r="AW26" s="27">
        <v>2.5846049273870952</v>
      </c>
      <c r="AX26" s="27">
        <v>0</v>
      </c>
      <c r="AY26" s="27">
        <v>0</v>
      </c>
      <c r="AZ26" s="27">
        <v>12.472785149096779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13.737872067096763</v>
      </c>
      <c r="BG26" s="27">
        <v>1.1119935761290323</v>
      </c>
      <c r="BH26" s="27">
        <v>0</v>
      </c>
      <c r="BI26" s="27">
        <v>0</v>
      </c>
      <c r="BJ26" s="27">
        <v>7.6605193651935455</v>
      </c>
      <c r="BK26" s="28">
        <f t="shared" si="9"/>
        <v>80.379688786741625</v>
      </c>
      <c r="BL26" s="45"/>
      <c r="BM26" s="53"/>
      <c r="BN26" s="56"/>
    </row>
    <row r="27" spans="1:66" x14ac:dyDescent="0.2">
      <c r="A27" s="22"/>
      <c r="B27" s="26" t="s">
        <v>110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8.1802216077096812</v>
      </c>
      <c r="I27" s="27">
        <v>349.69329791242541</v>
      </c>
      <c r="J27" s="27">
        <v>150.95214351800001</v>
      </c>
      <c r="K27" s="27">
        <v>0</v>
      </c>
      <c r="L27" s="27">
        <v>50.261964494322577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5.292525157903226</v>
      </c>
      <c r="S27" s="27">
        <v>6.1693696817741941</v>
      </c>
      <c r="T27" s="27">
        <v>30.771321734516118</v>
      </c>
      <c r="U27" s="27">
        <v>0</v>
      </c>
      <c r="V27" s="27">
        <v>8.083081395741937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0.24530626564516123</v>
      </c>
      <c r="AC27" s="27">
        <v>1.5946943870967741E-3</v>
      </c>
      <c r="AD27" s="27">
        <v>0</v>
      </c>
      <c r="AE27" s="27">
        <v>0</v>
      </c>
      <c r="AF27" s="27">
        <v>0.4375428411935483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0.22560279493548385</v>
      </c>
      <c r="AM27" s="27">
        <v>4.9718408387096789E-3</v>
      </c>
      <c r="AN27" s="27">
        <v>0</v>
      </c>
      <c r="AO27" s="27">
        <v>0</v>
      </c>
      <c r="AP27" s="27">
        <v>0.23596361267741942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77.851928110677491</v>
      </c>
      <c r="AW27" s="27">
        <v>93.523511666387108</v>
      </c>
      <c r="AX27" s="27">
        <v>2.5451937076129028</v>
      </c>
      <c r="AY27" s="27">
        <v>0</v>
      </c>
      <c r="AZ27" s="27">
        <v>130.00026419906465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68.24563891512895</v>
      </c>
      <c r="BG27" s="27">
        <v>29.250333740741933</v>
      </c>
      <c r="BH27" s="27">
        <v>65.397558273354846</v>
      </c>
      <c r="BI27" s="27">
        <v>0</v>
      </c>
      <c r="BJ27" s="27">
        <v>59.477929980645214</v>
      </c>
      <c r="BK27" s="28">
        <f t="shared" si="9"/>
        <v>1136.8472661456838</v>
      </c>
      <c r="BL27" s="45"/>
      <c r="BM27" s="53"/>
      <c r="BN27" s="56"/>
    </row>
    <row r="28" spans="1:66" x14ac:dyDescent="0.2">
      <c r="A28" s="22"/>
      <c r="B28" s="26" t="s">
        <v>111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2.0865015404193539</v>
      </c>
      <c r="I28" s="27">
        <v>62.478340825226589</v>
      </c>
      <c r="J28" s="27">
        <v>1.8476658678064513</v>
      </c>
      <c r="K28" s="27">
        <v>0</v>
      </c>
      <c r="L28" s="27">
        <v>13.54502650667742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0.9710955850645161</v>
      </c>
      <c r="S28" s="27">
        <v>1.2744092193870968</v>
      </c>
      <c r="T28" s="27">
        <v>57.629838697838714</v>
      </c>
      <c r="U28" s="27">
        <v>0</v>
      </c>
      <c r="V28" s="27">
        <v>2.6720355391612896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5.33396E-4</v>
      </c>
      <c r="AC28" s="27">
        <v>0</v>
      </c>
      <c r="AD28" s="27">
        <v>0</v>
      </c>
      <c r="AE28" s="27">
        <v>0</v>
      </c>
      <c r="AF28" s="27">
        <v>0.49157766367741923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2.355216964516129E-2</v>
      </c>
      <c r="AM28" s="27">
        <v>0</v>
      </c>
      <c r="AN28" s="27">
        <v>0</v>
      </c>
      <c r="AO28" s="27">
        <v>0</v>
      </c>
      <c r="AP28" s="27">
        <v>0.89688371212903206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17.318787851129052</v>
      </c>
      <c r="AW28" s="27">
        <v>46.220403489451598</v>
      </c>
      <c r="AX28" s="27">
        <v>6.2992633321935489</v>
      </c>
      <c r="AY28" s="27">
        <v>0</v>
      </c>
      <c r="AZ28" s="27">
        <v>78.953330166709875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14.809799573129022</v>
      </c>
      <c r="BG28" s="27">
        <v>23.461635885354838</v>
      </c>
      <c r="BH28" s="27">
        <v>67.51022975309678</v>
      </c>
      <c r="BI28" s="27">
        <v>0</v>
      </c>
      <c r="BJ28" s="27">
        <v>47.784848710838773</v>
      </c>
      <c r="BK28" s="28">
        <f t="shared" si="9"/>
        <v>446.2757594849366</v>
      </c>
      <c r="BL28" s="45"/>
      <c r="BM28" s="53"/>
      <c r="BN28" s="56"/>
    </row>
    <row r="29" spans="1:66" x14ac:dyDescent="0.2">
      <c r="A29" s="22"/>
      <c r="B29" s="26" t="s">
        <v>112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0.14503038722580644</v>
      </c>
      <c r="I29" s="27">
        <v>13.176901445967742</v>
      </c>
      <c r="J29" s="27">
        <v>26.107785819141952</v>
      </c>
      <c r="K29" s="27">
        <v>0</v>
      </c>
      <c r="L29" s="27">
        <v>0.5393355731935483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0.14681777835483867</v>
      </c>
      <c r="S29" s="27">
        <v>2.2783410239032253</v>
      </c>
      <c r="T29" s="27">
        <v>2.5227868050967741</v>
      </c>
      <c r="U29" s="27">
        <v>0</v>
      </c>
      <c r="V29" s="27">
        <v>0.71356518161290339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3.180542225806451E-3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3.9365692580645165E-2</v>
      </c>
      <c r="AM29" s="27">
        <v>0</v>
      </c>
      <c r="AN29" s="27">
        <v>0</v>
      </c>
      <c r="AO29" s="27">
        <v>0</v>
      </c>
      <c r="AP29" s="27">
        <v>3.1691663580645152E-2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1.4470927638387101</v>
      </c>
      <c r="AW29" s="27">
        <v>9.5365270446451653</v>
      </c>
      <c r="AX29" s="27">
        <v>0</v>
      </c>
      <c r="AY29" s="27">
        <v>0</v>
      </c>
      <c r="AZ29" s="27">
        <v>6.0566758255161277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1.2049746199223581</v>
      </c>
      <c r="BG29" s="27">
        <v>1.1308113183870971</v>
      </c>
      <c r="BH29" s="27">
        <v>2.3776598584193547</v>
      </c>
      <c r="BI29" s="27">
        <v>0</v>
      </c>
      <c r="BJ29" s="27">
        <v>3.5021048606129033</v>
      </c>
      <c r="BK29" s="28">
        <f t="shared" si="9"/>
        <v>70.960648204225606</v>
      </c>
      <c r="BL29" s="45"/>
      <c r="BM29" s="53"/>
      <c r="BN29" s="56"/>
    </row>
    <row r="30" spans="1:66" x14ac:dyDescent="0.2">
      <c r="A30" s="22"/>
      <c r="B30" s="29" t="s">
        <v>90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21.204247241387097</v>
      </c>
      <c r="I30" s="30">
        <f t="shared" si="10"/>
        <v>1737.1457268262739</v>
      </c>
      <c r="J30" s="30">
        <f t="shared" si="10"/>
        <v>364.19046593827096</v>
      </c>
      <c r="K30" s="30">
        <f t="shared" si="10"/>
        <v>0</v>
      </c>
      <c r="L30" s="30">
        <f t="shared" si="10"/>
        <v>127.80740054312903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12.864146751129031</v>
      </c>
      <c r="S30" s="30">
        <f t="shared" si="10"/>
        <v>46.742402097064506</v>
      </c>
      <c r="T30" s="30">
        <f t="shared" si="10"/>
        <v>169.82652672029005</v>
      </c>
      <c r="U30" s="30">
        <f t="shared" si="10"/>
        <v>0</v>
      </c>
      <c r="V30" s="30">
        <f t="shared" si="10"/>
        <v>27.36802871248387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0.4130698911290322</v>
      </c>
      <c r="AC30" s="30">
        <f t="shared" si="10"/>
        <v>6.8917085580645132E-2</v>
      </c>
      <c r="AD30" s="30">
        <f t="shared" si="10"/>
        <v>0</v>
      </c>
      <c r="AE30" s="30">
        <f t="shared" si="10"/>
        <v>0</v>
      </c>
      <c r="AF30" s="30">
        <f t="shared" si="10"/>
        <v>1.0933804926129029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0.50586616667741935</v>
      </c>
      <c r="AM30" s="30">
        <f t="shared" si="11"/>
        <v>0.12267411100000003</v>
      </c>
      <c r="AN30" s="30">
        <f t="shared" si="11"/>
        <v>0</v>
      </c>
      <c r="AO30" s="30">
        <f t="shared" si="11"/>
        <v>0</v>
      </c>
      <c r="AP30" s="30">
        <f t="shared" si="11"/>
        <v>2.9799383486129027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201.20693404206449</v>
      </c>
      <c r="AW30" s="30">
        <f t="shared" si="11"/>
        <v>270.78972401696763</v>
      </c>
      <c r="AX30" s="30">
        <f t="shared" si="11"/>
        <v>9.523971207645161</v>
      </c>
      <c r="AY30" s="30">
        <f t="shared" si="11"/>
        <v>0</v>
      </c>
      <c r="AZ30" s="30">
        <f t="shared" si="11"/>
        <v>493.25845850035574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157.38028098227693</v>
      </c>
      <c r="BG30" s="30">
        <f t="shared" si="11"/>
        <v>119.33912819335485</v>
      </c>
      <c r="BH30" s="30">
        <f t="shared" si="11"/>
        <v>150.33226971080646</v>
      </c>
      <c r="BI30" s="30">
        <f t="shared" si="11"/>
        <v>0</v>
      </c>
      <c r="BJ30" s="30">
        <f t="shared" si="11"/>
        <v>224.63062809612899</v>
      </c>
      <c r="BK30" s="30">
        <f t="shared" si="11"/>
        <v>4138.7941856752423</v>
      </c>
      <c r="BL30" s="45"/>
      <c r="BM30" s="53"/>
    </row>
    <row r="31" spans="1:66" x14ac:dyDescent="0.2">
      <c r="A31" s="22"/>
      <c r="B31" s="32" t="s">
        <v>80</v>
      </c>
      <c r="C31" s="27">
        <f t="shared" ref="C31:AH31" si="12">C10+C13+C16+C19+C22+C30</f>
        <v>0</v>
      </c>
      <c r="D31" s="27">
        <f t="shared" si="12"/>
        <v>17.972360157000001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35.007021203806453</v>
      </c>
      <c r="I31" s="27">
        <f t="shared" si="12"/>
        <v>6560.3479343542786</v>
      </c>
      <c r="J31" s="27">
        <f t="shared" si="12"/>
        <v>1239.7566581830774</v>
      </c>
      <c r="K31" s="27">
        <f t="shared" si="12"/>
        <v>0</v>
      </c>
      <c r="L31" s="27">
        <f t="shared" si="12"/>
        <v>217.77367224438711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21.21656804451613</v>
      </c>
      <c r="S31" s="27">
        <f t="shared" si="12"/>
        <v>400.99019024893556</v>
      </c>
      <c r="T31" s="27">
        <f t="shared" si="12"/>
        <v>318.78997758135461</v>
      </c>
      <c r="U31" s="27">
        <f t="shared" si="12"/>
        <v>0</v>
      </c>
      <c r="V31" s="27">
        <f t="shared" si="12"/>
        <v>53.729972943612907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0.50160677506451612</v>
      </c>
      <c r="AC31" s="27">
        <f t="shared" si="12"/>
        <v>144.8322890631288</v>
      </c>
      <c r="AD31" s="27">
        <f t="shared" si="12"/>
        <v>0</v>
      </c>
      <c r="AE31" s="27">
        <f t="shared" si="12"/>
        <v>0</v>
      </c>
      <c r="AF31" s="27">
        <f t="shared" si="12"/>
        <v>1.9372003126774189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0.57855709251612897</v>
      </c>
      <c r="AM31" s="27">
        <f t="shared" si="13"/>
        <v>0.18425053541935488</v>
      </c>
      <c r="AN31" s="27">
        <f t="shared" si="13"/>
        <v>0</v>
      </c>
      <c r="AO31" s="27">
        <f t="shared" si="13"/>
        <v>0</v>
      </c>
      <c r="AP31" s="27">
        <f t="shared" si="13"/>
        <v>3.538483455645161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222.46075380645158</v>
      </c>
      <c r="AW31" s="27">
        <f t="shared" si="13"/>
        <v>1505.0240581080316</v>
      </c>
      <c r="AX31" s="27">
        <f t="shared" si="13"/>
        <v>21.502256676935481</v>
      </c>
      <c r="AY31" s="27">
        <f t="shared" si="13"/>
        <v>0</v>
      </c>
      <c r="AZ31" s="27">
        <f t="shared" si="13"/>
        <v>594.24902483522681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167.71137520476077</v>
      </c>
      <c r="BG31" s="27">
        <f t="shared" si="13"/>
        <v>134.15152173341937</v>
      </c>
      <c r="BH31" s="27">
        <f t="shared" si="13"/>
        <v>154.96579767951613</v>
      </c>
      <c r="BI31" s="27">
        <f t="shared" si="13"/>
        <v>0</v>
      </c>
      <c r="BJ31" s="27">
        <f t="shared" si="13"/>
        <v>236.5014412504193</v>
      </c>
      <c r="BK31" s="27">
        <f t="shared" si="13"/>
        <v>12053.72297149018</v>
      </c>
    </row>
    <row r="32" spans="1:66" ht="3.75" customHeight="1" x14ac:dyDescent="0.2">
      <c r="A32" s="22"/>
      <c r="B32" s="33"/>
      <c r="C32" s="80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2"/>
    </row>
    <row r="33" spans="1:66" ht="25.5" x14ac:dyDescent="0.2">
      <c r="A33" s="22" t="s">
        <v>1</v>
      </c>
      <c r="B33" s="23" t="s">
        <v>7</v>
      </c>
      <c r="C33" s="80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2"/>
    </row>
    <row r="34" spans="1:66" s="34" customFormat="1" x14ac:dyDescent="0.2">
      <c r="A34" s="22" t="s">
        <v>76</v>
      </c>
      <c r="B34" s="25" t="s">
        <v>2</v>
      </c>
      <c r="C34" s="88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90"/>
    </row>
    <row r="35" spans="1:66" s="34" customFormat="1" x14ac:dyDescent="0.2">
      <c r="A35" s="22"/>
      <c r="B35" s="26" t="s">
        <v>113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11.17036278948388</v>
      </c>
      <c r="I35" s="27">
        <v>0.92901462983870964</v>
      </c>
      <c r="J35" s="27">
        <v>0</v>
      </c>
      <c r="K35" s="27">
        <v>0</v>
      </c>
      <c r="L35" s="27">
        <v>1.8195960131612905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10.930388765000007</v>
      </c>
      <c r="S35" s="27">
        <v>0.21456953764516132</v>
      </c>
      <c r="T35" s="27">
        <v>0</v>
      </c>
      <c r="U35" s="27">
        <v>0</v>
      </c>
      <c r="V35" s="27">
        <v>1.5331730200967746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1.1464546470645167</v>
      </c>
      <c r="AC35" s="27">
        <v>0</v>
      </c>
      <c r="AD35" s="27">
        <v>0</v>
      </c>
      <c r="AE35" s="27">
        <v>0</v>
      </c>
      <c r="AF35" s="27">
        <v>0.10178709506451612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1.7909503137741933</v>
      </c>
      <c r="AM35" s="27">
        <v>6.448213225806452E-4</v>
      </c>
      <c r="AN35" s="27">
        <v>0</v>
      </c>
      <c r="AO35" s="27">
        <v>0</v>
      </c>
      <c r="AP35" s="27">
        <v>0.14321358535483872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104.80645682277421</v>
      </c>
      <c r="AW35" s="27">
        <v>12.263955316707312</v>
      </c>
      <c r="AX35" s="27">
        <v>0</v>
      </c>
      <c r="AY35" s="27">
        <v>0</v>
      </c>
      <c r="AZ35" s="27">
        <v>34.643355913870977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126.05753811870993</v>
      </c>
      <c r="BG35" s="27">
        <v>8.5961334539354812</v>
      </c>
      <c r="BH35" s="27">
        <v>0</v>
      </c>
      <c r="BI35" s="27">
        <v>0</v>
      </c>
      <c r="BJ35" s="27">
        <v>30.374045281387115</v>
      </c>
      <c r="BK35" s="28">
        <f t="shared" ref="BK35:BK36" si="14">SUM(C35:BJ35)</f>
        <v>346.52164012519148</v>
      </c>
      <c r="BL35" s="45"/>
      <c r="BM35" s="53"/>
      <c r="BN35" s="56"/>
    </row>
    <row r="36" spans="1:66" s="34" customFormat="1" x14ac:dyDescent="0.2">
      <c r="A36" s="22"/>
      <c r="B36" s="26" t="s">
        <v>114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5.7553733057419345</v>
      </c>
      <c r="I36" s="27">
        <v>0.8467019184193546</v>
      </c>
      <c r="J36" s="27">
        <v>0</v>
      </c>
      <c r="K36" s="27">
        <v>0</v>
      </c>
      <c r="L36" s="27">
        <v>0.33468702574193543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3.5311170733548396</v>
      </c>
      <c r="S36" s="27">
        <v>0</v>
      </c>
      <c r="T36" s="27">
        <v>0</v>
      </c>
      <c r="U36" s="27">
        <v>0</v>
      </c>
      <c r="V36" s="27">
        <v>0.205160547516129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0.43837652164516128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0.42975086616129027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172.43983424109499</v>
      </c>
      <c r="AW36" s="27">
        <v>0.43897657622580655</v>
      </c>
      <c r="AX36" s="27">
        <v>0</v>
      </c>
      <c r="AY36" s="27">
        <v>0</v>
      </c>
      <c r="AZ36" s="27">
        <v>10.929236774967741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157.66366520225864</v>
      </c>
      <c r="BG36" s="27">
        <v>0.33968202293548383</v>
      </c>
      <c r="BH36" s="27">
        <v>0</v>
      </c>
      <c r="BI36" s="27">
        <v>0</v>
      </c>
      <c r="BJ36" s="27">
        <v>3.0176803965806451</v>
      </c>
      <c r="BK36" s="28">
        <f t="shared" si="14"/>
        <v>356.37024247264395</v>
      </c>
      <c r="BL36" s="45"/>
      <c r="BM36" s="53"/>
    </row>
    <row r="37" spans="1:66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16.925736095225815</v>
      </c>
      <c r="I37" s="48">
        <f t="shared" si="15"/>
        <v>1.7757165482580644</v>
      </c>
      <c r="J37" s="48">
        <f t="shared" si="15"/>
        <v>0</v>
      </c>
      <c r="K37" s="48">
        <f t="shared" si="15"/>
        <v>0</v>
      </c>
      <c r="L37" s="48">
        <f t="shared" si="15"/>
        <v>2.1542830389032259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14.461505838354846</v>
      </c>
      <c r="S37" s="48">
        <f t="shared" si="15"/>
        <v>0.21456953764516132</v>
      </c>
      <c r="T37" s="48">
        <f t="shared" si="15"/>
        <v>0</v>
      </c>
      <c r="U37" s="48">
        <f t="shared" si="15"/>
        <v>0</v>
      </c>
      <c r="V37" s="48">
        <f t="shared" si="15"/>
        <v>1.7383335676129037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1.5848311687096781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0.10178709506451612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2.2207011799354834</v>
      </c>
      <c r="AM37" s="48">
        <f t="shared" si="15"/>
        <v>6.448213225806452E-4</v>
      </c>
      <c r="AN37" s="48">
        <f t="shared" si="15"/>
        <v>0</v>
      </c>
      <c r="AO37" s="48">
        <f t="shared" si="15"/>
        <v>0</v>
      </c>
      <c r="AP37" s="48">
        <f t="shared" si="15"/>
        <v>0.14321358535483872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277.24629106386919</v>
      </c>
      <c r="AW37" s="48">
        <f t="shared" si="15"/>
        <v>12.702931892933119</v>
      </c>
      <c r="AX37" s="48">
        <f t="shared" si="15"/>
        <v>0</v>
      </c>
      <c r="AY37" s="48">
        <f t="shared" si="15"/>
        <v>0</v>
      </c>
      <c r="AZ37" s="48">
        <f t="shared" si="15"/>
        <v>45.572592688838718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283.72120332096858</v>
      </c>
      <c r="BG37" s="48">
        <f t="shared" si="15"/>
        <v>8.9358154768709657</v>
      </c>
      <c r="BH37" s="48">
        <f t="shared" si="15"/>
        <v>0</v>
      </c>
      <c r="BI37" s="48">
        <f t="shared" si="15"/>
        <v>0</v>
      </c>
      <c r="BJ37" s="48">
        <f t="shared" si="15"/>
        <v>33.391725677967763</v>
      </c>
      <c r="BK37" s="48">
        <f t="shared" si="15"/>
        <v>702.89188259783543</v>
      </c>
    </row>
    <row r="38" spans="1:66" x14ac:dyDescent="0.2">
      <c r="A38" s="22" t="s">
        <v>77</v>
      </c>
      <c r="B38" s="25" t="s">
        <v>14</v>
      </c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2"/>
    </row>
    <row r="39" spans="1:66" x14ac:dyDescent="0.2">
      <c r="A39" s="22"/>
      <c r="B39" s="26" t="s">
        <v>115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0.20956491864516144</v>
      </c>
      <c r="I39" s="27">
        <v>3.9433640097096765</v>
      </c>
      <c r="J39" s="27">
        <v>0</v>
      </c>
      <c r="K39" s="27">
        <v>0</v>
      </c>
      <c r="L39" s="27">
        <v>7.2998030500967106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0.17210574383870966</v>
      </c>
      <c r="S39" s="27">
        <v>0.70816657048387099</v>
      </c>
      <c r="T39" s="27">
        <v>0</v>
      </c>
      <c r="U39" s="27">
        <v>0</v>
      </c>
      <c r="V39" s="27">
        <v>0.18282733854838709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1.2121286774193548E-2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2.3605378387096775E-2</v>
      </c>
      <c r="AM39" s="27">
        <v>0</v>
      </c>
      <c r="AN39" s="27">
        <v>0</v>
      </c>
      <c r="AO39" s="27">
        <v>0</v>
      </c>
      <c r="AP39" s="27">
        <v>8.4719345999999973E-2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1.902133302483872</v>
      </c>
      <c r="AW39" s="27">
        <v>3.0327412570322574</v>
      </c>
      <c r="AX39" s="27">
        <v>0</v>
      </c>
      <c r="AY39" s="27">
        <v>0</v>
      </c>
      <c r="AZ39" s="27">
        <v>9.8332780721290298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0.70321725932258106</v>
      </c>
      <c r="BG39" s="27">
        <v>1.4158285580645162E-2</v>
      </c>
      <c r="BH39" s="27">
        <v>0</v>
      </c>
      <c r="BI39" s="27">
        <v>0</v>
      </c>
      <c r="BJ39" s="27">
        <v>2.2640258380967739</v>
      </c>
      <c r="BK39" s="28">
        <f t="shared" ref="BK39:BK47" si="16">SUM(C39:BJ39)</f>
        <v>30.385831657128968</v>
      </c>
      <c r="BL39" s="45"/>
      <c r="BM39" s="53"/>
      <c r="BN39" s="56"/>
    </row>
    <row r="40" spans="1:66" x14ac:dyDescent="0.2">
      <c r="A40" s="22"/>
      <c r="B40" s="26" t="s">
        <v>116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2.3698962105163375</v>
      </c>
      <c r="I40" s="27">
        <v>0.62538838903225824</v>
      </c>
      <c r="J40" s="27">
        <v>0</v>
      </c>
      <c r="K40" s="27">
        <v>0</v>
      </c>
      <c r="L40" s="27">
        <v>1.0835284054838707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1.6426841908387095</v>
      </c>
      <c r="S40" s="27">
        <v>2.2615853193548387E-2</v>
      </c>
      <c r="T40" s="27">
        <v>0</v>
      </c>
      <c r="U40" s="27">
        <v>0</v>
      </c>
      <c r="V40" s="27">
        <v>0.79749568122580627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0.38468084693548404</v>
      </c>
      <c r="AC40" s="27">
        <v>2.1362396774193544E-4</v>
      </c>
      <c r="AD40" s="27">
        <v>0</v>
      </c>
      <c r="AE40" s="27">
        <v>0</v>
      </c>
      <c r="AF40" s="27">
        <v>6.0886570322580642E-3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0.54465385290322599</v>
      </c>
      <c r="AM40" s="27">
        <v>1.1844743258064519E-2</v>
      </c>
      <c r="AN40" s="27">
        <v>0</v>
      </c>
      <c r="AO40" s="27">
        <v>0</v>
      </c>
      <c r="AP40" s="27">
        <v>9.0585391096774201E-2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18.292964028451646</v>
      </c>
      <c r="AW40" s="27">
        <v>0.3088463554838709</v>
      </c>
      <c r="AX40" s="27">
        <v>0</v>
      </c>
      <c r="AY40" s="27">
        <v>0</v>
      </c>
      <c r="AZ40" s="27">
        <v>9.8580129408064483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16.353671065774254</v>
      </c>
      <c r="BG40" s="27">
        <v>0.56820991441935487</v>
      </c>
      <c r="BH40" s="27">
        <v>0</v>
      </c>
      <c r="BI40" s="27">
        <v>0</v>
      </c>
      <c r="BJ40" s="27">
        <v>6.8676101933870921</v>
      </c>
      <c r="BK40" s="28">
        <f t="shared" si="16"/>
        <v>59.828990343806751</v>
      </c>
      <c r="BL40" s="45"/>
      <c r="BM40" s="53"/>
      <c r="BN40" s="56"/>
    </row>
    <row r="41" spans="1:66" x14ac:dyDescent="0.2">
      <c r="A41" s="22"/>
      <c r="B41" s="26" t="s">
        <v>117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0.37061925145161295</v>
      </c>
      <c r="I41" s="27">
        <v>0.11911575112903226</v>
      </c>
      <c r="J41" s="27">
        <v>0</v>
      </c>
      <c r="K41" s="27">
        <v>0</v>
      </c>
      <c r="L41" s="27">
        <v>0.17525687470967743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0.18994359296774196</v>
      </c>
      <c r="S41" s="27">
        <v>0</v>
      </c>
      <c r="T41" s="27">
        <v>0</v>
      </c>
      <c r="U41" s="27">
        <v>0</v>
      </c>
      <c r="V41" s="27">
        <v>1.5108615225806447E-2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1.4828595935483867E-2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2.2557198258064515E-2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4.9558197276128428</v>
      </c>
      <c r="AW41" s="27">
        <v>1.7016487741935482E-2</v>
      </c>
      <c r="AX41" s="27">
        <v>0</v>
      </c>
      <c r="AY41" s="27">
        <v>0</v>
      </c>
      <c r="AZ41" s="27">
        <v>1.0196654169353785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5.1448241982257441</v>
      </c>
      <c r="BG41" s="27">
        <v>0.26425298787096768</v>
      </c>
      <c r="BH41" s="27">
        <v>0</v>
      </c>
      <c r="BI41" s="27">
        <v>0</v>
      </c>
      <c r="BJ41" s="27">
        <v>0.90112417196774197</v>
      </c>
      <c r="BK41" s="28">
        <f t="shared" si="16"/>
        <v>13.210132870032032</v>
      </c>
      <c r="BL41" s="45"/>
      <c r="BM41" s="53"/>
      <c r="BN41" s="56"/>
    </row>
    <row r="42" spans="1:66" x14ac:dyDescent="0.2">
      <c r="A42" s="22"/>
      <c r="B42" s="26" t="s">
        <v>130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3.5522370266451606</v>
      </c>
      <c r="I42" s="27">
        <v>12.840027043054345</v>
      </c>
      <c r="J42" s="27">
        <v>0</v>
      </c>
      <c r="K42" s="27">
        <v>0</v>
      </c>
      <c r="L42" s="27">
        <v>1.6944259665806449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2.421820227548388</v>
      </c>
      <c r="S42" s="27">
        <v>0.30720505787096769</v>
      </c>
      <c r="T42" s="27">
        <v>0</v>
      </c>
      <c r="U42" s="27">
        <v>0</v>
      </c>
      <c r="V42" s="27">
        <v>0.70164729851612939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0.2967384033548387</v>
      </c>
      <c r="AC42" s="27">
        <v>1.7934468645161288E-2</v>
      </c>
      <c r="AD42" s="27">
        <v>0</v>
      </c>
      <c r="AE42" s="27">
        <v>0</v>
      </c>
      <c r="AF42" s="27">
        <v>1.5759105806451613E-2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0.48199093638709678</v>
      </c>
      <c r="AM42" s="27">
        <v>0</v>
      </c>
      <c r="AN42" s="27">
        <v>0</v>
      </c>
      <c r="AO42" s="27">
        <v>0</v>
      </c>
      <c r="AP42" s="27">
        <v>2.0722379354838707E-3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127.83320047135314</v>
      </c>
      <c r="AW42" s="27">
        <v>10.146618566064506</v>
      </c>
      <c r="AX42" s="27">
        <v>2.0326591910000005</v>
      </c>
      <c r="AY42" s="27">
        <v>0</v>
      </c>
      <c r="AZ42" s="27">
        <v>30.881291692354804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136.43023177302246</v>
      </c>
      <c r="BG42" s="27">
        <v>15.187184653774176</v>
      </c>
      <c r="BH42" s="27">
        <v>1.4890864612903228E-2</v>
      </c>
      <c r="BI42" s="27">
        <v>0</v>
      </c>
      <c r="BJ42" s="27">
        <v>19.060180915838686</v>
      </c>
      <c r="BK42" s="28">
        <f t="shared" si="16"/>
        <v>363.91811590036536</v>
      </c>
      <c r="BL42" s="45"/>
      <c r="BM42" s="53"/>
      <c r="BN42" s="56"/>
    </row>
    <row r="43" spans="1:66" x14ac:dyDescent="0.2">
      <c r="A43" s="22"/>
      <c r="B43" s="26" t="s">
        <v>129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2.2945033797419372</v>
      </c>
      <c r="I43" s="27">
        <v>0.75081200025806449</v>
      </c>
      <c r="J43" s="27">
        <v>0</v>
      </c>
      <c r="K43" s="27">
        <v>0</v>
      </c>
      <c r="L43" s="27">
        <v>1.2989892635161291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1.5611822405161289</v>
      </c>
      <c r="S43" s="27">
        <v>11.068889116064422</v>
      </c>
      <c r="T43" s="27">
        <v>0</v>
      </c>
      <c r="U43" s="27">
        <v>0</v>
      </c>
      <c r="V43" s="27">
        <v>2.16493760083871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4.3067777225806445E-2</v>
      </c>
      <c r="AC43" s="27">
        <v>0</v>
      </c>
      <c r="AD43" s="27">
        <v>0</v>
      </c>
      <c r="AE43" s="27">
        <v>0</v>
      </c>
      <c r="AF43" s="27">
        <v>1.8054491129032263E-2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5.8132973387096783E-2</v>
      </c>
      <c r="AM43" s="27">
        <v>0</v>
      </c>
      <c r="AN43" s="27">
        <v>0</v>
      </c>
      <c r="AO43" s="27">
        <v>0</v>
      </c>
      <c r="AP43" s="27">
        <v>4.7157123774193538E-2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5.5936773759999907</v>
      </c>
      <c r="AW43" s="27">
        <v>0.35004590809677422</v>
      </c>
      <c r="AX43" s="27">
        <v>0</v>
      </c>
      <c r="AY43" s="27">
        <v>0</v>
      </c>
      <c r="AZ43" s="27">
        <v>7.5506794095161318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4.5652176305161341</v>
      </c>
      <c r="BG43" s="27">
        <v>2.8714831453548384</v>
      </c>
      <c r="BH43" s="27">
        <v>0</v>
      </c>
      <c r="BI43" s="27">
        <v>0</v>
      </c>
      <c r="BJ43" s="27">
        <v>3.721330835225809</v>
      </c>
      <c r="BK43" s="28">
        <f t="shared" si="16"/>
        <v>43.958160271161191</v>
      </c>
      <c r="BL43" s="45"/>
      <c r="BM43" s="53"/>
      <c r="BN43" s="56"/>
    </row>
    <row r="44" spans="1:66" x14ac:dyDescent="0.2">
      <c r="A44" s="22"/>
      <c r="B44" s="26" t="s">
        <v>118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5.0746821617741906</v>
      </c>
      <c r="I44" s="27">
        <v>0.85771167987096775</v>
      </c>
      <c r="J44" s="27">
        <v>0</v>
      </c>
      <c r="K44" s="27">
        <v>0</v>
      </c>
      <c r="L44" s="27">
        <v>2.0976060860645158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2.1548531316451616</v>
      </c>
      <c r="S44" s="27">
        <v>3.260797982516201</v>
      </c>
      <c r="T44" s="27">
        <v>0</v>
      </c>
      <c r="U44" s="27">
        <v>0</v>
      </c>
      <c r="V44" s="27">
        <v>0.66135233100000013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3.8302631290322575E-2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4.3224118064516134E-2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8.0605772394193416</v>
      </c>
      <c r="AW44" s="27">
        <v>0.5727269227096774</v>
      </c>
      <c r="AX44" s="27">
        <v>0</v>
      </c>
      <c r="AY44" s="27">
        <v>0</v>
      </c>
      <c r="AZ44" s="27">
        <v>3.0760841956451608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5.1761313866129086</v>
      </c>
      <c r="BG44" s="27">
        <v>0.57782636458064507</v>
      </c>
      <c r="BH44" s="27">
        <v>0</v>
      </c>
      <c r="BI44" s="27">
        <v>0</v>
      </c>
      <c r="BJ44" s="27">
        <v>2.3438093698387101</v>
      </c>
      <c r="BK44" s="28">
        <f t="shared" si="16"/>
        <v>33.995685601032321</v>
      </c>
      <c r="BL44" s="45"/>
      <c r="BM44" s="53"/>
      <c r="BN44" s="56"/>
    </row>
    <row r="45" spans="1:66" x14ac:dyDescent="0.2">
      <c r="A45" s="22"/>
      <c r="B45" s="26" t="s">
        <v>119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1.2685489050322578</v>
      </c>
      <c r="I45" s="27">
        <v>0.92591417606451631</v>
      </c>
      <c r="J45" s="27">
        <v>0</v>
      </c>
      <c r="K45" s="27">
        <v>0</v>
      </c>
      <c r="L45" s="27">
        <v>1.0418457223870965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0.55022667241935452</v>
      </c>
      <c r="S45" s="27">
        <v>1.0764119190645156</v>
      </c>
      <c r="T45" s="27">
        <v>0</v>
      </c>
      <c r="U45" s="27">
        <v>0</v>
      </c>
      <c r="V45" s="27">
        <v>0.14394510183870968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0.2012546192903226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0.2474179541935484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23.320523169452123</v>
      </c>
      <c r="AW45" s="27">
        <v>1.0379227842580645</v>
      </c>
      <c r="AX45" s="27">
        <v>0</v>
      </c>
      <c r="AY45" s="27">
        <v>0</v>
      </c>
      <c r="AZ45" s="27">
        <v>5.5596317470692309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25.082025456194216</v>
      </c>
      <c r="BG45" s="27">
        <v>0.97386224812903266</v>
      </c>
      <c r="BH45" s="27">
        <v>0</v>
      </c>
      <c r="BI45" s="27">
        <v>0</v>
      </c>
      <c r="BJ45" s="27">
        <v>2.5273359883871005</v>
      </c>
      <c r="BK45" s="28">
        <f t="shared" si="16"/>
        <v>63.956866463780088</v>
      </c>
      <c r="BL45" s="45"/>
      <c r="BM45" s="53"/>
      <c r="BN45" s="56"/>
    </row>
    <row r="46" spans="1:66" x14ac:dyDescent="0.2">
      <c r="A46" s="22"/>
      <c r="B46" s="26" t="s">
        <v>120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20.093970552580664</v>
      </c>
      <c r="I46" s="27">
        <v>124.46685645400393</v>
      </c>
      <c r="J46" s="27">
        <v>0</v>
      </c>
      <c r="K46" s="27">
        <v>0</v>
      </c>
      <c r="L46" s="27">
        <v>13.337717249032258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14.875521822548388</v>
      </c>
      <c r="S46" s="27">
        <v>23.731161032451613</v>
      </c>
      <c r="T46" s="27">
        <v>3.0501143870967737E-2</v>
      </c>
      <c r="U46" s="27">
        <v>0</v>
      </c>
      <c r="V46" s="27">
        <v>7.6596621427741933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5.9857100222580648</v>
      </c>
      <c r="AC46" s="27">
        <v>6.0567635774193551E-2</v>
      </c>
      <c r="AD46" s="27">
        <v>0</v>
      </c>
      <c r="AE46" s="27">
        <v>0</v>
      </c>
      <c r="AF46" s="27">
        <v>1.0424604818064513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6.2567168319999986</v>
      </c>
      <c r="AM46" s="27">
        <v>3.9373756709677417E-2</v>
      </c>
      <c r="AN46" s="27">
        <v>0</v>
      </c>
      <c r="AO46" s="27">
        <v>0</v>
      </c>
      <c r="AP46" s="27">
        <v>0.90593334290322569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221.94548247903126</v>
      </c>
      <c r="AW46" s="27">
        <v>24.168231358096765</v>
      </c>
      <c r="AX46" s="27">
        <v>2.311999940741936</v>
      </c>
      <c r="AY46" s="27">
        <v>0</v>
      </c>
      <c r="AZ46" s="27">
        <v>197.80360962209716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234.30352297738739</v>
      </c>
      <c r="BG46" s="27">
        <v>36.253969194838724</v>
      </c>
      <c r="BH46" s="27">
        <v>1.1859412716451614</v>
      </c>
      <c r="BI46" s="27">
        <v>0</v>
      </c>
      <c r="BJ46" s="27">
        <v>148.26633731180632</v>
      </c>
      <c r="BK46" s="28">
        <f t="shared" si="16"/>
        <v>1084.7252466243583</v>
      </c>
      <c r="BL46" s="45"/>
      <c r="BM46" s="53"/>
      <c r="BN46" s="56"/>
    </row>
    <row r="47" spans="1:66" x14ac:dyDescent="0.2">
      <c r="A47" s="22"/>
      <c r="B47" s="26" t="s">
        <v>121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10.767230954548383</v>
      </c>
      <c r="I47" s="27">
        <v>83.533843470772226</v>
      </c>
      <c r="J47" s="27">
        <v>0</v>
      </c>
      <c r="K47" s="27">
        <v>0</v>
      </c>
      <c r="L47" s="27">
        <v>7.2489497168064512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7.5631749358064528</v>
      </c>
      <c r="S47" s="27">
        <v>7.8519841582903211</v>
      </c>
      <c r="T47" s="27">
        <v>0</v>
      </c>
      <c r="U47" s="27">
        <v>0</v>
      </c>
      <c r="V47" s="27">
        <v>5.4385147030967733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1.208574335225806</v>
      </c>
      <c r="AC47" s="27">
        <v>1.8856849838709677E-2</v>
      </c>
      <c r="AD47" s="27">
        <v>0</v>
      </c>
      <c r="AE47" s="27">
        <v>0</v>
      </c>
      <c r="AF47" s="27">
        <v>1.9316080707419356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2.0857904119032256</v>
      </c>
      <c r="AM47" s="27">
        <v>6.6987220967741961E-3</v>
      </c>
      <c r="AN47" s="27">
        <v>0</v>
      </c>
      <c r="AO47" s="27">
        <v>0</v>
      </c>
      <c r="AP47" s="27">
        <v>1.2068119511935489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98.03223282325834</v>
      </c>
      <c r="AW47" s="27">
        <v>26.224932207612909</v>
      </c>
      <c r="AX47" s="27">
        <v>1.0095445553225806</v>
      </c>
      <c r="AY47" s="27">
        <v>0</v>
      </c>
      <c r="AZ47" s="27">
        <v>63.667998377064428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126.03979750251595</v>
      </c>
      <c r="BG47" s="27">
        <v>4.9453319258064541</v>
      </c>
      <c r="BH47" s="27">
        <v>0.30691862709677431</v>
      </c>
      <c r="BI47" s="27">
        <v>0</v>
      </c>
      <c r="BJ47" s="27">
        <v>69.37984186967752</v>
      </c>
      <c r="BK47" s="28">
        <f t="shared" si="16"/>
        <v>518.46863616867552</v>
      </c>
      <c r="BL47" s="45"/>
      <c r="BM47" s="53"/>
      <c r="BN47" s="56"/>
    </row>
    <row r="48" spans="1:66" x14ac:dyDescent="0.2">
      <c r="A48" s="22"/>
      <c r="B48" s="29" t="s">
        <v>86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46.001253360935706</v>
      </c>
      <c r="I48" s="27">
        <f t="shared" si="17"/>
        <v>228.06303297389502</v>
      </c>
      <c r="J48" s="27">
        <f t="shared" si="17"/>
        <v>0</v>
      </c>
      <c r="K48" s="27">
        <f t="shared" si="17"/>
        <v>0</v>
      </c>
      <c r="L48" s="27">
        <f t="shared" si="17"/>
        <v>35.278122334677356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31.131512558129032</v>
      </c>
      <c r="S48" s="27">
        <f t="shared" si="17"/>
        <v>48.027231689935462</v>
      </c>
      <c r="T48" s="27">
        <f t="shared" si="17"/>
        <v>3.0501143870967737E-2</v>
      </c>
      <c r="U48" s="27">
        <f t="shared" si="17"/>
        <v>0</v>
      </c>
      <c r="V48" s="27">
        <f t="shared" si="17"/>
        <v>17.765490813064517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8.1852785182903229</v>
      </c>
      <c r="AC48" s="27">
        <f t="shared" si="17"/>
        <v>9.757257822580645E-2</v>
      </c>
      <c r="AD48" s="27">
        <f t="shared" si="17"/>
        <v>0</v>
      </c>
      <c r="AE48" s="27">
        <f t="shared" si="17"/>
        <v>0</v>
      </c>
      <c r="AF48" s="27">
        <f t="shared" si="17"/>
        <v>3.013970806516129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9.7640896554838701</v>
      </c>
      <c r="AM48" s="27">
        <f t="shared" si="17"/>
        <v>5.7917222064516133E-2</v>
      </c>
      <c r="AN48" s="27">
        <f t="shared" si="17"/>
        <v>0</v>
      </c>
      <c r="AO48" s="27">
        <f t="shared" si="17"/>
        <v>0</v>
      </c>
      <c r="AP48" s="27">
        <f t="shared" si="17"/>
        <v>2.3372793929032261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509.93661061706257</v>
      </c>
      <c r="AW48" s="27">
        <f t="shared" si="17"/>
        <v>65.85908184709676</v>
      </c>
      <c r="AX48" s="27">
        <f t="shared" si="17"/>
        <v>5.3542036870645173</v>
      </c>
      <c r="AY48" s="27">
        <f t="shared" si="17"/>
        <v>0</v>
      </c>
      <c r="AZ48" s="27">
        <f t="shared" si="17"/>
        <v>329.25025147361777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553.79863924957169</v>
      </c>
      <c r="BG48" s="27">
        <f t="shared" si="17"/>
        <v>61.656278720354841</v>
      </c>
      <c r="BH48" s="27">
        <f t="shared" si="17"/>
        <v>1.5077507633548388</v>
      </c>
      <c r="BI48" s="27">
        <f t="shared" si="17"/>
        <v>0</v>
      </c>
      <c r="BJ48" s="27">
        <f t="shared" si="17"/>
        <v>255.33159649422578</v>
      </c>
      <c r="BK48" s="27">
        <f t="shared" ref="BK48" si="18">SUM(BK39:BK47)</f>
        <v>2212.4476659003403</v>
      </c>
    </row>
    <row r="49" spans="1:66" x14ac:dyDescent="0.2">
      <c r="A49" s="22"/>
      <c r="B49" s="32" t="s">
        <v>84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62.926989456161522</v>
      </c>
      <c r="I49" s="30">
        <f t="shared" si="19"/>
        <v>229.83874952215308</v>
      </c>
      <c r="J49" s="30">
        <f t="shared" si="19"/>
        <v>0</v>
      </c>
      <c r="K49" s="30">
        <f t="shared" si="19"/>
        <v>0</v>
      </c>
      <c r="L49" s="30">
        <f t="shared" si="19"/>
        <v>37.432405373580579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45.593018396483878</v>
      </c>
      <c r="S49" s="30">
        <f t="shared" si="19"/>
        <v>48.241801227580623</v>
      </c>
      <c r="T49" s="30">
        <f t="shared" si="19"/>
        <v>3.0501143870967737E-2</v>
      </c>
      <c r="U49" s="30">
        <f t="shared" si="19"/>
        <v>0</v>
      </c>
      <c r="V49" s="30">
        <f t="shared" si="19"/>
        <v>19.503824380677422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9.7701096870000015</v>
      </c>
      <c r="AC49" s="30">
        <f t="shared" si="19"/>
        <v>9.757257822580645E-2</v>
      </c>
      <c r="AD49" s="30">
        <f t="shared" si="19"/>
        <v>0</v>
      </c>
      <c r="AE49" s="30">
        <f t="shared" si="19"/>
        <v>0</v>
      </c>
      <c r="AF49" s="30">
        <f t="shared" si="19"/>
        <v>3.1157579015806451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11.984790835419354</v>
      </c>
      <c r="AM49" s="30">
        <f t="shared" si="20"/>
        <v>5.8562043387096779E-2</v>
      </c>
      <c r="AN49" s="30">
        <f t="shared" si="20"/>
        <v>0</v>
      </c>
      <c r="AO49" s="30">
        <f t="shared" si="20"/>
        <v>0</v>
      </c>
      <c r="AP49" s="30">
        <f t="shared" si="20"/>
        <v>2.4804929782580647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787.18290168093176</v>
      </c>
      <c r="AW49" s="30">
        <f t="shared" si="20"/>
        <v>78.562013740029883</v>
      </c>
      <c r="AX49" s="30">
        <f t="shared" si="20"/>
        <v>5.3542036870645173</v>
      </c>
      <c r="AY49" s="30">
        <f t="shared" si="20"/>
        <v>0</v>
      </c>
      <c r="AZ49" s="30">
        <f t="shared" si="20"/>
        <v>374.82284416245648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837.51984257054028</v>
      </c>
      <c r="BG49" s="30">
        <f t="shared" si="20"/>
        <v>70.592094197225805</v>
      </c>
      <c r="BH49" s="30">
        <f t="shared" si="20"/>
        <v>1.5077507633548388</v>
      </c>
      <c r="BI49" s="30">
        <f t="shared" si="20"/>
        <v>0</v>
      </c>
      <c r="BJ49" s="30">
        <f t="shared" si="20"/>
        <v>288.72332217219355</v>
      </c>
      <c r="BK49" s="30">
        <f t="shared" ref="BK49" si="21">BK37+BK48</f>
        <v>2915.3395484981756</v>
      </c>
    </row>
    <row r="50" spans="1:66" ht="3" customHeight="1" x14ac:dyDescent="0.2">
      <c r="A50" s="22"/>
      <c r="B50" s="25"/>
      <c r="C50" s="80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2"/>
    </row>
    <row r="51" spans="1:66" x14ac:dyDescent="0.2">
      <c r="A51" s="22" t="s">
        <v>15</v>
      </c>
      <c r="B51" s="23" t="s">
        <v>8</v>
      </c>
      <c r="C51" s="80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2"/>
    </row>
    <row r="52" spans="1:66" x14ac:dyDescent="0.2">
      <c r="A52" s="22" t="s">
        <v>76</v>
      </c>
      <c r="B52" s="25" t="s">
        <v>16</v>
      </c>
      <c r="C52" s="80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2"/>
    </row>
    <row r="53" spans="1:66" x14ac:dyDescent="0.2">
      <c r="A53" s="22"/>
      <c r="B53" s="26" t="s">
        <v>122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3.4110521013870976</v>
      </c>
      <c r="I53" s="27">
        <v>90.301545151645001</v>
      </c>
      <c r="J53" s="27">
        <v>0</v>
      </c>
      <c r="K53" s="27">
        <v>0</v>
      </c>
      <c r="L53" s="27">
        <v>9.5482370783871033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1.3613123513548391</v>
      </c>
      <c r="S53" s="27">
        <v>1.3230639210322577</v>
      </c>
      <c r="T53" s="27">
        <v>5.9961445867096774</v>
      </c>
      <c r="U53" s="27">
        <v>0</v>
      </c>
      <c r="V53" s="27">
        <v>2.1366722652258061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0.79163776367741923</v>
      </c>
      <c r="AC53" s="27">
        <v>1.7416485193548388E-2</v>
      </c>
      <c r="AD53" s="27">
        <v>0</v>
      </c>
      <c r="AE53" s="27">
        <v>0</v>
      </c>
      <c r="AF53" s="27">
        <v>4.4009757623548396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1.0614871869032254</v>
      </c>
      <c r="AM53" s="27">
        <v>3.4752874322580646E-2</v>
      </c>
      <c r="AN53" s="27">
        <v>0</v>
      </c>
      <c r="AO53" s="27">
        <v>0</v>
      </c>
      <c r="AP53" s="27">
        <v>2.2345035550967745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49.583571819290327</v>
      </c>
      <c r="AW53" s="27">
        <v>5.2580915662580603</v>
      </c>
      <c r="AX53" s="27">
        <v>0</v>
      </c>
      <c r="AY53" s="27">
        <v>0</v>
      </c>
      <c r="AZ53" s="27">
        <v>131.64201167703217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42.290693350548317</v>
      </c>
      <c r="BG53" s="27">
        <v>9.2813993148064551</v>
      </c>
      <c r="BH53" s="27">
        <v>0</v>
      </c>
      <c r="BI53" s="27">
        <v>0</v>
      </c>
      <c r="BJ53" s="27">
        <v>73.234070203290301</v>
      </c>
      <c r="BK53" s="28">
        <f t="shared" ref="BK53" si="22">SUM(C53:BJ53)</f>
        <v>433.90863901451576</v>
      </c>
      <c r="BL53" s="45"/>
      <c r="BM53" s="53"/>
      <c r="BN53" s="56"/>
    </row>
    <row r="54" spans="1:66" x14ac:dyDescent="0.2">
      <c r="A54" s="22"/>
      <c r="B54" s="32" t="s">
        <v>83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3.4110521013870976</v>
      </c>
      <c r="I54" s="30">
        <f t="shared" si="23"/>
        <v>90.301545151645001</v>
      </c>
      <c r="J54" s="30">
        <f t="shared" si="23"/>
        <v>0</v>
      </c>
      <c r="K54" s="30">
        <f t="shared" si="23"/>
        <v>0</v>
      </c>
      <c r="L54" s="30">
        <f t="shared" si="23"/>
        <v>9.5482370783871033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1.3613123513548391</v>
      </c>
      <c r="S54" s="30">
        <f t="shared" si="23"/>
        <v>1.3230639210322577</v>
      </c>
      <c r="T54" s="30">
        <f t="shared" si="23"/>
        <v>5.9961445867096774</v>
      </c>
      <c r="U54" s="30">
        <f t="shared" si="23"/>
        <v>0</v>
      </c>
      <c r="V54" s="30">
        <f t="shared" si="23"/>
        <v>2.1366722652258061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0.79163776367741923</v>
      </c>
      <c r="AC54" s="30">
        <f t="shared" si="23"/>
        <v>1.7416485193548388E-2</v>
      </c>
      <c r="AD54" s="30">
        <f t="shared" si="23"/>
        <v>0</v>
      </c>
      <c r="AE54" s="30">
        <f t="shared" si="23"/>
        <v>0</v>
      </c>
      <c r="AF54" s="30">
        <f t="shared" si="23"/>
        <v>4.4009757623548396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1.0614871869032254</v>
      </c>
      <c r="AM54" s="30">
        <f t="shared" si="23"/>
        <v>3.4752874322580646E-2</v>
      </c>
      <c r="AN54" s="30">
        <f t="shared" si="23"/>
        <v>0</v>
      </c>
      <c r="AO54" s="30">
        <f t="shared" si="23"/>
        <v>0</v>
      </c>
      <c r="AP54" s="30">
        <f t="shared" si="23"/>
        <v>2.2345035550967745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49.583571819290327</v>
      </c>
      <c r="AW54" s="30">
        <f t="shared" si="23"/>
        <v>5.2580915662580603</v>
      </c>
      <c r="AX54" s="30">
        <f t="shared" si="23"/>
        <v>0</v>
      </c>
      <c r="AY54" s="30">
        <f t="shared" si="23"/>
        <v>0</v>
      </c>
      <c r="AZ54" s="30">
        <f t="shared" si="23"/>
        <v>131.64201167703217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42.290693350548317</v>
      </c>
      <c r="BG54" s="30">
        <f t="shared" si="23"/>
        <v>9.2813993148064551</v>
      </c>
      <c r="BH54" s="30">
        <f t="shared" si="23"/>
        <v>0</v>
      </c>
      <c r="BI54" s="30">
        <f t="shared" si="23"/>
        <v>0</v>
      </c>
      <c r="BJ54" s="30">
        <f t="shared" si="23"/>
        <v>73.234070203290301</v>
      </c>
      <c r="BK54" s="30">
        <f t="shared" si="23"/>
        <v>433.90863901451576</v>
      </c>
    </row>
    <row r="55" spans="1:66" ht="2.25" customHeight="1" x14ac:dyDescent="0.2">
      <c r="A55" s="22"/>
      <c r="B55" s="25"/>
      <c r="C55" s="80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2"/>
    </row>
    <row r="56" spans="1:66" x14ac:dyDescent="0.2">
      <c r="A56" s="22" t="s">
        <v>4</v>
      </c>
      <c r="B56" s="23" t="s">
        <v>9</v>
      </c>
      <c r="C56" s="80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2"/>
    </row>
    <row r="57" spans="1:66" x14ac:dyDescent="0.2">
      <c r="A57" s="22" t="s">
        <v>76</v>
      </c>
      <c r="B57" s="25" t="s">
        <v>17</v>
      </c>
      <c r="C57" s="80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2"/>
    </row>
    <row r="58" spans="1:66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6" x14ac:dyDescent="0.2">
      <c r="A59" s="22"/>
      <c r="B59" s="29" t="s">
        <v>85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6" x14ac:dyDescent="0.2">
      <c r="A60" s="22" t="s">
        <v>77</v>
      </c>
      <c r="B60" s="25" t="s">
        <v>18</v>
      </c>
      <c r="C60" s="80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2"/>
    </row>
    <row r="61" spans="1:66" x14ac:dyDescent="0.2">
      <c r="A61" s="22"/>
      <c r="B61" s="26" t="s">
        <v>123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0.43996690000000799</v>
      </c>
      <c r="AW61" s="27">
        <v>52.151735451564981</v>
      </c>
      <c r="AX61" s="27">
        <v>401.48862650000001</v>
      </c>
      <c r="AY61" s="27">
        <v>0</v>
      </c>
      <c r="AZ61" s="27">
        <v>0.13853620000000003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0.26423780000000802</v>
      </c>
      <c r="BG61" s="27">
        <v>5.3009999999999993E-4</v>
      </c>
      <c r="BH61" s="27">
        <v>0</v>
      </c>
      <c r="BI61" s="27">
        <v>0</v>
      </c>
      <c r="BJ61" s="27">
        <v>0.95118219999999987</v>
      </c>
      <c r="BK61" s="28">
        <f t="shared" ref="BK61:BK64" si="25">SUM(C61:BJ61)</f>
        <v>455.43481515156498</v>
      </c>
      <c r="BL61" s="45"/>
      <c r="BM61" s="53"/>
      <c r="BN61" s="56"/>
    </row>
    <row r="62" spans="1:66" x14ac:dyDescent="0.2">
      <c r="A62" s="22"/>
      <c r="B62" s="26" t="s">
        <v>124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0.31465980000000027</v>
      </c>
      <c r="AW62" s="27">
        <v>45.505596951401941</v>
      </c>
      <c r="AX62" s="27">
        <v>403.68352600000003</v>
      </c>
      <c r="AY62" s="27">
        <v>0</v>
      </c>
      <c r="AZ62" s="27">
        <v>3.6151099999999999E-2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0.12358899999999977</v>
      </c>
      <c r="BG62" s="27">
        <v>3.166E-4</v>
      </c>
      <c r="BH62" s="27">
        <v>0</v>
      </c>
      <c r="BI62" s="27">
        <v>0</v>
      </c>
      <c r="BJ62" s="27">
        <v>2.3589499999999999E-2</v>
      </c>
      <c r="BK62" s="28">
        <f t="shared" si="25"/>
        <v>449.68742895140196</v>
      </c>
      <c r="BL62" s="45"/>
      <c r="BM62" s="53"/>
      <c r="BN62" s="56"/>
    </row>
    <row r="63" spans="1:66" x14ac:dyDescent="0.2">
      <c r="A63" s="22"/>
      <c r="B63" s="26" t="s">
        <v>125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1.0132017999999889</v>
      </c>
      <c r="AW63" s="27">
        <v>2.8846628656918623</v>
      </c>
      <c r="AX63" s="27">
        <v>417.10224130000006</v>
      </c>
      <c r="AY63" s="27">
        <v>0</v>
      </c>
      <c r="AZ63" s="27">
        <v>0.3368796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1.7810117999999937</v>
      </c>
      <c r="BG63" s="27">
        <v>4.9059999999999989E-4</v>
      </c>
      <c r="BH63" s="27">
        <v>0</v>
      </c>
      <c r="BI63" s="27">
        <v>0</v>
      </c>
      <c r="BJ63" s="27">
        <v>0.1009554</v>
      </c>
      <c r="BK63" s="28">
        <f t="shared" si="25"/>
        <v>423.2194433656918</v>
      </c>
      <c r="BL63" s="45"/>
      <c r="BM63" s="53"/>
      <c r="BN63" s="56"/>
    </row>
    <row r="64" spans="1:66" x14ac:dyDescent="0.2">
      <c r="A64" s="22"/>
      <c r="B64" s="26" t="s">
        <v>126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0.62634960000000262</v>
      </c>
      <c r="AW64" s="27">
        <v>250.78400306657892</v>
      </c>
      <c r="AX64" s="27">
        <v>457.56249300000002</v>
      </c>
      <c r="AY64" s="27">
        <v>0</v>
      </c>
      <c r="AZ64" s="27">
        <v>2.5788615000000008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0.28540200000000249</v>
      </c>
      <c r="BG64" s="27">
        <v>6.0225500000000001E-2</v>
      </c>
      <c r="BH64" s="27">
        <v>0</v>
      </c>
      <c r="BI64" s="27">
        <v>0</v>
      </c>
      <c r="BJ64" s="27">
        <v>0.23606590000000005</v>
      </c>
      <c r="BK64" s="28">
        <f t="shared" si="25"/>
        <v>712.13340056657887</v>
      </c>
      <c r="BL64" s="45"/>
      <c r="BM64" s="53"/>
      <c r="BN64" s="56"/>
    </row>
    <row r="65" spans="1:67" x14ac:dyDescent="0.2">
      <c r="A65" s="22"/>
      <c r="B65" s="29" t="s">
        <v>86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2.3941780999999995</v>
      </c>
      <c r="AW65" s="30">
        <f t="shared" si="26"/>
        <v>351.32599833523773</v>
      </c>
      <c r="AX65" s="30">
        <f t="shared" si="26"/>
        <v>1679.8368868000002</v>
      </c>
      <c r="AY65" s="30">
        <f t="shared" si="26"/>
        <v>0</v>
      </c>
      <c r="AZ65" s="30">
        <f t="shared" si="26"/>
        <v>3.0904284000000009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2.4542406000000043</v>
      </c>
      <c r="BG65" s="30">
        <f t="shared" si="27"/>
        <v>6.1562800000000001E-2</v>
      </c>
      <c r="BH65" s="30">
        <f t="shared" si="27"/>
        <v>0</v>
      </c>
      <c r="BI65" s="30">
        <f t="shared" si="27"/>
        <v>0</v>
      </c>
      <c r="BJ65" s="30">
        <f t="shared" si="27"/>
        <v>1.311793</v>
      </c>
      <c r="BK65" s="30">
        <f t="shared" ref="BK65" si="28">SUM(BK61:BK64)</f>
        <v>2040.4750880352376</v>
      </c>
      <c r="BM65" s="52"/>
      <c r="BO65" s="52"/>
    </row>
    <row r="66" spans="1:67" x14ac:dyDescent="0.2">
      <c r="A66" s="22"/>
      <c r="B66" s="32" t="s">
        <v>84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2.3941780999999995</v>
      </c>
      <c r="AW66" s="30">
        <f t="shared" si="30"/>
        <v>351.32599833523773</v>
      </c>
      <c r="AX66" s="30">
        <f t="shared" si="30"/>
        <v>1679.8368868000002</v>
      </c>
      <c r="AY66" s="30">
        <f t="shared" si="30"/>
        <v>0</v>
      </c>
      <c r="AZ66" s="30">
        <f t="shared" si="30"/>
        <v>3.0904284000000009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2.4542406000000043</v>
      </c>
      <c r="BG66" s="30">
        <f t="shared" si="31"/>
        <v>6.1562800000000001E-2</v>
      </c>
      <c r="BH66" s="30">
        <f t="shared" si="31"/>
        <v>0</v>
      </c>
      <c r="BI66" s="30">
        <f t="shared" si="31"/>
        <v>0</v>
      </c>
      <c r="BJ66" s="30">
        <f t="shared" si="31"/>
        <v>1.311793</v>
      </c>
      <c r="BK66" s="30">
        <f t="shared" ref="BK66" si="32">BK59+BK65</f>
        <v>2040.4750880352376</v>
      </c>
      <c r="BM66" s="53"/>
    </row>
    <row r="67" spans="1:67" ht="4.5" customHeight="1" x14ac:dyDescent="0.2">
      <c r="A67" s="22"/>
      <c r="B67" s="25"/>
      <c r="C67" s="80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2"/>
    </row>
    <row r="68" spans="1:67" ht="25.5" x14ac:dyDescent="0.2">
      <c r="A68" s="22" t="s">
        <v>19</v>
      </c>
      <c r="B68" s="23" t="s">
        <v>20</v>
      </c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2"/>
    </row>
    <row r="69" spans="1:67" x14ac:dyDescent="0.2">
      <c r="A69" s="22" t="s">
        <v>76</v>
      </c>
      <c r="B69" s="25" t="s">
        <v>21</v>
      </c>
      <c r="C69" s="80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2"/>
    </row>
    <row r="70" spans="1:67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80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2"/>
    </row>
    <row r="73" spans="1:67" x14ac:dyDescent="0.2">
      <c r="A73" s="22"/>
      <c r="B73" s="37" t="s">
        <v>99</v>
      </c>
      <c r="C73" s="38">
        <f t="shared" ref="C73:AH73" si="33">C31+C49+C54+C66+C71</f>
        <v>0</v>
      </c>
      <c r="D73" s="38">
        <f t="shared" si="33"/>
        <v>17.972360157000001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101.34506276135508</v>
      </c>
      <c r="I73" s="38">
        <f t="shared" si="33"/>
        <v>6880.4882290280766</v>
      </c>
      <c r="J73" s="38">
        <f t="shared" si="33"/>
        <v>1239.7566581830774</v>
      </c>
      <c r="K73" s="38">
        <f t="shared" si="33"/>
        <v>0</v>
      </c>
      <c r="L73" s="38">
        <f t="shared" si="33"/>
        <v>264.75431469635481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68.170898792354848</v>
      </c>
      <c r="S73" s="38">
        <f t="shared" si="33"/>
        <v>450.55505539754847</v>
      </c>
      <c r="T73" s="38">
        <f t="shared" si="33"/>
        <v>324.8166233119353</v>
      </c>
      <c r="U73" s="38">
        <f t="shared" si="33"/>
        <v>0</v>
      </c>
      <c r="V73" s="38">
        <f t="shared" si="33"/>
        <v>75.370469589516134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11.063354225741937</v>
      </c>
      <c r="AC73" s="38">
        <f t="shared" si="33"/>
        <v>144.94727812654813</v>
      </c>
      <c r="AD73" s="38">
        <f t="shared" si="33"/>
        <v>0</v>
      </c>
      <c r="AE73" s="38">
        <f t="shared" si="33"/>
        <v>0</v>
      </c>
      <c r="AF73" s="38">
        <f t="shared" si="33"/>
        <v>9.4539339766129036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13.624835114838707</v>
      </c>
      <c r="AM73" s="38">
        <f t="shared" si="34"/>
        <v>0.2775654531290323</v>
      </c>
      <c r="AN73" s="38">
        <f t="shared" si="34"/>
        <v>0</v>
      </c>
      <c r="AO73" s="38">
        <f t="shared" si="34"/>
        <v>0</v>
      </c>
      <c r="AP73" s="38">
        <f t="shared" si="34"/>
        <v>8.2534799890000006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1061.6214054066736</v>
      </c>
      <c r="AW73" s="38">
        <f t="shared" si="34"/>
        <v>1940.1701617495573</v>
      </c>
      <c r="AX73" s="38">
        <f t="shared" si="34"/>
        <v>1706.6933471640002</v>
      </c>
      <c r="AY73" s="38">
        <f t="shared" si="34"/>
        <v>0</v>
      </c>
      <c r="AZ73" s="38">
        <f t="shared" si="34"/>
        <v>1103.8043090747155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1049.9761517258494</v>
      </c>
      <c r="BG73" s="38">
        <f t="shared" si="34"/>
        <v>214.08657804545163</v>
      </c>
      <c r="BH73" s="38">
        <f t="shared" si="34"/>
        <v>156.47354844287096</v>
      </c>
      <c r="BI73" s="38">
        <f t="shared" si="34"/>
        <v>0</v>
      </c>
      <c r="BJ73" s="38">
        <f t="shared" si="34"/>
        <v>599.77062662590311</v>
      </c>
      <c r="BK73" s="46">
        <f>BK31+BK49+BK54+BK66+BK71</f>
        <v>17443.446247038108</v>
      </c>
      <c r="BL73" s="52"/>
      <c r="BM73" s="53"/>
      <c r="BN73" s="45"/>
    </row>
    <row r="74" spans="1:67" ht="4.5" customHeight="1" x14ac:dyDescent="0.2">
      <c r="A74" s="22"/>
      <c r="B74" s="37"/>
      <c r="C74" s="86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7"/>
    </row>
    <row r="75" spans="1:67" ht="14.25" customHeight="1" x14ac:dyDescent="0.3">
      <c r="A75" s="22" t="s">
        <v>5</v>
      </c>
      <c r="B75" s="20" t="s">
        <v>23</v>
      </c>
      <c r="C75" s="86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7"/>
      <c r="BM75" s="55"/>
    </row>
    <row r="76" spans="1:67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45"/>
    </row>
    <row r="81" spans="2:64" x14ac:dyDescent="0.2">
      <c r="L81" s="34"/>
      <c r="BK81" s="45"/>
    </row>
    <row r="82" spans="2:64" x14ac:dyDescent="0.2">
      <c r="B82" s="34" t="s">
        <v>33</v>
      </c>
      <c r="L82" s="34"/>
      <c r="BI82" s="43"/>
      <c r="BK82" s="53"/>
    </row>
    <row r="83" spans="2:64" x14ac:dyDescent="0.2">
      <c r="B83" s="34" t="s">
        <v>34</v>
      </c>
      <c r="L83" s="34"/>
      <c r="BK83" s="53"/>
      <c r="BL83" s="55"/>
    </row>
    <row r="84" spans="2:64" x14ac:dyDescent="0.2">
      <c r="B84" s="34"/>
      <c r="L84" s="34"/>
      <c r="BK84" s="53"/>
    </row>
    <row r="85" spans="2:64" x14ac:dyDescent="0.2">
      <c r="BK85" s="45"/>
    </row>
    <row r="86" spans="2:64" x14ac:dyDescent="0.2">
      <c r="B86" s="24" t="s">
        <v>38</v>
      </c>
    </row>
    <row r="87" spans="2:64" x14ac:dyDescent="0.2">
      <c r="B87" s="24" t="s">
        <v>30</v>
      </c>
    </row>
    <row r="88" spans="2:64" x14ac:dyDescent="0.2">
      <c r="B88" s="24" t="s">
        <v>31</v>
      </c>
    </row>
    <row r="89" spans="2:64" x14ac:dyDescent="0.2">
      <c r="B89" s="24" t="s">
        <v>98</v>
      </c>
    </row>
    <row r="90" spans="2:64" x14ac:dyDescent="0.2">
      <c r="B90" s="24" t="s">
        <v>100</v>
      </c>
    </row>
    <row r="91" spans="2:64" x14ac:dyDescent="0.2">
      <c r="B91" s="24" t="s">
        <v>32</v>
      </c>
    </row>
    <row r="92" spans="2:64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1:BK11"/>
    <mergeCell ref="C14:BK14"/>
    <mergeCell ref="C17:BK17"/>
    <mergeCell ref="C20:BK20"/>
    <mergeCell ref="C23:BK23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50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1" t="s">
        <v>132</v>
      </c>
      <c r="C2" s="92"/>
      <c r="D2" s="92"/>
      <c r="E2" s="92"/>
      <c r="F2" s="92"/>
      <c r="G2" s="92"/>
      <c r="H2" s="92"/>
      <c r="I2" s="92"/>
      <c r="J2" s="92"/>
      <c r="K2" s="93"/>
    </row>
    <row r="3" spans="2:13" x14ac:dyDescent="0.2">
      <c r="B3" s="94" t="s">
        <v>101</v>
      </c>
      <c r="C3" s="95"/>
      <c r="D3" s="95"/>
      <c r="E3" s="95"/>
      <c r="F3" s="95"/>
      <c r="G3" s="95"/>
      <c r="H3" s="95"/>
      <c r="I3" s="95"/>
      <c r="J3" s="95"/>
      <c r="K3" s="96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2.8128263225806454E-3</v>
      </c>
      <c r="E5" s="6">
        <v>2.2377830451612901E-2</v>
      </c>
      <c r="F5" s="6">
        <v>0.38593608751612901</v>
      </c>
      <c r="G5" s="6">
        <v>7.2438048387096776E-3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1.1503613424193551</v>
      </c>
      <c r="E6" s="6">
        <v>5.9630813713225876</v>
      </c>
      <c r="F6" s="6">
        <v>19.382378829000029</v>
      </c>
      <c r="G6" s="6">
        <v>2.0408752934516126</v>
      </c>
      <c r="H6" s="6">
        <v>0</v>
      </c>
      <c r="I6" s="6">
        <v>0</v>
      </c>
      <c r="J6" s="6">
        <v>9.6456900000000387E-2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3.6637305161290316E-2</v>
      </c>
      <c r="F7" s="6">
        <v>7.7893290064516132E-2</v>
      </c>
      <c r="G7" s="6">
        <v>0</v>
      </c>
      <c r="H7" s="6">
        <v>0</v>
      </c>
      <c r="I7" s="6">
        <v>0</v>
      </c>
      <c r="J7" s="6">
        <v>2.5463299999999998E-2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1.6155132596129032</v>
      </c>
      <c r="E8" s="6">
        <v>14.264374484709681</v>
      </c>
      <c r="F8" s="6">
        <v>26.420941845709677</v>
      </c>
      <c r="G8" s="6">
        <v>7.7084632241290345</v>
      </c>
      <c r="H8" s="6">
        <v>0</v>
      </c>
      <c r="I8" s="6">
        <v>0</v>
      </c>
      <c r="J8" s="6">
        <v>1.2447199999999999E-2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1.9927060839032256</v>
      </c>
      <c r="E9" s="6">
        <v>16.084317083838727</v>
      </c>
      <c r="F9" s="6">
        <v>79.791578096419457</v>
      </c>
      <c r="G9" s="6">
        <v>2.453061336419355</v>
      </c>
      <c r="H9" s="6">
        <v>0</v>
      </c>
      <c r="I9" s="6">
        <v>0</v>
      </c>
      <c r="J9" s="6">
        <v>0.31336750000000069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0.29513770164516129</v>
      </c>
      <c r="E10" s="6">
        <v>2.9166788513225805</v>
      </c>
      <c r="F10" s="6">
        <v>7.2316542231935488</v>
      </c>
      <c r="G10" s="6">
        <v>0.73730596864516107</v>
      </c>
      <c r="H10" s="6">
        <v>0</v>
      </c>
      <c r="I10" s="6">
        <v>0</v>
      </c>
      <c r="J10" s="6">
        <v>8.0967500000000012E-2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9.0128557420322597</v>
      </c>
      <c r="E11" s="6">
        <v>19.941447198580686</v>
      </c>
      <c r="F11" s="6">
        <v>40.318001522677434</v>
      </c>
      <c r="G11" s="6">
        <v>5.7563802419677419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0.1492139095806452</v>
      </c>
      <c r="E14" s="6">
        <v>6.729287798870967</v>
      </c>
      <c r="F14" s="6">
        <v>28.191353200548409</v>
      </c>
      <c r="G14" s="6">
        <v>1.0482816248064517</v>
      </c>
      <c r="H14" s="6">
        <v>0</v>
      </c>
      <c r="I14" s="6">
        <v>0</v>
      </c>
      <c r="J14" s="6">
        <v>7.8345200000000018E-2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87.179440237999984</v>
      </c>
      <c r="E15" s="6">
        <v>480.79918559814814</v>
      </c>
      <c r="F15" s="6">
        <v>317.96778608622367</v>
      </c>
      <c r="G15" s="6">
        <v>42.197563895451594</v>
      </c>
      <c r="H15" s="6">
        <v>0</v>
      </c>
      <c r="I15" s="6">
        <v>0</v>
      </c>
      <c r="J15" s="6">
        <v>0.3101708000000008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106.92778443396779</v>
      </c>
      <c r="E16" s="6">
        <v>256.0746446</v>
      </c>
      <c r="F16" s="6">
        <v>21.458896175709693</v>
      </c>
      <c r="G16" s="6">
        <v>1.7282446578709676</v>
      </c>
      <c r="H16" s="6">
        <v>0</v>
      </c>
      <c r="I16" s="6">
        <v>0</v>
      </c>
      <c r="J16" s="6">
        <v>7.1384000000000059E-2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0.24998398177419362</v>
      </c>
      <c r="E17" s="6">
        <v>5.2262733063548419</v>
      </c>
      <c r="F17" s="6">
        <v>1.908772635354838</v>
      </c>
      <c r="G17" s="6">
        <v>3.9728450096774191E-2</v>
      </c>
      <c r="H17" s="6">
        <v>0</v>
      </c>
      <c r="I17" s="6">
        <v>0</v>
      </c>
      <c r="J17" s="6">
        <v>4.5430000000000002E-3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5.7400719870967745E-2</v>
      </c>
      <c r="E18" s="6">
        <v>1.5314869870645162</v>
      </c>
      <c r="F18" s="6">
        <v>8.7228766228709684</v>
      </c>
      <c r="G18" s="6">
        <v>0.58050561238709675</v>
      </c>
      <c r="H18" s="6">
        <v>0</v>
      </c>
      <c r="I18" s="6">
        <v>0</v>
      </c>
      <c r="J18" s="6">
        <v>1.4596000000000001E-3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6.0838893397419387</v>
      </c>
      <c r="E19" s="6">
        <v>29.273592187161281</v>
      </c>
      <c r="F19" s="6">
        <v>128.39296863209714</v>
      </c>
      <c r="G19" s="6">
        <v>17.506557498612931</v>
      </c>
      <c r="H19" s="6">
        <v>0</v>
      </c>
      <c r="I19" s="6">
        <v>0</v>
      </c>
      <c r="J19" s="6">
        <v>1.4505999999999996E-3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250.12142879451591</v>
      </c>
      <c r="E20" s="6">
        <v>344.9511709659684</v>
      </c>
      <c r="F20" s="6">
        <v>202.70347750145021</v>
      </c>
      <c r="G20" s="6">
        <v>29.267778880999995</v>
      </c>
      <c r="H20" s="6">
        <v>0</v>
      </c>
      <c r="I20" s="6">
        <v>0</v>
      </c>
      <c r="J20" s="6">
        <v>2.7663192999999571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24.412557304741942</v>
      </c>
      <c r="E21" s="6">
        <v>64.417726572645165</v>
      </c>
      <c r="F21" s="6">
        <v>153.92397159345083</v>
      </c>
      <c r="G21" s="6">
        <v>12.764063163774193</v>
      </c>
      <c r="H21" s="6">
        <v>0</v>
      </c>
      <c r="I21" s="6">
        <v>0</v>
      </c>
      <c r="J21" s="6">
        <v>0.33810910000000077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66.91683838393547</v>
      </c>
      <c r="E23" s="6">
        <v>111.591115935516</v>
      </c>
      <c r="F23" s="6">
        <v>108.04158083251609</v>
      </c>
      <c r="G23" s="6">
        <v>5.9485169409032208</v>
      </c>
      <c r="H23" s="6">
        <v>0</v>
      </c>
      <c r="I23" s="6">
        <v>0</v>
      </c>
      <c r="J23" s="6">
        <v>0.46672830000000148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4495.9757424066147</v>
      </c>
      <c r="E24" s="6">
        <v>1587.5785674699391</v>
      </c>
      <c r="F24" s="6">
        <v>553.80547377470714</v>
      </c>
      <c r="G24" s="6">
        <v>57.748519597258152</v>
      </c>
      <c r="H24" s="6">
        <v>0</v>
      </c>
      <c r="I24" s="6">
        <v>0</v>
      </c>
      <c r="J24" s="6">
        <v>2009.0968821352089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2.193225806451613E-5</v>
      </c>
      <c r="E25" s="6">
        <v>1.5734918354838708E-2</v>
      </c>
      <c r="F25" s="6">
        <v>0.17466899132258062</v>
      </c>
      <c r="G25" s="6">
        <v>2.0013548387096778E-4</v>
      </c>
      <c r="H25" s="6">
        <v>0</v>
      </c>
      <c r="I25" s="6">
        <v>0</v>
      </c>
      <c r="J25" s="6">
        <v>1.6295999999999999E-3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1.0530190741935484E-2</v>
      </c>
      <c r="E26" s="6">
        <v>5.1320795688709682</v>
      </c>
      <c r="F26" s="6">
        <v>0.94436394809677404</v>
      </c>
      <c r="G26" s="6">
        <v>0.13399807996774188</v>
      </c>
      <c r="H26" s="6">
        <v>0</v>
      </c>
      <c r="I26" s="6">
        <v>0</v>
      </c>
      <c r="J26" s="6">
        <v>5.5210000000000003E-4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1.59E-5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0</v>
      </c>
      <c r="E28" s="6">
        <v>0.31041746432258066</v>
      </c>
      <c r="F28" s="6">
        <v>0.14162934064516131</v>
      </c>
      <c r="G28" s="6">
        <v>0.833028906709677</v>
      </c>
      <c r="H28" s="6">
        <v>0</v>
      </c>
      <c r="I28" s="6">
        <v>0</v>
      </c>
      <c r="J28" s="6">
        <v>1.2400000000000002E-5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1585.3449272273213</v>
      </c>
      <c r="E29" s="6">
        <v>145.27455229974191</v>
      </c>
      <c r="F29" s="6">
        <v>95.504552360096952</v>
      </c>
      <c r="G29" s="6">
        <v>8.1616067294516199</v>
      </c>
      <c r="H29" s="6">
        <v>0</v>
      </c>
      <c r="I29" s="6">
        <v>0</v>
      </c>
      <c r="J29" s="6">
        <v>5.9445262000000021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7.3599134208064543</v>
      </c>
      <c r="E30" s="6">
        <v>22.914621215032255</v>
      </c>
      <c r="F30" s="6">
        <v>47.250177546096801</v>
      </c>
      <c r="G30" s="6">
        <v>3.8147473393225813</v>
      </c>
      <c r="H30" s="6">
        <v>0</v>
      </c>
      <c r="I30" s="6">
        <v>0</v>
      </c>
      <c r="J30" s="6">
        <v>6.1484500000000025E-2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6.0084953032258082E-2</v>
      </c>
      <c r="E31" s="6">
        <v>1.2346671154516125</v>
      </c>
      <c r="F31" s="6">
        <v>2.1904276654838699</v>
      </c>
      <c r="G31" s="6">
        <v>2.6030263032258059E-2</v>
      </c>
      <c r="H31" s="6">
        <v>0</v>
      </c>
      <c r="I31" s="6">
        <v>0</v>
      </c>
      <c r="J31" s="6">
        <v>1.156254199999992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24.094637656129031</v>
      </c>
      <c r="E32" s="6">
        <v>2.1097381398064528</v>
      </c>
      <c r="F32" s="6">
        <v>2.6972279443548404</v>
      </c>
      <c r="G32" s="6">
        <v>0.20756424961290323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7.2701459925161327</v>
      </c>
      <c r="E33" s="6">
        <v>19.812203181580649</v>
      </c>
      <c r="F33" s="6">
        <v>32.869780388935482</v>
      </c>
      <c r="G33" s="6">
        <v>1.9793982018709677</v>
      </c>
      <c r="H33" s="6">
        <v>0</v>
      </c>
      <c r="I33" s="6">
        <v>0</v>
      </c>
      <c r="J33" s="6">
        <v>4.3944100000000028E-2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26.888845763225813</v>
      </c>
      <c r="E34" s="6">
        <v>60.67293060780645</v>
      </c>
      <c r="F34" s="6">
        <v>62.182189590516124</v>
      </c>
      <c r="G34" s="6">
        <v>5.1304756705161285</v>
      </c>
      <c r="H34" s="6">
        <v>0</v>
      </c>
      <c r="I34" s="6">
        <v>0</v>
      </c>
      <c r="J34" s="6">
        <v>0.98519189999999746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0</v>
      </c>
      <c r="E35" s="6">
        <v>2.4847376680645152</v>
      </c>
      <c r="F35" s="6">
        <v>1.2579422807419354</v>
      </c>
      <c r="G35" s="6">
        <v>6.2526380129032236E-2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403.01035201393501</v>
      </c>
      <c r="E36" s="6">
        <v>336.662774707322</v>
      </c>
      <c r="F36" s="6">
        <v>120.4846441933924</v>
      </c>
      <c r="G36" s="6">
        <v>12.55040589109678</v>
      </c>
      <c r="H36" s="6">
        <v>0</v>
      </c>
      <c r="I36" s="6">
        <v>0</v>
      </c>
      <c r="J36" s="6">
        <v>16.25950139999998</v>
      </c>
      <c r="K36" s="6">
        <v>0</v>
      </c>
      <c r="M36" s="44"/>
    </row>
    <row r="37" spans="2:14" x14ac:dyDescent="0.2">
      <c r="B37" s="1">
        <v>33</v>
      </c>
      <c r="C37" s="3" t="s">
        <v>105</v>
      </c>
      <c r="D37" s="6">
        <v>337.63198386006485</v>
      </c>
      <c r="E37" s="6">
        <v>217.17654248238671</v>
      </c>
      <c r="F37" s="6">
        <v>146.43803134948388</v>
      </c>
      <c r="G37" s="6">
        <v>19.580062109354838</v>
      </c>
      <c r="H37" s="6">
        <v>0</v>
      </c>
      <c r="I37" s="6">
        <v>0</v>
      </c>
      <c r="J37" s="6">
        <v>0.46780110000000052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2.5136990677419355E-2</v>
      </c>
      <c r="E38" s="6">
        <v>0.12725833812903226</v>
      </c>
      <c r="F38" s="6">
        <v>0.32338655732258065</v>
      </c>
      <c r="G38" s="6">
        <v>9.9883797419354839E-3</v>
      </c>
      <c r="H38" s="6">
        <v>0</v>
      </c>
      <c r="I38" s="6">
        <v>0</v>
      </c>
      <c r="J38" s="6">
        <v>9.5813000000000009E-3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10.335051633483864</v>
      </c>
      <c r="E39" s="6">
        <v>222.5085700404517</v>
      </c>
      <c r="F39" s="6">
        <v>317.51492730287134</v>
      </c>
      <c r="G39" s="6">
        <v>27.776241362161301</v>
      </c>
      <c r="H39" s="6">
        <v>0</v>
      </c>
      <c r="I39" s="6">
        <v>0</v>
      </c>
      <c r="J39" s="6">
        <v>0.53627900000000062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0.55197958306451622</v>
      </c>
      <c r="E40" s="6">
        <v>3.3411754135806442</v>
      </c>
      <c r="F40" s="6">
        <v>7.331997428935491</v>
      </c>
      <c r="G40" s="6">
        <v>0.92998359245161277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411.50289481254828</v>
      </c>
      <c r="E41" s="6">
        <v>200.31283028374196</v>
      </c>
      <c r="F41" s="6">
        <v>379.30806066037366</v>
      </c>
      <c r="G41" s="6">
        <v>165.17929153199967</v>
      </c>
      <c r="H41" s="6">
        <v>0</v>
      </c>
      <c r="I41" s="6">
        <v>0</v>
      </c>
      <c r="J41" s="6">
        <v>1.3442198999999999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5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4:10" x14ac:dyDescent="0.2">
      <c r="D49" s="54"/>
      <c r="E49" s="54"/>
      <c r="F49" s="54"/>
      <c r="G49" s="54"/>
      <c r="J49" s="54"/>
    </row>
    <row r="50" spans="4:10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Venkata Siva Prasad Raju V</cp:lastModifiedBy>
  <cp:lastPrinted>2014-03-24T10:58:12Z</cp:lastPrinted>
  <dcterms:created xsi:type="dcterms:W3CDTF">2014-01-06T04:43:23Z</dcterms:created>
  <dcterms:modified xsi:type="dcterms:W3CDTF">2021-06-07T16:01:01Z</dcterms:modified>
</cp:coreProperties>
</file>