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120" yWindow="-120" windowWidth="19440" windowHeight="1104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'!$B$4:$N$4</definedName>
  </definedNames>
  <calcPr calcId="144525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59" i="8" l="1"/>
  <c r="M59" i="8"/>
  <c r="N59" i="8"/>
  <c r="O59" i="8"/>
  <c r="P59" i="8"/>
  <c r="Q59" i="8"/>
  <c r="R59" i="8"/>
  <c r="S59" i="8"/>
  <c r="T59" i="8"/>
  <c r="U59" i="8"/>
  <c r="V59" i="8"/>
  <c r="W59" i="8"/>
  <c r="X59" i="8"/>
  <c r="Y59" i="8"/>
  <c r="Z59" i="8"/>
  <c r="AA59" i="8"/>
  <c r="AB59" i="8"/>
  <c r="AC59" i="8"/>
  <c r="AD59" i="8"/>
  <c r="AE59" i="8"/>
  <c r="AF59" i="8"/>
  <c r="AG59" i="8"/>
  <c r="AH59" i="8"/>
  <c r="AI59" i="8"/>
  <c r="AJ59" i="8"/>
  <c r="AK59" i="8"/>
  <c r="AL59" i="8"/>
  <c r="AM59" i="8"/>
  <c r="AN59" i="8"/>
  <c r="AO59" i="8"/>
  <c r="AP59" i="8"/>
  <c r="AQ59" i="8"/>
  <c r="AR59" i="8"/>
  <c r="AS59" i="8"/>
  <c r="AT59" i="8"/>
  <c r="AU59" i="8"/>
  <c r="AV59" i="8"/>
  <c r="AW59" i="8"/>
  <c r="AX59" i="8"/>
  <c r="AY59" i="8"/>
  <c r="AZ59" i="8"/>
  <c r="BA59" i="8"/>
  <c r="BB59" i="8"/>
  <c r="BC59" i="8"/>
  <c r="BD59" i="8"/>
  <c r="BE59" i="8"/>
  <c r="BF59" i="8"/>
  <c r="BG59" i="8"/>
  <c r="BH59" i="8"/>
  <c r="BI59" i="8"/>
  <c r="BJ59" i="8"/>
  <c r="BK64" i="8" l="1"/>
  <c r="BK63" i="8"/>
  <c r="BK62" i="8"/>
  <c r="BK61" i="8"/>
  <c r="BK12" i="8" l="1"/>
  <c r="BK13" i="8" s="1"/>
  <c r="BK65" i="8"/>
  <c r="BK53" i="8"/>
  <c r="BK54" i="8" s="1"/>
  <c r="BK47" i="8"/>
  <c r="BK46" i="8"/>
  <c r="BK45" i="8"/>
  <c r="BK44" i="8"/>
  <c r="BK43" i="8"/>
  <c r="BK42" i="8"/>
  <c r="BK41" i="8"/>
  <c r="BK40" i="8"/>
  <c r="BK39" i="8"/>
  <c r="BK36" i="8"/>
  <c r="BK35" i="8"/>
  <c r="BK29" i="8"/>
  <c r="BK28" i="8"/>
  <c r="BK27" i="8"/>
  <c r="BK26" i="8"/>
  <c r="BK25" i="8"/>
  <c r="BK24" i="8"/>
  <c r="BK9" i="8"/>
  <c r="BK8" i="8"/>
  <c r="BJ10" i="8"/>
  <c r="BI10" i="8"/>
  <c r="BH10" i="8"/>
  <c r="BG10" i="8"/>
  <c r="BF10" i="8"/>
  <c r="BE10" i="8"/>
  <c r="BD10" i="8"/>
  <c r="BC10" i="8"/>
  <c r="BB10" i="8"/>
  <c r="BA10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K10" i="8" l="1"/>
  <c r="BK48" i="8"/>
  <c r="BK37" i="8"/>
  <c r="BK30" i="8"/>
  <c r="BK49" i="8" l="1"/>
  <c r="C30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BK15" i="8"/>
  <c r="BK16" i="8" s="1"/>
  <c r="BJ65" i="8" l="1"/>
  <c r="BI65" i="8"/>
  <c r="BH65" i="8"/>
  <c r="BG65" i="8"/>
  <c r="BF65" i="8"/>
  <c r="AZ65" i="8"/>
  <c r="AY65" i="8"/>
  <c r="AX65" i="8"/>
  <c r="AW65" i="8"/>
  <c r="AV65" i="8"/>
  <c r="BB65" i="8" l="1"/>
  <c r="BD65" i="8"/>
  <c r="BA65" i="8"/>
  <c r="BC65" i="8"/>
  <c r="BE65" i="8"/>
  <c r="BK76" i="8" l="1"/>
  <c r="BJ66" i="8" l="1"/>
  <c r="BI66" i="8"/>
  <c r="BH66" i="8"/>
  <c r="BG66" i="8"/>
  <c r="BF66" i="8"/>
  <c r="BE66" i="8"/>
  <c r="BD66" i="8"/>
  <c r="BC66" i="8"/>
  <c r="BB66" i="8"/>
  <c r="BA66" i="8"/>
  <c r="AZ66" i="8"/>
  <c r="AY66" i="8"/>
  <c r="AX66" i="8"/>
  <c r="AW66" i="8"/>
  <c r="AV66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2" i="8"/>
  <c r="BI22" i="8"/>
  <c r="BH22" i="8"/>
  <c r="BG22" i="8"/>
  <c r="BF22" i="8"/>
  <c r="BE22" i="8"/>
  <c r="BD22" i="8"/>
  <c r="BC22" i="8"/>
  <c r="BB22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K70" i="8"/>
  <c r="BK58" i="8"/>
  <c r="BK21" i="8"/>
  <c r="BK22" i="8" s="1"/>
  <c r="BK59" i="8" l="1"/>
  <c r="BK66" i="8" s="1"/>
  <c r="BK77" i="8"/>
  <c r="BK71" i="8"/>
  <c r="BK18" i="8"/>
  <c r="BK19" i="8" s="1"/>
  <c r="BK31" i="8" s="1"/>
  <c r="D65" i="8"/>
  <c r="D66" i="8" s="1"/>
  <c r="E65" i="8"/>
  <c r="E66" i="8" s="1"/>
  <c r="F65" i="8"/>
  <c r="F66" i="8" s="1"/>
  <c r="G65" i="8"/>
  <c r="G66" i="8" s="1"/>
  <c r="H65" i="8"/>
  <c r="H66" i="8" s="1"/>
  <c r="I65" i="8"/>
  <c r="I66" i="8" s="1"/>
  <c r="J65" i="8"/>
  <c r="J66" i="8" s="1"/>
  <c r="K65" i="8"/>
  <c r="K66" i="8" s="1"/>
  <c r="L65" i="8"/>
  <c r="L66" i="8" s="1"/>
  <c r="M65" i="8"/>
  <c r="M66" i="8" s="1"/>
  <c r="N65" i="8"/>
  <c r="N66" i="8" s="1"/>
  <c r="O65" i="8"/>
  <c r="O66" i="8" s="1"/>
  <c r="P65" i="8"/>
  <c r="P66" i="8" s="1"/>
  <c r="Q65" i="8"/>
  <c r="Q66" i="8" s="1"/>
  <c r="R65" i="8"/>
  <c r="R66" i="8" s="1"/>
  <c r="S65" i="8"/>
  <c r="S66" i="8" s="1"/>
  <c r="T65" i="8"/>
  <c r="T66" i="8" s="1"/>
  <c r="U65" i="8"/>
  <c r="U66" i="8" s="1"/>
  <c r="V65" i="8"/>
  <c r="V66" i="8" s="1"/>
  <c r="W65" i="8"/>
  <c r="W66" i="8" s="1"/>
  <c r="X65" i="8"/>
  <c r="X66" i="8" s="1"/>
  <c r="Y65" i="8"/>
  <c r="Y66" i="8" s="1"/>
  <c r="Z65" i="8"/>
  <c r="Z66" i="8" s="1"/>
  <c r="AA65" i="8"/>
  <c r="AA66" i="8" s="1"/>
  <c r="AB65" i="8"/>
  <c r="AB66" i="8" s="1"/>
  <c r="AC65" i="8"/>
  <c r="AC66" i="8" s="1"/>
  <c r="AD65" i="8"/>
  <c r="AD66" i="8" s="1"/>
  <c r="AE65" i="8"/>
  <c r="AE66" i="8" s="1"/>
  <c r="AF65" i="8"/>
  <c r="AF66" i="8" s="1"/>
  <c r="AG65" i="8"/>
  <c r="AG66" i="8" s="1"/>
  <c r="AH65" i="8"/>
  <c r="AH66" i="8" s="1"/>
  <c r="AI65" i="8"/>
  <c r="AI66" i="8" s="1"/>
  <c r="AJ65" i="8"/>
  <c r="AJ66" i="8" s="1"/>
  <c r="AK65" i="8"/>
  <c r="AK66" i="8" s="1"/>
  <c r="AL65" i="8"/>
  <c r="AL66" i="8" s="1"/>
  <c r="AM65" i="8"/>
  <c r="AM66" i="8" s="1"/>
  <c r="AN65" i="8"/>
  <c r="AN66" i="8" s="1"/>
  <c r="AO65" i="8"/>
  <c r="AO66" i="8" s="1"/>
  <c r="AP65" i="8"/>
  <c r="AP66" i="8" s="1"/>
  <c r="AQ65" i="8"/>
  <c r="AQ66" i="8" s="1"/>
  <c r="AR65" i="8"/>
  <c r="AR66" i="8" s="1"/>
  <c r="AS65" i="8"/>
  <c r="AS66" i="8" s="1"/>
  <c r="AT65" i="8"/>
  <c r="AT66" i="8" s="1"/>
  <c r="AU65" i="8"/>
  <c r="AU66" i="8" s="1"/>
  <c r="C65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E19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C19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AE16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C16" i="8"/>
  <c r="C54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13" i="8"/>
  <c r="AB13" i="8"/>
  <c r="AC13" i="8"/>
  <c r="AD13" i="8"/>
  <c r="AE13" i="8"/>
  <c r="AF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E13" i="8"/>
  <c r="BF13" i="8"/>
  <c r="BG13" i="8"/>
  <c r="BH13" i="8"/>
  <c r="BI13" i="8"/>
  <c r="BJ13" i="8"/>
  <c r="C13" i="8"/>
  <c r="C37" i="8"/>
  <c r="C66" i="8" l="1"/>
  <c r="BJ31" i="8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I31" i="8"/>
  <c r="BG31" i="8"/>
  <c r="BE31" i="8"/>
  <c r="BC31" i="8"/>
  <c r="BA31" i="8"/>
  <c r="AY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G49" i="8"/>
  <c r="BJ49" i="8"/>
  <c r="BF49" i="8"/>
  <c r="BD49" i="8"/>
  <c r="AZ49" i="8"/>
  <c r="BB49" i="8"/>
  <c r="C49" i="8"/>
  <c r="BH49" i="8"/>
  <c r="C31" i="8"/>
  <c r="I73" i="8" l="1"/>
  <c r="Q73" i="8"/>
  <c r="AK73" i="8"/>
  <c r="AS73" i="8"/>
  <c r="BA73" i="8"/>
  <c r="BD73" i="8"/>
  <c r="W73" i="8"/>
  <c r="E73" i="8"/>
  <c r="M73" i="8"/>
  <c r="U73" i="8"/>
  <c r="AG73" i="8"/>
  <c r="AO73" i="8"/>
  <c r="AW73" i="8"/>
  <c r="BE73" i="8"/>
  <c r="BG73" i="8"/>
  <c r="G73" i="8"/>
  <c r="K73" i="8"/>
  <c r="O73" i="8"/>
  <c r="S73" i="8"/>
  <c r="AA73" i="8"/>
  <c r="AI73" i="8"/>
  <c r="AM73" i="8"/>
  <c r="AQ73" i="8"/>
  <c r="AU73" i="8"/>
  <c r="AY73" i="8"/>
  <c r="BC73" i="8"/>
  <c r="Y73" i="8"/>
  <c r="AC73" i="8"/>
  <c r="AE73" i="8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C73" i="8"/>
  <c r="BK73" i="8" l="1"/>
</calcChain>
</file>

<file path=xl/sharedStrings.xml><?xml version="1.0" encoding="utf-8"?>
<sst xmlns="http://schemas.openxmlformats.org/spreadsheetml/2006/main" count="169" uniqueCount="133">
  <si>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</si>
  <si>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</si>
  <si>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</si>
  <si>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</si>
  <si>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</si>
  <si>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</si>
  <si>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</si>
  <si>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</si>
  <si>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</si>
  <si>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</si>
  <si>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</si>
  <si>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</si>
  <si>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</si>
  <si>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</si>
  <si>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</si>
  <si>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</si>
  <si>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</si>
  <si>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</si>
  <si>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</si>
  <si>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</si>
  <si>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</si>
  <si>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</si>
  <si>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</si>
  <si>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</si>
  <si>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</si>
  <si>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</si>
  <si>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</si>
  <si>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</si>
  <si>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</si>
  <si>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</si>
  <si>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</si>
  <si>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</si>
  <si>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</si>
  <si>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</si>
  <si>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</si>
  <si>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</si>
  <si>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</si>
  <si>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</si>
  <si>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</si>
  <si>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</si>
  <si>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</si>
  <si>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</si>
  <si>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</si>
  <si>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</si>
  <si>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</si>
  <si>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</si>
  <si>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</si>
  <si>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</si>
  <si>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</si>
  <si>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</si>
  <si>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</si>
  <si>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</si>
  <si>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</si>
  <si>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</si>
  <si>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</si>
  <si>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</si>
  <si>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</si>
  <si>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</si>
  <si>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</si>
  <si>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</si>
  <si>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</si>
  <si>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</si>
  <si>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</si>
  <si>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</si>
  <si>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</si>
  <si>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</si>
  <si>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</si>
  <si>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</si>
  <si>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</si>
  <si>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</si>
  <si>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</si>
  <si>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</si>
  <si>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</si>
  <si>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</si>
  <si>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</si>
  <si>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</si>
  <si>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</si>
  <si>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</si>
  <si>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</si>
  <si>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</si>
  <si>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</si>
  <si>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</si>
  <si>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</si>
  <si>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</si>
  <si>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</si>
  <si>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</si>
  <si>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</si>
  <si>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</si>
  <si>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</si>
  <si>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</si>
  <si>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</si>
  <si>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</si>
  <si>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</si>
  <si>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</si>
  <si>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</si>
  <si>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</si>
  <si>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</si>
  <si>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</si>
  <si>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</si>
  <si>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</si>
  <si>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</si>
  <si>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LIC Mutual Fund (All figures in Rs. Crore)</t>
  </si>
  <si>
    <t>T30</t>
  </si>
  <si>
    <t>B30</t>
  </si>
  <si>
    <t>S.No</t>
  </si>
  <si>
    <t>Telangana</t>
  </si>
  <si>
    <t>LIC MF Govt. Securities Fund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</si>
  <si>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</si>
  <si>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</si>
  <si>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</si>
  <si>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</si>
  <si>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</si>
  <si>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</si>
  <si>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LIC MF Tax Plan</t>
  </si>
  <si>
    <t>LIC MF UNIT LINKED INSURANCE SCHEME</t>
  </si>
  <si>
    <t>LIC MF Arbitrage Fund</t>
  </si>
  <si>
    <t>LIC MF Banking and Financial Services Fund</t>
  </si>
  <si>
    <t>LIC MF Childrens Gift Fund</t>
  </si>
  <si>
    <t>LIC MF Index Fund-Sensex Plan</t>
  </si>
  <si>
    <t>LIC MF Infrastructure Fund</t>
  </si>
  <si>
    <t>LIC MF Large and Midcap Fund</t>
  </si>
  <si>
    <t>LIC MF Large Cap Fund</t>
  </si>
  <si>
    <t>LIC MF Equity Hybrid Fund</t>
  </si>
  <si>
    <t>LIC MF Exchange Traded Fund - Nifty 50</t>
  </si>
  <si>
    <t>LIC MF Exchange Traded Fund Sensex</t>
  </si>
  <si>
    <t>LIC MF Exchange Traded Fund - Nifty 100</t>
  </si>
  <si>
    <t>LIC MF G-Sec Long Term Exchange Traded Fund</t>
  </si>
  <si>
    <t>LIC Mutual Fund: Net Average Assets Under Management (AAUM) as on 31/03/2021 (All figures in Rs. Crore)</t>
  </si>
  <si>
    <t>LIC MF Liquid Fund</t>
  </si>
  <si>
    <t>LIC MF Overnight Fund</t>
  </si>
  <si>
    <t>LIC MF Index Fund Nifty Plan</t>
  </si>
  <si>
    <t>LIC MF Multi Cap fund</t>
  </si>
  <si>
    <t>Table showing State wise /Union Territory wise contribution to AAUM of category of schemes as on 31.03.2021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</si>
</sst>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.0000000"/>
    <numFmt numFmtId="165" formatCode="#,##0.00000000"/>
    <numFmt numFmtId="166" formatCode="0.000000000"/>
    <numFmt numFmtId="167" formatCode="0.00000"/>
    <numFmt numFmtId="168" formatCode="_(* #,##0.00000000_);_(* \(#,##0.00000000\);_(* &quot;-&quot;??_);_(@_)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167" fontId="13" fillId="0" borderId="0" xfId="0" applyNumberFormat="1" applyFont="1" applyFill="1" applyBorder="1"/>
    <xf numFmtId="2" fontId="13" fillId="0" borderId="0" xfId="0" applyNumberFormat="1" applyFont="1" applyFill="1" applyBorder="1"/>
    <xf numFmtId="43" fontId="13" fillId="0" borderId="0" xfId="4" applyFont="1" applyFill="1" applyBorder="1"/>
    <xf numFmtId="43" fontId="0" fillId="0" borderId="0" xfId="4" applyFont="1"/>
    <xf numFmtId="43" fontId="13" fillId="0" borderId="0" xfId="0" applyNumberFormat="1" applyFont="1" applyFill="1" applyBorder="1"/>
    <xf numFmtId="168" fontId="13" fillId="0" borderId="0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1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5">
    <cellStyle name="Comma" xfId="4" builtinId="3"/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Normal="100" workbookViewId="0">
      <selection sqref="A1:A5"/>
    </sheetView>
  </sheetViews>
  <sheetFormatPr defaultColWidth="9.140625" defaultRowHeight="12.75" x14ac:dyDescent="0.2"/>
  <cols>
    <col min="1" max="1" width="8.28515625" style="24" bestFit="1" customWidth="1"/>
    <col min="2" max="2" width="37.28515625" style="24" customWidth="1"/>
    <col min="3" max="4" width="5.28515625" style="24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bestFit="1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customWidth="1"/>
    <col min="19" max="20" width="7.5703125" style="24" customWidth="1"/>
    <col min="21" max="21" width="5.28515625" style="24" customWidth="1"/>
    <col min="22" max="22" width="6.42578125" style="24" customWidth="1"/>
    <col min="23" max="27" width="5.28515625" style="24" customWidth="1"/>
    <col min="28" max="28" width="6.42578125" style="24" customWidth="1"/>
    <col min="29" max="29" width="7.5703125" style="24" customWidth="1"/>
    <col min="30" max="37" width="5.28515625" style="24" customWidth="1"/>
    <col min="38" max="38" width="6.42578125" style="24" customWidth="1"/>
    <col min="39" max="47" width="5.28515625" style="24" customWidth="1"/>
    <col min="48" max="48" width="8.7109375" style="24" customWidth="1"/>
    <col min="49" max="49" width="8.7109375" style="24" bestFit="1" customWidth="1"/>
    <col min="50" max="50" width="8.7109375" style="24" customWidth="1"/>
    <col min="51" max="51" width="5.28515625" style="24" customWidth="1"/>
    <col min="52" max="52" width="8.7109375" style="24" bestFit="1" customWidth="1"/>
    <col min="53" max="57" width="5.28515625" style="24" customWidth="1"/>
    <col min="58" max="58" width="8.7109375" style="24" customWidth="1"/>
    <col min="59" max="60" width="7.5703125" style="24" customWidth="1"/>
    <col min="61" max="61" width="5.28515625" style="24" customWidth="1"/>
    <col min="62" max="62" width="7.5703125" style="24" customWidth="1"/>
    <col min="63" max="63" width="17" style="24" bestFit="1" customWidth="1"/>
    <col min="64" max="64" width="14" style="24" bestFit="1" customWidth="1"/>
    <col min="65" max="65" width="10.42578125" style="24" bestFit="1" customWidth="1"/>
    <col min="66" max="66" width="17.42578125" style="24" bestFit="1" customWidth="1"/>
    <col min="67" max="16384" width="9.140625" style="24"/>
  </cols>
  <sheetData>
    <row r="1" spans="1:107" s="11" customFormat="1" ht="19.5" thickBot="1" x14ac:dyDescent="0.35">
      <c r="A1" s="61" t="s">
        <v>104</v>
      </c>
      <c r="B1" s="78" t="s">
        <v>29</v>
      </c>
      <c r="C1" s="69" t="s">
        <v>127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1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62"/>
      <c r="B2" s="79"/>
      <c r="C2" s="86" t="s">
        <v>28</v>
      </c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8"/>
      <c r="W2" s="86" t="s">
        <v>24</v>
      </c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8"/>
      <c r="AQ2" s="86" t="s">
        <v>25</v>
      </c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8"/>
      <c r="BK2" s="75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62"/>
      <c r="B3" s="79"/>
      <c r="C3" s="72" t="s">
        <v>102</v>
      </c>
      <c r="D3" s="73"/>
      <c r="E3" s="73"/>
      <c r="F3" s="73"/>
      <c r="G3" s="73"/>
      <c r="H3" s="73"/>
      <c r="I3" s="73"/>
      <c r="J3" s="73"/>
      <c r="K3" s="73"/>
      <c r="L3" s="74"/>
      <c r="M3" s="72" t="s">
        <v>103</v>
      </c>
      <c r="N3" s="73"/>
      <c r="O3" s="73"/>
      <c r="P3" s="73"/>
      <c r="Q3" s="73"/>
      <c r="R3" s="73"/>
      <c r="S3" s="73"/>
      <c r="T3" s="73"/>
      <c r="U3" s="73"/>
      <c r="V3" s="74"/>
      <c r="W3" s="72" t="s">
        <v>102</v>
      </c>
      <c r="X3" s="73"/>
      <c r="Y3" s="73"/>
      <c r="Z3" s="73"/>
      <c r="AA3" s="73"/>
      <c r="AB3" s="73"/>
      <c r="AC3" s="73"/>
      <c r="AD3" s="73"/>
      <c r="AE3" s="73"/>
      <c r="AF3" s="74"/>
      <c r="AG3" s="72" t="s">
        <v>103</v>
      </c>
      <c r="AH3" s="73"/>
      <c r="AI3" s="73"/>
      <c r="AJ3" s="73"/>
      <c r="AK3" s="73"/>
      <c r="AL3" s="73"/>
      <c r="AM3" s="73"/>
      <c r="AN3" s="73"/>
      <c r="AO3" s="73"/>
      <c r="AP3" s="74"/>
      <c r="AQ3" s="72" t="s">
        <v>102</v>
      </c>
      <c r="AR3" s="73"/>
      <c r="AS3" s="73"/>
      <c r="AT3" s="73"/>
      <c r="AU3" s="73"/>
      <c r="AV3" s="73"/>
      <c r="AW3" s="73"/>
      <c r="AX3" s="73"/>
      <c r="AY3" s="73"/>
      <c r="AZ3" s="74"/>
      <c r="BA3" s="72" t="s">
        <v>103</v>
      </c>
      <c r="BB3" s="73"/>
      <c r="BC3" s="73"/>
      <c r="BD3" s="73"/>
      <c r="BE3" s="73"/>
      <c r="BF3" s="73"/>
      <c r="BG3" s="73"/>
      <c r="BH3" s="73"/>
      <c r="BI3" s="73"/>
      <c r="BJ3" s="74"/>
      <c r="BK3" s="76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62"/>
      <c r="B4" s="79"/>
      <c r="C4" s="89" t="s">
        <v>35</v>
      </c>
      <c r="D4" s="90"/>
      <c r="E4" s="90"/>
      <c r="F4" s="90"/>
      <c r="G4" s="91"/>
      <c r="H4" s="83" t="s">
        <v>36</v>
      </c>
      <c r="I4" s="84"/>
      <c r="J4" s="84"/>
      <c r="K4" s="84"/>
      <c r="L4" s="85"/>
      <c r="M4" s="89" t="s">
        <v>35</v>
      </c>
      <c r="N4" s="90"/>
      <c r="O4" s="90"/>
      <c r="P4" s="90"/>
      <c r="Q4" s="91"/>
      <c r="R4" s="83" t="s">
        <v>36</v>
      </c>
      <c r="S4" s="84"/>
      <c r="T4" s="84"/>
      <c r="U4" s="84"/>
      <c r="V4" s="85"/>
      <c r="W4" s="89" t="s">
        <v>35</v>
      </c>
      <c r="X4" s="90"/>
      <c r="Y4" s="90"/>
      <c r="Z4" s="90"/>
      <c r="AA4" s="91"/>
      <c r="AB4" s="83" t="s">
        <v>36</v>
      </c>
      <c r="AC4" s="84"/>
      <c r="AD4" s="84"/>
      <c r="AE4" s="84"/>
      <c r="AF4" s="85"/>
      <c r="AG4" s="89" t="s">
        <v>35</v>
      </c>
      <c r="AH4" s="90"/>
      <c r="AI4" s="90"/>
      <c r="AJ4" s="90"/>
      <c r="AK4" s="91"/>
      <c r="AL4" s="83" t="s">
        <v>36</v>
      </c>
      <c r="AM4" s="84"/>
      <c r="AN4" s="84"/>
      <c r="AO4" s="84"/>
      <c r="AP4" s="85"/>
      <c r="AQ4" s="89" t="s">
        <v>35</v>
      </c>
      <c r="AR4" s="90"/>
      <c r="AS4" s="90"/>
      <c r="AT4" s="90"/>
      <c r="AU4" s="91"/>
      <c r="AV4" s="83" t="s">
        <v>36</v>
      </c>
      <c r="AW4" s="84"/>
      <c r="AX4" s="84"/>
      <c r="AY4" s="84"/>
      <c r="AZ4" s="85"/>
      <c r="BA4" s="89" t="s">
        <v>35</v>
      </c>
      <c r="BB4" s="90"/>
      <c r="BC4" s="90"/>
      <c r="BD4" s="90"/>
      <c r="BE4" s="91"/>
      <c r="BF4" s="83" t="s">
        <v>36</v>
      </c>
      <c r="BG4" s="84"/>
      <c r="BH4" s="84"/>
      <c r="BI4" s="84"/>
      <c r="BJ4" s="85"/>
      <c r="BK4" s="76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63"/>
      <c r="B5" s="79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7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ht="25.5" x14ac:dyDescent="0.2">
      <c r="A6" s="22" t="s">
        <v>0</v>
      </c>
      <c r="B6" s="23" t="s">
        <v>6</v>
      </c>
      <c r="C6" s="80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2"/>
    </row>
    <row r="7" spans="1:107" x14ac:dyDescent="0.2">
      <c r="A7" s="22" t="s">
        <v>76</v>
      </c>
      <c r="B7" s="25" t="s">
        <v>11</v>
      </c>
      <c r="C7" s="80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2"/>
    </row>
    <row r="8" spans="1:107" x14ac:dyDescent="0.2">
      <c r="A8" s="22"/>
      <c r="B8" s="26" t="s">
        <v>128</v>
      </c>
      <c r="C8" s="27">
        <v>0</v>
      </c>
      <c r="D8" s="27">
        <v>11.522816705677418</v>
      </c>
      <c r="E8" s="27">
        <v>0</v>
      </c>
      <c r="F8" s="27">
        <v>0</v>
      </c>
      <c r="G8" s="27">
        <v>0</v>
      </c>
      <c r="H8" s="27">
        <v>11.027655153870965</v>
      </c>
      <c r="I8" s="27">
        <v>4541.734322701197</v>
      </c>
      <c r="J8" s="27">
        <v>422.19494339051607</v>
      </c>
      <c r="K8" s="27">
        <v>0</v>
      </c>
      <c r="L8" s="27">
        <v>73.481972723096803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6.992932847838718</v>
      </c>
      <c r="S8" s="27">
        <v>155.11133799112903</v>
      </c>
      <c r="T8" s="27">
        <v>86.806650057225809</v>
      </c>
      <c r="U8" s="27">
        <v>0</v>
      </c>
      <c r="V8" s="27">
        <v>19.790750505354843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4.4564472387096779E-2</v>
      </c>
      <c r="AC8" s="27">
        <v>41.018205482451613</v>
      </c>
      <c r="AD8" s="27">
        <v>0</v>
      </c>
      <c r="AE8" s="27">
        <v>0</v>
      </c>
      <c r="AF8" s="27">
        <v>0.84675688896774204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7.7269604096774205E-2</v>
      </c>
      <c r="AM8" s="27">
        <v>6.1250104096774172E-2</v>
      </c>
      <c r="AN8" s="27">
        <v>0</v>
      </c>
      <c r="AO8" s="27">
        <v>0</v>
      </c>
      <c r="AP8" s="27">
        <v>0.89236693867741945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19.463878780322585</v>
      </c>
      <c r="AW8" s="27">
        <v>1299.0627676046454</v>
      </c>
      <c r="AX8" s="27">
        <v>6.7749825974516131</v>
      </c>
      <c r="AY8" s="27">
        <v>0</v>
      </c>
      <c r="AZ8" s="27">
        <v>101.08494200593556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8.8701933213870774</v>
      </c>
      <c r="BG8" s="27">
        <v>14.349659862129032</v>
      </c>
      <c r="BH8" s="27">
        <v>14.392510751645164</v>
      </c>
      <c r="BI8" s="27">
        <v>0</v>
      </c>
      <c r="BJ8" s="27">
        <v>11.189148052161288</v>
      </c>
      <c r="BK8" s="28">
        <f t="shared" ref="BK8:BK9" si="0">SUM(C8:BJ8)</f>
        <v>6846.7918785422617</v>
      </c>
      <c r="BL8" s="45"/>
      <c r="BM8" s="54"/>
      <c r="BN8" s="57"/>
    </row>
    <row r="9" spans="1:107" x14ac:dyDescent="0.2">
      <c r="A9" s="22"/>
      <c r="B9" s="26" t="s">
        <v>129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8.8100819838709682E-2</v>
      </c>
      <c r="I9" s="27">
        <v>109.39399138212904</v>
      </c>
      <c r="J9" s="27">
        <v>26.856701799000003</v>
      </c>
      <c r="K9" s="27">
        <v>0</v>
      </c>
      <c r="L9" s="27">
        <v>0.14208021258064518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9.1081724612903217E-2</v>
      </c>
      <c r="S9" s="27">
        <v>0</v>
      </c>
      <c r="T9" s="27">
        <v>6.5474461316451604</v>
      </c>
      <c r="U9" s="27">
        <v>0</v>
      </c>
      <c r="V9" s="27">
        <v>8.1634600225806458E-2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55.958514752838624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0.2806197847741933</v>
      </c>
      <c r="AW9" s="27">
        <v>89.989469841096778</v>
      </c>
      <c r="AX9" s="27">
        <v>0</v>
      </c>
      <c r="AY9" s="27">
        <v>0</v>
      </c>
      <c r="AZ9" s="27">
        <v>0.64604134496774202</v>
      </c>
      <c r="BA9" s="27">
        <v>0</v>
      </c>
      <c r="BB9" s="27">
        <v>0</v>
      </c>
      <c r="BC9" s="27">
        <v>0</v>
      </c>
      <c r="BD9" s="27">
        <v>0</v>
      </c>
      <c r="BE9" s="27">
        <v>0</v>
      </c>
      <c r="BF9" s="27">
        <v>0.4199344564193549</v>
      </c>
      <c r="BG9" s="27">
        <v>0.84838410196774183</v>
      </c>
      <c r="BH9" s="27">
        <v>5.6796537814516137</v>
      </c>
      <c r="BI9" s="27">
        <v>0</v>
      </c>
      <c r="BJ9" s="27">
        <v>0.65692615864516135</v>
      </c>
      <c r="BK9" s="28">
        <f t="shared" si="0"/>
        <v>297.68058089219346</v>
      </c>
      <c r="BL9" s="45"/>
      <c r="BM9" s="54"/>
    </row>
    <row r="10" spans="1:107" x14ac:dyDescent="0.2">
      <c r="A10" s="22"/>
      <c r="B10" s="29" t="s">
        <v>85</v>
      </c>
      <c r="C10" s="30">
        <f>SUM(C8:C9)</f>
        <v>0</v>
      </c>
      <c r="D10" s="30">
        <f t="shared" ref="D10:BK10" si="1">SUM(D8:D9)</f>
        <v>11.522816705677418</v>
      </c>
      <c r="E10" s="30">
        <f t="shared" si="1"/>
        <v>0</v>
      </c>
      <c r="F10" s="30">
        <f t="shared" si="1"/>
        <v>0</v>
      </c>
      <c r="G10" s="30">
        <f t="shared" si="1"/>
        <v>0</v>
      </c>
      <c r="H10" s="30">
        <f t="shared" si="1"/>
        <v>11.115755973709675</v>
      </c>
      <c r="I10" s="30">
        <f t="shared" si="1"/>
        <v>4651.1283140833257</v>
      </c>
      <c r="J10" s="30">
        <f t="shared" si="1"/>
        <v>449.05164518951608</v>
      </c>
      <c r="K10" s="30">
        <f t="shared" si="1"/>
        <v>0</v>
      </c>
      <c r="L10" s="30">
        <f t="shared" si="1"/>
        <v>73.624052935677454</v>
      </c>
      <c r="M10" s="30">
        <f t="shared" si="1"/>
        <v>0</v>
      </c>
      <c r="N10" s="30">
        <f t="shared" si="1"/>
        <v>0</v>
      </c>
      <c r="O10" s="30">
        <f t="shared" si="1"/>
        <v>0</v>
      </c>
      <c r="P10" s="30">
        <f t="shared" si="1"/>
        <v>0</v>
      </c>
      <c r="Q10" s="30">
        <f t="shared" si="1"/>
        <v>0</v>
      </c>
      <c r="R10" s="30">
        <f t="shared" si="1"/>
        <v>7.084014572451621</v>
      </c>
      <c r="S10" s="30">
        <f t="shared" si="1"/>
        <v>155.11133799112903</v>
      </c>
      <c r="T10" s="30">
        <f t="shared" si="1"/>
        <v>93.354096188870969</v>
      </c>
      <c r="U10" s="30">
        <f t="shared" si="1"/>
        <v>0</v>
      </c>
      <c r="V10" s="30">
        <f t="shared" si="1"/>
        <v>19.872385105580651</v>
      </c>
      <c r="W10" s="30">
        <f t="shared" si="1"/>
        <v>0</v>
      </c>
      <c r="X10" s="30">
        <f t="shared" si="1"/>
        <v>0</v>
      </c>
      <c r="Y10" s="30">
        <f t="shared" si="1"/>
        <v>0</v>
      </c>
      <c r="Z10" s="30">
        <f t="shared" si="1"/>
        <v>0</v>
      </c>
      <c r="AA10" s="30">
        <f t="shared" si="1"/>
        <v>0</v>
      </c>
      <c r="AB10" s="30">
        <f t="shared" si="1"/>
        <v>4.4564472387096779E-2</v>
      </c>
      <c r="AC10" s="30">
        <f t="shared" si="1"/>
        <v>96.97672023529023</v>
      </c>
      <c r="AD10" s="30">
        <f t="shared" si="1"/>
        <v>0</v>
      </c>
      <c r="AE10" s="30">
        <f t="shared" si="1"/>
        <v>0</v>
      </c>
      <c r="AF10" s="30">
        <f t="shared" si="1"/>
        <v>0.84675688896774204</v>
      </c>
      <c r="AG10" s="30">
        <f t="shared" si="1"/>
        <v>0</v>
      </c>
      <c r="AH10" s="30">
        <f t="shared" si="1"/>
        <v>0</v>
      </c>
      <c r="AI10" s="30">
        <f t="shared" si="1"/>
        <v>0</v>
      </c>
      <c r="AJ10" s="30">
        <f t="shared" si="1"/>
        <v>0</v>
      </c>
      <c r="AK10" s="30">
        <f t="shared" si="1"/>
        <v>0</v>
      </c>
      <c r="AL10" s="30">
        <f t="shared" si="1"/>
        <v>7.7269604096774205E-2</v>
      </c>
      <c r="AM10" s="30">
        <f t="shared" si="1"/>
        <v>6.1250104096774172E-2</v>
      </c>
      <c r="AN10" s="30">
        <f t="shared" si="1"/>
        <v>0</v>
      </c>
      <c r="AO10" s="30">
        <f t="shared" si="1"/>
        <v>0</v>
      </c>
      <c r="AP10" s="30">
        <f t="shared" si="1"/>
        <v>0.89236693867741945</v>
      </c>
      <c r="AQ10" s="30">
        <f t="shared" si="1"/>
        <v>0</v>
      </c>
      <c r="AR10" s="30">
        <f t="shared" si="1"/>
        <v>0</v>
      </c>
      <c r="AS10" s="30">
        <f t="shared" si="1"/>
        <v>0</v>
      </c>
      <c r="AT10" s="30">
        <f t="shared" si="1"/>
        <v>0</v>
      </c>
      <c r="AU10" s="30">
        <f t="shared" si="1"/>
        <v>0</v>
      </c>
      <c r="AV10" s="30">
        <f t="shared" si="1"/>
        <v>19.744498565096777</v>
      </c>
      <c r="AW10" s="30">
        <f t="shared" si="1"/>
        <v>1389.0522374457421</v>
      </c>
      <c r="AX10" s="30">
        <f t="shared" si="1"/>
        <v>6.7749825974516131</v>
      </c>
      <c r="AY10" s="30">
        <f t="shared" si="1"/>
        <v>0</v>
      </c>
      <c r="AZ10" s="30">
        <f t="shared" si="1"/>
        <v>101.7309833509033</v>
      </c>
      <c r="BA10" s="30">
        <f t="shared" si="1"/>
        <v>0</v>
      </c>
      <c r="BB10" s="30">
        <f t="shared" si="1"/>
        <v>0</v>
      </c>
      <c r="BC10" s="30">
        <f t="shared" si="1"/>
        <v>0</v>
      </c>
      <c r="BD10" s="30">
        <f t="shared" si="1"/>
        <v>0</v>
      </c>
      <c r="BE10" s="30">
        <f t="shared" si="1"/>
        <v>0</v>
      </c>
      <c r="BF10" s="30">
        <f t="shared" si="1"/>
        <v>9.2901277778064326</v>
      </c>
      <c r="BG10" s="30">
        <f t="shared" si="1"/>
        <v>15.198043964096774</v>
      </c>
      <c r="BH10" s="30">
        <f t="shared" si="1"/>
        <v>20.072164533096778</v>
      </c>
      <c r="BI10" s="30">
        <f t="shared" si="1"/>
        <v>0</v>
      </c>
      <c r="BJ10" s="30">
        <f t="shared" si="1"/>
        <v>11.846074210806449</v>
      </c>
      <c r="BK10" s="30">
        <f t="shared" si="1"/>
        <v>7144.4724594344552</v>
      </c>
      <c r="BL10" s="45"/>
    </row>
    <row r="11" spans="1:107" x14ac:dyDescent="0.2">
      <c r="A11" s="22" t="s">
        <v>77</v>
      </c>
      <c r="B11" s="25" t="s">
        <v>3</v>
      </c>
      <c r="C11" s="58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60"/>
    </row>
    <row r="12" spans="1:107" x14ac:dyDescent="0.2">
      <c r="A12" s="22"/>
      <c r="B12" s="26" t="s">
        <v>106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2.2649175052903239</v>
      </c>
      <c r="I12" s="27">
        <v>2.5679650485806458</v>
      </c>
      <c r="J12" s="27">
        <v>0</v>
      </c>
      <c r="K12" s="27">
        <v>0</v>
      </c>
      <c r="L12" s="27">
        <v>3.5726587908709675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1.0738906558064516</v>
      </c>
      <c r="S12" s="27">
        <v>7.4368536525161275</v>
      </c>
      <c r="T12" s="27">
        <v>0</v>
      </c>
      <c r="U12" s="27">
        <v>0</v>
      </c>
      <c r="V12" s="27">
        <v>0.46005299877419353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4.3882580387096769E-2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2.1721961290322578E-4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2.1497281920322586</v>
      </c>
      <c r="AW12" s="27">
        <v>24.704681336645159</v>
      </c>
      <c r="AX12" s="27">
        <v>5.597629580645162E-3</v>
      </c>
      <c r="AY12" s="27">
        <v>0</v>
      </c>
      <c r="AZ12" s="27">
        <v>4.9988824282258051</v>
      </c>
      <c r="BA12" s="27">
        <v>0</v>
      </c>
      <c r="BB12" s="27">
        <v>0</v>
      </c>
      <c r="BC12" s="27">
        <v>0</v>
      </c>
      <c r="BD12" s="27">
        <v>0</v>
      </c>
      <c r="BE12" s="27">
        <v>0</v>
      </c>
      <c r="BF12" s="27">
        <v>0.89953820609677415</v>
      </c>
      <c r="BG12" s="27">
        <v>3.7747111092258065</v>
      </c>
      <c r="BH12" s="27">
        <v>4.7769250832903225</v>
      </c>
      <c r="BI12" s="27">
        <v>0</v>
      </c>
      <c r="BJ12" s="27">
        <v>1.5201733637096777</v>
      </c>
      <c r="BK12" s="30">
        <f>SUM(C12:BJ12)</f>
        <v>60.250675800645155</v>
      </c>
      <c r="BL12" s="45"/>
      <c r="BM12" s="54"/>
      <c r="BN12" s="57"/>
    </row>
    <row r="13" spans="1:107" x14ac:dyDescent="0.2">
      <c r="A13" s="22"/>
      <c r="B13" s="29" t="s">
        <v>86</v>
      </c>
      <c r="C13" s="30">
        <f>SUM(C12)</f>
        <v>0</v>
      </c>
      <c r="D13" s="30">
        <f t="shared" ref="D13:BK13" si="2">SUM(D12)</f>
        <v>0</v>
      </c>
      <c r="E13" s="30">
        <f t="shared" si="2"/>
        <v>0</v>
      </c>
      <c r="F13" s="30">
        <f t="shared" si="2"/>
        <v>0</v>
      </c>
      <c r="G13" s="30">
        <f t="shared" si="2"/>
        <v>0</v>
      </c>
      <c r="H13" s="30">
        <f t="shared" si="2"/>
        <v>2.2649175052903239</v>
      </c>
      <c r="I13" s="30">
        <f t="shared" si="2"/>
        <v>2.5679650485806458</v>
      </c>
      <c r="J13" s="30">
        <f t="shared" si="2"/>
        <v>0</v>
      </c>
      <c r="K13" s="30">
        <f t="shared" si="2"/>
        <v>0</v>
      </c>
      <c r="L13" s="30">
        <f t="shared" si="2"/>
        <v>3.5726587908709675</v>
      </c>
      <c r="M13" s="30">
        <f t="shared" si="2"/>
        <v>0</v>
      </c>
      <c r="N13" s="30">
        <f t="shared" si="2"/>
        <v>0</v>
      </c>
      <c r="O13" s="30">
        <f t="shared" si="2"/>
        <v>0</v>
      </c>
      <c r="P13" s="30">
        <f t="shared" si="2"/>
        <v>0</v>
      </c>
      <c r="Q13" s="30">
        <f t="shared" si="2"/>
        <v>0</v>
      </c>
      <c r="R13" s="30">
        <f t="shared" si="2"/>
        <v>1.0738906558064516</v>
      </c>
      <c r="S13" s="30">
        <f t="shared" si="2"/>
        <v>7.4368536525161275</v>
      </c>
      <c r="T13" s="30">
        <f t="shared" si="2"/>
        <v>0</v>
      </c>
      <c r="U13" s="30">
        <f t="shared" si="2"/>
        <v>0</v>
      </c>
      <c r="V13" s="30">
        <f t="shared" si="2"/>
        <v>0.46005299877419353</v>
      </c>
      <c r="W13" s="30">
        <f t="shared" si="2"/>
        <v>0</v>
      </c>
      <c r="X13" s="30">
        <f t="shared" si="2"/>
        <v>0</v>
      </c>
      <c r="Y13" s="30">
        <f t="shared" si="2"/>
        <v>0</v>
      </c>
      <c r="Z13" s="30">
        <f t="shared" si="2"/>
        <v>0</v>
      </c>
      <c r="AA13" s="30">
        <f t="shared" si="2"/>
        <v>0</v>
      </c>
      <c r="AB13" s="30">
        <f t="shared" si="2"/>
        <v>4.3882580387096769E-2</v>
      </c>
      <c r="AC13" s="30">
        <f t="shared" si="2"/>
        <v>0</v>
      </c>
      <c r="AD13" s="30">
        <f t="shared" si="2"/>
        <v>0</v>
      </c>
      <c r="AE13" s="30">
        <f t="shared" si="2"/>
        <v>0</v>
      </c>
      <c r="AF13" s="30">
        <f t="shared" si="2"/>
        <v>0</v>
      </c>
      <c r="AG13" s="30">
        <f t="shared" si="2"/>
        <v>0</v>
      </c>
      <c r="AH13" s="30">
        <f t="shared" si="2"/>
        <v>0</v>
      </c>
      <c r="AI13" s="30">
        <f t="shared" si="2"/>
        <v>0</v>
      </c>
      <c r="AJ13" s="30">
        <f t="shared" si="2"/>
        <v>0</v>
      </c>
      <c r="AK13" s="30">
        <f t="shared" si="2"/>
        <v>0</v>
      </c>
      <c r="AL13" s="30">
        <f t="shared" si="2"/>
        <v>2.1721961290322578E-4</v>
      </c>
      <c r="AM13" s="30">
        <f t="shared" si="2"/>
        <v>0</v>
      </c>
      <c r="AN13" s="30">
        <f t="shared" si="2"/>
        <v>0</v>
      </c>
      <c r="AO13" s="30">
        <f t="shared" si="2"/>
        <v>0</v>
      </c>
      <c r="AP13" s="30">
        <f t="shared" si="2"/>
        <v>0</v>
      </c>
      <c r="AQ13" s="30">
        <f t="shared" si="2"/>
        <v>0</v>
      </c>
      <c r="AR13" s="30">
        <f t="shared" si="2"/>
        <v>0</v>
      </c>
      <c r="AS13" s="30">
        <f t="shared" si="2"/>
        <v>0</v>
      </c>
      <c r="AT13" s="30">
        <f t="shared" si="2"/>
        <v>0</v>
      </c>
      <c r="AU13" s="30">
        <f t="shared" si="2"/>
        <v>0</v>
      </c>
      <c r="AV13" s="30">
        <f t="shared" si="2"/>
        <v>2.1497281920322586</v>
      </c>
      <c r="AW13" s="30">
        <f t="shared" si="2"/>
        <v>24.704681336645159</v>
      </c>
      <c r="AX13" s="30">
        <f t="shared" si="2"/>
        <v>5.597629580645162E-3</v>
      </c>
      <c r="AY13" s="30">
        <f t="shared" si="2"/>
        <v>0</v>
      </c>
      <c r="AZ13" s="30">
        <f t="shared" si="2"/>
        <v>4.9988824282258051</v>
      </c>
      <c r="BA13" s="30">
        <f t="shared" si="2"/>
        <v>0</v>
      </c>
      <c r="BB13" s="30">
        <f t="shared" si="2"/>
        <v>0</v>
      </c>
      <c r="BC13" s="30">
        <f t="shared" si="2"/>
        <v>0</v>
      </c>
      <c r="BD13" s="30">
        <f t="shared" si="2"/>
        <v>0</v>
      </c>
      <c r="BE13" s="30">
        <f t="shared" si="2"/>
        <v>0</v>
      </c>
      <c r="BF13" s="30">
        <f t="shared" si="2"/>
        <v>0.89953820609677415</v>
      </c>
      <c r="BG13" s="30">
        <f t="shared" si="2"/>
        <v>3.7747111092258065</v>
      </c>
      <c r="BH13" s="30">
        <f t="shared" si="2"/>
        <v>4.7769250832903225</v>
      </c>
      <c r="BI13" s="30">
        <f t="shared" si="2"/>
        <v>0</v>
      </c>
      <c r="BJ13" s="30">
        <f t="shared" si="2"/>
        <v>1.5201733637096777</v>
      </c>
      <c r="BK13" s="30">
        <f t="shared" si="2"/>
        <v>60.250675800645155</v>
      </c>
    </row>
    <row r="14" spans="1:107" x14ac:dyDescent="0.2">
      <c r="A14" s="22" t="s">
        <v>78</v>
      </c>
      <c r="B14" s="25" t="s">
        <v>10</v>
      </c>
      <c r="C14" s="58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60"/>
    </row>
    <row r="15" spans="1:107" x14ac:dyDescent="0.2">
      <c r="A15" s="22"/>
      <c r="B15" s="31" t="s">
        <v>37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28">
        <f t="shared" ref="BK15" si="3">SUM(C15:BJ15)</f>
        <v>0</v>
      </c>
    </row>
    <row r="16" spans="1:107" x14ac:dyDescent="0.2">
      <c r="A16" s="22"/>
      <c r="B16" s="29" t="s">
        <v>93</v>
      </c>
      <c r="C16" s="30">
        <f t="shared" ref="C16:AH16" si="4">SUM(C15:C15)</f>
        <v>0</v>
      </c>
      <c r="D16" s="30">
        <f t="shared" si="4"/>
        <v>0</v>
      </c>
      <c r="E16" s="30">
        <f t="shared" si="4"/>
        <v>0</v>
      </c>
      <c r="F16" s="30">
        <f t="shared" si="4"/>
        <v>0</v>
      </c>
      <c r="G16" s="30">
        <f t="shared" si="4"/>
        <v>0</v>
      </c>
      <c r="H16" s="30">
        <f t="shared" si="4"/>
        <v>0</v>
      </c>
      <c r="I16" s="30">
        <f t="shared" si="4"/>
        <v>0</v>
      </c>
      <c r="J16" s="30">
        <f t="shared" si="4"/>
        <v>0</v>
      </c>
      <c r="K16" s="30">
        <f t="shared" si="4"/>
        <v>0</v>
      </c>
      <c r="L16" s="30">
        <f t="shared" si="4"/>
        <v>0</v>
      </c>
      <c r="M16" s="30">
        <f t="shared" si="4"/>
        <v>0</v>
      </c>
      <c r="N16" s="30">
        <f t="shared" si="4"/>
        <v>0</v>
      </c>
      <c r="O16" s="30">
        <f t="shared" si="4"/>
        <v>0</v>
      </c>
      <c r="P16" s="30">
        <f t="shared" si="4"/>
        <v>0</v>
      </c>
      <c r="Q16" s="30">
        <f t="shared" si="4"/>
        <v>0</v>
      </c>
      <c r="R16" s="30">
        <f t="shared" si="4"/>
        <v>0</v>
      </c>
      <c r="S16" s="30">
        <f t="shared" si="4"/>
        <v>0</v>
      </c>
      <c r="T16" s="30">
        <f t="shared" si="4"/>
        <v>0</v>
      </c>
      <c r="U16" s="30">
        <f t="shared" si="4"/>
        <v>0</v>
      </c>
      <c r="V16" s="30">
        <f t="shared" si="4"/>
        <v>0</v>
      </c>
      <c r="W16" s="30">
        <f t="shared" si="4"/>
        <v>0</v>
      </c>
      <c r="X16" s="30">
        <f t="shared" si="4"/>
        <v>0</v>
      </c>
      <c r="Y16" s="30">
        <f t="shared" si="4"/>
        <v>0</v>
      </c>
      <c r="Z16" s="30">
        <f t="shared" si="4"/>
        <v>0</v>
      </c>
      <c r="AA16" s="30">
        <f t="shared" si="4"/>
        <v>0</v>
      </c>
      <c r="AB16" s="30">
        <f t="shared" si="4"/>
        <v>0</v>
      </c>
      <c r="AC16" s="30">
        <f t="shared" si="4"/>
        <v>0</v>
      </c>
      <c r="AD16" s="30">
        <f t="shared" si="4"/>
        <v>0</v>
      </c>
      <c r="AE16" s="30">
        <f t="shared" si="4"/>
        <v>0</v>
      </c>
      <c r="AF16" s="30">
        <f t="shared" si="4"/>
        <v>0</v>
      </c>
      <c r="AG16" s="30">
        <f t="shared" si="4"/>
        <v>0</v>
      </c>
      <c r="AH16" s="30">
        <f t="shared" si="4"/>
        <v>0</v>
      </c>
      <c r="AI16" s="30">
        <f t="shared" ref="AI16:BK16" si="5">SUM(AI15:AI15)</f>
        <v>0</v>
      </c>
      <c r="AJ16" s="30">
        <f t="shared" si="5"/>
        <v>0</v>
      </c>
      <c r="AK16" s="30">
        <f t="shared" si="5"/>
        <v>0</v>
      </c>
      <c r="AL16" s="30">
        <f t="shared" si="5"/>
        <v>0</v>
      </c>
      <c r="AM16" s="30">
        <f t="shared" si="5"/>
        <v>0</v>
      </c>
      <c r="AN16" s="30">
        <f t="shared" si="5"/>
        <v>0</v>
      </c>
      <c r="AO16" s="30">
        <f t="shared" si="5"/>
        <v>0</v>
      </c>
      <c r="AP16" s="30">
        <f t="shared" si="5"/>
        <v>0</v>
      </c>
      <c r="AQ16" s="30">
        <f t="shared" si="5"/>
        <v>0</v>
      </c>
      <c r="AR16" s="30">
        <f t="shared" si="5"/>
        <v>0</v>
      </c>
      <c r="AS16" s="30">
        <f t="shared" si="5"/>
        <v>0</v>
      </c>
      <c r="AT16" s="30">
        <f t="shared" si="5"/>
        <v>0</v>
      </c>
      <c r="AU16" s="30">
        <f t="shared" si="5"/>
        <v>0</v>
      </c>
      <c r="AV16" s="30">
        <f t="shared" si="5"/>
        <v>0</v>
      </c>
      <c r="AW16" s="30">
        <f t="shared" si="5"/>
        <v>0</v>
      </c>
      <c r="AX16" s="30">
        <f t="shared" si="5"/>
        <v>0</v>
      </c>
      <c r="AY16" s="30">
        <f t="shared" si="5"/>
        <v>0</v>
      </c>
      <c r="AZ16" s="30">
        <f t="shared" si="5"/>
        <v>0</v>
      </c>
      <c r="BA16" s="30">
        <f t="shared" si="5"/>
        <v>0</v>
      </c>
      <c r="BB16" s="30">
        <f t="shared" si="5"/>
        <v>0</v>
      </c>
      <c r="BC16" s="30">
        <f t="shared" si="5"/>
        <v>0</v>
      </c>
      <c r="BD16" s="30">
        <f t="shared" si="5"/>
        <v>0</v>
      </c>
      <c r="BE16" s="30">
        <f t="shared" si="5"/>
        <v>0</v>
      </c>
      <c r="BF16" s="30">
        <f t="shared" si="5"/>
        <v>0</v>
      </c>
      <c r="BG16" s="30">
        <f t="shared" si="5"/>
        <v>0</v>
      </c>
      <c r="BH16" s="30">
        <f t="shared" si="5"/>
        <v>0</v>
      </c>
      <c r="BI16" s="30">
        <f t="shared" si="5"/>
        <v>0</v>
      </c>
      <c r="BJ16" s="30">
        <f t="shared" si="5"/>
        <v>0</v>
      </c>
      <c r="BK16" s="30">
        <f t="shared" si="5"/>
        <v>0</v>
      </c>
    </row>
    <row r="17" spans="1:66" x14ac:dyDescent="0.2">
      <c r="A17" s="22" t="s">
        <v>79</v>
      </c>
      <c r="B17" s="25" t="s">
        <v>12</v>
      </c>
      <c r="C17" s="58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60"/>
    </row>
    <row r="18" spans="1:66" x14ac:dyDescent="0.2">
      <c r="A18" s="22"/>
      <c r="B18" s="29" t="s">
        <v>37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28">
        <f t="shared" ref="BK18:BK21" si="6">SUM(C18:BJ18)</f>
        <v>0</v>
      </c>
    </row>
    <row r="19" spans="1:66" x14ac:dyDescent="0.2">
      <c r="A19" s="22"/>
      <c r="B19" s="29" t="s">
        <v>92</v>
      </c>
      <c r="C19" s="30">
        <f>SUM(C18)</f>
        <v>0</v>
      </c>
      <c r="D19" s="30">
        <f t="shared" ref="D19:BK19" si="7">SUM(D18)</f>
        <v>0</v>
      </c>
      <c r="E19" s="30">
        <f t="shared" si="7"/>
        <v>0</v>
      </c>
      <c r="F19" s="30">
        <f t="shared" si="7"/>
        <v>0</v>
      </c>
      <c r="G19" s="30">
        <f t="shared" si="7"/>
        <v>0</v>
      </c>
      <c r="H19" s="30">
        <f t="shared" si="7"/>
        <v>0</v>
      </c>
      <c r="I19" s="30">
        <f t="shared" si="7"/>
        <v>0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  <c r="Z19" s="30">
        <f t="shared" si="7"/>
        <v>0</v>
      </c>
      <c r="AA19" s="30">
        <f t="shared" si="7"/>
        <v>0</v>
      </c>
      <c r="AB19" s="30">
        <f t="shared" si="7"/>
        <v>0</v>
      </c>
      <c r="AC19" s="30">
        <f t="shared" si="7"/>
        <v>0</v>
      </c>
      <c r="AD19" s="30">
        <f t="shared" si="7"/>
        <v>0</v>
      </c>
      <c r="AE19" s="30">
        <f t="shared" si="7"/>
        <v>0</v>
      </c>
      <c r="AF19" s="30">
        <f t="shared" si="7"/>
        <v>0</v>
      </c>
      <c r="AG19" s="30">
        <f t="shared" si="7"/>
        <v>0</v>
      </c>
      <c r="AH19" s="30">
        <f t="shared" si="7"/>
        <v>0</v>
      </c>
      <c r="AI19" s="30">
        <f t="shared" si="7"/>
        <v>0</v>
      </c>
      <c r="AJ19" s="30">
        <f t="shared" si="7"/>
        <v>0</v>
      </c>
      <c r="AK19" s="30">
        <f t="shared" si="7"/>
        <v>0</v>
      </c>
      <c r="AL19" s="30">
        <f t="shared" si="7"/>
        <v>0</v>
      </c>
      <c r="AM19" s="30">
        <f t="shared" si="7"/>
        <v>0</v>
      </c>
      <c r="AN19" s="30">
        <f t="shared" si="7"/>
        <v>0</v>
      </c>
      <c r="AO19" s="30">
        <f t="shared" si="7"/>
        <v>0</v>
      </c>
      <c r="AP19" s="30">
        <f t="shared" si="7"/>
        <v>0</v>
      </c>
      <c r="AQ19" s="30">
        <f t="shared" si="7"/>
        <v>0</v>
      </c>
      <c r="AR19" s="30">
        <f t="shared" si="7"/>
        <v>0</v>
      </c>
      <c r="AS19" s="30">
        <f t="shared" si="7"/>
        <v>0</v>
      </c>
      <c r="AT19" s="30">
        <f t="shared" si="7"/>
        <v>0</v>
      </c>
      <c r="AU19" s="30">
        <f t="shared" si="7"/>
        <v>0</v>
      </c>
      <c r="AV19" s="30">
        <f t="shared" si="7"/>
        <v>0</v>
      </c>
      <c r="AW19" s="30">
        <f t="shared" si="7"/>
        <v>0</v>
      </c>
      <c r="AX19" s="30">
        <f t="shared" si="7"/>
        <v>0</v>
      </c>
      <c r="AY19" s="30">
        <f t="shared" si="7"/>
        <v>0</v>
      </c>
      <c r="AZ19" s="30">
        <f t="shared" si="7"/>
        <v>0</v>
      </c>
      <c r="BA19" s="30">
        <f t="shared" si="7"/>
        <v>0</v>
      </c>
      <c r="BB19" s="30">
        <f t="shared" si="7"/>
        <v>0</v>
      </c>
      <c r="BC19" s="30">
        <f t="shared" si="7"/>
        <v>0</v>
      </c>
      <c r="BD19" s="30">
        <f t="shared" si="7"/>
        <v>0</v>
      </c>
      <c r="BE19" s="30">
        <f t="shared" si="7"/>
        <v>0</v>
      </c>
      <c r="BF19" s="30">
        <f t="shared" si="7"/>
        <v>0</v>
      </c>
      <c r="BG19" s="30">
        <f t="shared" si="7"/>
        <v>0</v>
      </c>
      <c r="BH19" s="30">
        <f t="shared" si="7"/>
        <v>0</v>
      </c>
      <c r="BI19" s="30">
        <f t="shared" si="7"/>
        <v>0</v>
      </c>
      <c r="BJ19" s="30">
        <f t="shared" si="7"/>
        <v>0</v>
      </c>
      <c r="BK19" s="30">
        <f t="shared" si="7"/>
        <v>0</v>
      </c>
    </row>
    <row r="20" spans="1:66" x14ac:dyDescent="0.2">
      <c r="A20" s="22" t="s">
        <v>81</v>
      </c>
      <c r="B20" s="25" t="s">
        <v>97</v>
      </c>
      <c r="C20" s="58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60"/>
    </row>
    <row r="21" spans="1:66" x14ac:dyDescent="0.2">
      <c r="A21" s="22"/>
      <c r="B21" s="31" t="s">
        <v>37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</v>
      </c>
      <c r="AZ21" s="27">
        <v>0</v>
      </c>
      <c r="BA21" s="27">
        <v>0</v>
      </c>
      <c r="BB21" s="27">
        <v>0</v>
      </c>
      <c r="BC21" s="27">
        <v>0</v>
      </c>
      <c r="BD21" s="27">
        <v>0</v>
      </c>
      <c r="BE21" s="27">
        <v>0</v>
      </c>
      <c r="BF21" s="27">
        <v>0</v>
      </c>
      <c r="BG21" s="27">
        <v>0</v>
      </c>
      <c r="BH21" s="27">
        <v>0</v>
      </c>
      <c r="BI21" s="27">
        <v>0</v>
      </c>
      <c r="BJ21" s="27">
        <v>0</v>
      </c>
      <c r="BK21" s="28">
        <f t="shared" si="6"/>
        <v>0</v>
      </c>
    </row>
    <row r="22" spans="1:66" x14ac:dyDescent="0.2">
      <c r="A22" s="22"/>
      <c r="B22" s="29" t="s">
        <v>91</v>
      </c>
      <c r="C22" s="30">
        <f>SUM(C21)</f>
        <v>0</v>
      </c>
      <c r="D22" s="30">
        <f t="shared" ref="D22:BK22" si="8">SUM(D21)</f>
        <v>0</v>
      </c>
      <c r="E22" s="30">
        <f t="shared" si="8"/>
        <v>0</v>
      </c>
      <c r="F22" s="30">
        <f t="shared" si="8"/>
        <v>0</v>
      </c>
      <c r="G22" s="30">
        <f t="shared" si="8"/>
        <v>0</v>
      </c>
      <c r="H22" s="30">
        <f t="shared" si="8"/>
        <v>0</v>
      </c>
      <c r="I22" s="30">
        <f t="shared" si="8"/>
        <v>0</v>
      </c>
      <c r="J22" s="30">
        <f t="shared" si="8"/>
        <v>0</v>
      </c>
      <c r="K22" s="30">
        <f t="shared" si="8"/>
        <v>0</v>
      </c>
      <c r="L22" s="30">
        <f t="shared" si="8"/>
        <v>0</v>
      </c>
      <c r="M22" s="30">
        <f t="shared" si="8"/>
        <v>0</v>
      </c>
      <c r="N22" s="30">
        <f t="shared" si="8"/>
        <v>0</v>
      </c>
      <c r="O22" s="30">
        <f t="shared" si="8"/>
        <v>0</v>
      </c>
      <c r="P22" s="30">
        <f t="shared" si="8"/>
        <v>0</v>
      </c>
      <c r="Q22" s="30">
        <f t="shared" si="8"/>
        <v>0</v>
      </c>
      <c r="R22" s="30">
        <f t="shared" si="8"/>
        <v>0</v>
      </c>
      <c r="S22" s="30">
        <f t="shared" si="8"/>
        <v>0</v>
      </c>
      <c r="T22" s="30">
        <f t="shared" si="8"/>
        <v>0</v>
      </c>
      <c r="U22" s="30">
        <f t="shared" si="8"/>
        <v>0</v>
      </c>
      <c r="V22" s="30">
        <f t="shared" si="8"/>
        <v>0</v>
      </c>
      <c r="W22" s="30">
        <f t="shared" si="8"/>
        <v>0</v>
      </c>
      <c r="X22" s="30">
        <f t="shared" si="8"/>
        <v>0</v>
      </c>
      <c r="Y22" s="30">
        <f t="shared" si="8"/>
        <v>0</v>
      </c>
      <c r="Z22" s="30">
        <f t="shared" si="8"/>
        <v>0</v>
      </c>
      <c r="AA22" s="30">
        <f t="shared" si="8"/>
        <v>0</v>
      </c>
      <c r="AB22" s="30">
        <f t="shared" si="8"/>
        <v>0</v>
      </c>
      <c r="AC22" s="30">
        <f t="shared" si="8"/>
        <v>0</v>
      </c>
      <c r="AD22" s="30">
        <f t="shared" si="8"/>
        <v>0</v>
      </c>
      <c r="AE22" s="30">
        <f t="shared" si="8"/>
        <v>0</v>
      </c>
      <c r="AF22" s="30">
        <f t="shared" si="8"/>
        <v>0</v>
      </c>
      <c r="AG22" s="30">
        <f t="shared" si="8"/>
        <v>0</v>
      </c>
      <c r="AH22" s="30">
        <f t="shared" si="8"/>
        <v>0</v>
      </c>
      <c r="AI22" s="30">
        <f t="shared" si="8"/>
        <v>0</v>
      </c>
      <c r="AJ22" s="30">
        <f t="shared" si="8"/>
        <v>0</v>
      </c>
      <c r="AK22" s="30">
        <f t="shared" si="8"/>
        <v>0</v>
      </c>
      <c r="AL22" s="30">
        <f t="shared" si="8"/>
        <v>0</v>
      </c>
      <c r="AM22" s="30">
        <f t="shared" si="8"/>
        <v>0</v>
      </c>
      <c r="AN22" s="30">
        <f t="shared" si="8"/>
        <v>0</v>
      </c>
      <c r="AO22" s="30">
        <f t="shared" si="8"/>
        <v>0</v>
      </c>
      <c r="AP22" s="30">
        <f t="shared" si="8"/>
        <v>0</v>
      </c>
      <c r="AQ22" s="30">
        <f t="shared" si="8"/>
        <v>0</v>
      </c>
      <c r="AR22" s="30">
        <f t="shared" si="8"/>
        <v>0</v>
      </c>
      <c r="AS22" s="30">
        <f t="shared" si="8"/>
        <v>0</v>
      </c>
      <c r="AT22" s="30">
        <f t="shared" si="8"/>
        <v>0</v>
      </c>
      <c r="AU22" s="30">
        <f t="shared" si="8"/>
        <v>0</v>
      </c>
      <c r="AV22" s="30">
        <f t="shared" si="8"/>
        <v>0</v>
      </c>
      <c r="AW22" s="30">
        <f t="shared" si="8"/>
        <v>0</v>
      </c>
      <c r="AX22" s="30">
        <f t="shared" si="8"/>
        <v>0</v>
      </c>
      <c r="AY22" s="30">
        <f t="shared" si="8"/>
        <v>0</v>
      </c>
      <c r="AZ22" s="30">
        <f t="shared" si="8"/>
        <v>0</v>
      </c>
      <c r="BA22" s="30">
        <f t="shared" si="8"/>
        <v>0</v>
      </c>
      <c r="BB22" s="30">
        <f t="shared" si="8"/>
        <v>0</v>
      </c>
      <c r="BC22" s="30">
        <f t="shared" si="8"/>
        <v>0</v>
      </c>
      <c r="BD22" s="30">
        <f t="shared" si="8"/>
        <v>0</v>
      </c>
      <c r="BE22" s="30">
        <f t="shared" si="8"/>
        <v>0</v>
      </c>
      <c r="BF22" s="30">
        <f t="shared" si="8"/>
        <v>0</v>
      </c>
      <c r="BG22" s="30">
        <f t="shared" si="8"/>
        <v>0</v>
      </c>
      <c r="BH22" s="30">
        <f t="shared" si="8"/>
        <v>0</v>
      </c>
      <c r="BI22" s="30">
        <f t="shared" si="8"/>
        <v>0</v>
      </c>
      <c r="BJ22" s="30">
        <f t="shared" si="8"/>
        <v>0</v>
      </c>
      <c r="BK22" s="30">
        <f t="shared" si="8"/>
        <v>0</v>
      </c>
    </row>
    <row r="23" spans="1:66" x14ac:dyDescent="0.2">
      <c r="A23" s="22" t="s">
        <v>82</v>
      </c>
      <c r="B23" s="25" t="s">
        <v>13</v>
      </c>
      <c r="C23" s="58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60"/>
    </row>
    <row r="24" spans="1:66" x14ac:dyDescent="0.2">
      <c r="A24" s="22"/>
      <c r="B24" s="26" t="s">
        <v>107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8.7166247480322472</v>
      </c>
      <c r="I24" s="27">
        <v>1296.3984678422269</v>
      </c>
      <c r="J24" s="27">
        <v>191.24512125306453</v>
      </c>
      <c r="K24" s="27">
        <v>0</v>
      </c>
      <c r="L24" s="27">
        <v>54.665448272096775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5.5280974803225806</v>
      </c>
      <c r="S24" s="27">
        <v>36.35599050887096</v>
      </c>
      <c r="T24" s="27">
        <v>193.0702888160323</v>
      </c>
      <c r="U24" s="27">
        <v>0</v>
      </c>
      <c r="V24" s="27">
        <v>15.377456145387097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0.13587392016129035</v>
      </c>
      <c r="AC24" s="27">
        <v>6.7597432774193555E-2</v>
      </c>
      <c r="AD24" s="27">
        <v>0</v>
      </c>
      <c r="AE24" s="27">
        <v>0</v>
      </c>
      <c r="AF24" s="27">
        <v>0.15983241716129032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0.18291794464516126</v>
      </c>
      <c r="AM24" s="27">
        <v>0.11644585506451612</v>
      </c>
      <c r="AN24" s="27">
        <v>0</v>
      </c>
      <c r="AO24" s="27">
        <v>0</v>
      </c>
      <c r="AP24" s="27">
        <v>2.2723364744516128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61.078506318677462</v>
      </c>
      <c r="AW24" s="27">
        <v>115.86353986116124</v>
      </c>
      <c r="AX24" s="27">
        <v>1.6465701747096779</v>
      </c>
      <c r="AY24" s="27">
        <v>0</v>
      </c>
      <c r="AZ24" s="27">
        <v>201.03768776787135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49.314663714064316</v>
      </c>
      <c r="BG24" s="27">
        <v>60.230470010935491</v>
      </c>
      <c r="BH24" s="27">
        <v>27.492333183193551</v>
      </c>
      <c r="BI24" s="27">
        <v>0</v>
      </c>
      <c r="BJ24" s="27">
        <v>104.78209766990319</v>
      </c>
      <c r="BK24" s="28">
        <f t="shared" ref="BK24:BK29" si="9">SUM(C24:BJ24)</f>
        <v>2425.7383678108072</v>
      </c>
      <c r="BL24" s="45"/>
      <c r="BM24" s="54"/>
      <c r="BN24" s="57"/>
    </row>
    <row r="25" spans="1:66" x14ac:dyDescent="0.2">
      <c r="A25" s="22"/>
      <c r="B25" s="26" t="s">
        <v>108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1.1840469202580641</v>
      </c>
      <c r="I25" s="27">
        <v>23.188443378709675</v>
      </c>
      <c r="J25" s="27">
        <v>1.0094029991935487</v>
      </c>
      <c r="K25" s="27">
        <v>0</v>
      </c>
      <c r="L25" s="27">
        <v>10.527729822387098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0.40348615993548376</v>
      </c>
      <c r="S25" s="27">
        <v>0.9612884147096773</v>
      </c>
      <c r="T25" s="27">
        <v>0.33914188129032258</v>
      </c>
      <c r="U25" s="27">
        <v>0</v>
      </c>
      <c r="V25" s="27">
        <v>0.43394734625806447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5.2964825612903228E-2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2.29684660967742E-2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20.100120287258086</v>
      </c>
      <c r="AW25" s="27">
        <v>22.210597024483867</v>
      </c>
      <c r="AX25" s="27">
        <v>1.0941516129032255E-5</v>
      </c>
      <c r="AY25" s="27">
        <v>0</v>
      </c>
      <c r="AZ25" s="27">
        <v>69.266633092290093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10.353588714193538</v>
      </c>
      <c r="BG25" s="27">
        <v>4.4444283250322574</v>
      </c>
      <c r="BH25" s="27">
        <v>1.0846831523225806</v>
      </c>
      <c r="BI25" s="27">
        <v>0</v>
      </c>
      <c r="BJ25" s="27">
        <v>5.1353878607419396</v>
      </c>
      <c r="BK25" s="28">
        <f t="shared" si="9"/>
        <v>170.71886961229009</v>
      </c>
      <c r="BL25" s="45"/>
      <c r="BM25" s="54"/>
      <c r="BN25" s="57"/>
    </row>
    <row r="26" spans="1:66" x14ac:dyDescent="0.2">
      <c r="A26" s="22"/>
      <c r="B26" s="26" t="s">
        <v>109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1.024029090161291</v>
      </c>
      <c r="I26" s="27">
        <v>0.85047865967741942</v>
      </c>
      <c r="J26" s="27">
        <v>0</v>
      </c>
      <c r="K26" s="27">
        <v>0</v>
      </c>
      <c r="L26" s="27">
        <v>0.87204282654838694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0.32016364396774194</v>
      </c>
      <c r="S26" s="27">
        <v>0</v>
      </c>
      <c r="T26" s="27">
        <v>15.82093840577409</v>
      </c>
      <c r="U26" s="27">
        <v>0</v>
      </c>
      <c r="V26" s="27">
        <v>0.41760062141935489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1.2666406129032254E-3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1.9879281645161291E-2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22.991194393838704</v>
      </c>
      <c r="AW26" s="27">
        <v>2.7199805266774213</v>
      </c>
      <c r="AX26" s="27">
        <v>0</v>
      </c>
      <c r="AY26" s="27">
        <v>0</v>
      </c>
      <c r="AZ26" s="27">
        <v>12.429009832645162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13.984033996129003</v>
      </c>
      <c r="BG26" s="27">
        <v>1.1188777914516128</v>
      </c>
      <c r="BH26" s="27">
        <v>0</v>
      </c>
      <c r="BI26" s="27">
        <v>0</v>
      </c>
      <c r="BJ26" s="27">
        <v>7.6960929309677395</v>
      </c>
      <c r="BK26" s="28">
        <f t="shared" si="9"/>
        <v>80.265588641515976</v>
      </c>
      <c r="BL26" s="45"/>
      <c r="BM26" s="54"/>
      <c r="BN26" s="57"/>
    </row>
    <row r="27" spans="1:66" x14ac:dyDescent="0.2">
      <c r="A27" s="22"/>
      <c r="B27" s="26" t="s">
        <v>110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8.376679402645161</v>
      </c>
      <c r="I27" s="27">
        <v>377.47993464255057</v>
      </c>
      <c r="J27" s="27">
        <v>80.93517997590321</v>
      </c>
      <c r="K27" s="27">
        <v>0</v>
      </c>
      <c r="L27" s="27">
        <v>50.558774518612928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5.8039650328709671</v>
      </c>
      <c r="S27" s="27">
        <v>3.533488521032258</v>
      </c>
      <c r="T27" s="27">
        <v>30.44976193603226</v>
      </c>
      <c r="U27" s="27">
        <v>0</v>
      </c>
      <c r="V27" s="27">
        <v>9.3009837057096814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0.23923442312903223</v>
      </c>
      <c r="AC27" s="27">
        <v>1.5834845161290325E-3</v>
      </c>
      <c r="AD27" s="27">
        <v>0</v>
      </c>
      <c r="AE27" s="27">
        <v>0</v>
      </c>
      <c r="AF27" s="27">
        <v>0.46645463458064523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0.22113094351612891</v>
      </c>
      <c r="AM27" s="27">
        <v>4.9349766129032271E-3</v>
      </c>
      <c r="AN27" s="27">
        <v>0</v>
      </c>
      <c r="AO27" s="27">
        <v>0</v>
      </c>
      <c r="AP27" s="27">
        <v>0.137084017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76.531780948225901</v>
      </c>
      <c r="AW27" s="27">
        <v>85.280241352870902</v>
      </c>
      <c r="AX27" s="27">
        <v>3.155290682677419</v>
      </c>
      <c r="AY27" s="27">
        <v>0</v>
      </c>
      <c r="AZ27" s="27">
        <v>128.11715033006462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67.27317918838699</v>
      </c>
      <c r="BG27" s="27">
        <v>27.562177083612895</v>
      </c>
      <c r="BH27" s="27">
        <v>15.125446808870965</v>
      </c>
      <c r="BI27" s="27">
        <v>0</v>
      </c>
      <c r="BJ27" s="27">
        <v>54.323966699516106</v>
      </c>
      <c r="BK27" s="28">
        <f t="shared" si="9"/>
        <v>1024.8784233089377</v>
      </c>
      <c r="BL27" s="45"/>
      <c r="BM27" s="54"/>
      <c r="BN27" s="57"/>
    </row>
    <row r="28" spans="1:66" x14ac:dyDescent="0.2">
      <c r="A28" s="22"/>
      <c r="B28" s="26" t="s">
        <v>111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2.1667751127419348</v>
      </c>
      <c r="I28" s="27">
        <v>61.533097542677396</v>
      </c>
      <c r="J28" s="27">
        <v>7.586009726806453</v>
      </c>
      <c r="K28" s="27">
        <v>0</v>
      </c>
      <c r="L28" s="27">
        <v>13.175668853322581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0.97860197229032242</v>
      </c>
      <c r="S28" s="27">
        <v>0.57401303580645135</v>
      </c>
      <c r="T28" s="27">
        <v>158.62259961735501</v>
      </c>
      <c r="U28" s="27">
        <v>0</v>
      </c>
      <c r="V28" s="27">
        <v>2.4121956685161297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3.3187848387096762E-4</v>
      </c>
      <c r="AC28" s="27">
        <v>0</v>
      </c>
      <c r="AD28" s="27">
        <v>0</v>
      </c>
      <c r="AE28" s="27">
        <v>0</v>
      </c>
      <c r="AF28" s="27">
        <v>0.49139129103225804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2.2825058870967731E-2</v>
      </c>
      <c r="AM28" s="27">
        <v>0</v>
      </c>
      <c r="AN28" s="27">
        <v>0</v>
      </c>
      <c r="AO28" s="27">
        <v>0</v>
      </c>
      <c r="AP28" s="27">
        <v>1.4221599647741938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17.847054191451626</v>
      </c>
      <c r="AW28" s="27">
        <v>54.131458167129026</v>
      </c>
      <c r="AX28" s="27">
        <v>2.1356836616129034</v>
      </c>
      <c r="AY28" s="27">
        <v>0</v>
      </c>
      <c r="AZ28" s="27">
        <v>84.735008505258065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15.521730677419358</v>
      </c>
      <c r="BG28" s="27">
        <v>24.56208265177419</v>
      </c>
      <c r="BH28" s="27">
        <v>112.00979432932253</v>
      </c>
      <c r="BI28" s="27">
        <v>0</v>
      </c>
      <c r="BJ28" s="27">
        <v>49.004972532032269</v>
      </c>
      <c r="BK28" s="28">
        <f t="shared" si="9"/>
        <v>608.93345443867759</v>
      </c>
      <c r="BL28" s="45"/>
      <c r="BM28" s="54"/>
      <c r="BN28" s="57"/>
    </row>
    <row r="29" spans="1:66" x14ac:dyDescent="0.2">
      <c r="A29" s="22"/>
      <c r="B29" s="26" t="s">
        <v>112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0.18553557996774195</v>
      </c>
      <c r="I29" s="27">
        <v>23.085477577032258</v>
      </c>
      <c r="J29" s="27">
        <v>5.9804122671612898</v>
      </c>
      <c r="K29" s="27">
        <v>0</v>
      </c>
      <c r="L29" s="27">
        <v>0.4298892838709677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0.15355459716129033</v>
      </c>
      <c r="S29" s="27">
        <v>0.59333296129032254</v>
      </c>
      <c r="T29" s="27">
        <v>1.2602492577419357</v>
      </c>
      <c r="U29" s="27">
        <v>0</v>
      </c>
      <c r="V29" s="27">
        <v>0.61919100080645162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3.1627165483870973E-3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3.1272702290322585E-2</v>
      </c>
      <c r="AM29" s="27">
        <v>0</v>
      </c>
      <c r="AN29" s="27">
        <v>0</v>
      </c>
      <c r="AO29" s="27">
        <v>0</v>
      </c>
      <c r="AP29" s="27">
        <v>0.11217931145161292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1.14501039348387</v>
      </c>
      <c r="AW29" s="27">
        <v>16.125032953903229</v>
      </c>
      <c r="AX29" s="27">
        <v>0</v>
      </c>
      <c r="AY29" s="27">
        <v>0</v>
      </c>
      <c r="AZ29" s="27">
        <v>6.0210336330000001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1.1097552480479418</v>
      </c>
      <c r="BG29" s="27">
        <v>39.39147573296772</v>
      </c>
      <c r="BH29" s="27">
        <v>0.48985854322580635</v>
      </c>
      <c r="BI29" s="27">
        <v>0</v>
      </c>
      <c r="BJ29" s="27">
        <v>2.084991435612904</v>
      </c>
      <c r="BK29" s="28">
        <f t="shared" si="9"/>
        <v>98.821415195564057</v>
      </c>
      <c r="BL29" s="45"/>
      <c r="BM29" s="54"/>
      <c r="BN29" s="57"/>
    </row>
    <row r="30" spans="1:66" x14ac:dyDescent="0.2">
      <c r="A30" s="22"/>
      <c r="B30" s="29" t="s">
        <v>90</v>
      </c>
      <c r="C30" s="30">
        <f t="shared" ref="C30:AH30" si="10">SUM(C24:C29)</f>
        <v>0</v>
      </c>
      <c r="D30" s="30">
        <f t="shared" si="10"/>
        <v>0</v>
      </c>
      <c r="E30" s="30">
        <f t="shared" si="10"/>
        <v>0</v>
      </c>
      <c r="F30" s="30">
        <f t="shared" si="10"/>
        <v>0</v>
      </c>
      <c r="G30" s="30">
        <f t="shared" si="10"/>
        <v>0</v>
      </c>
      <c r="H30" s="30">
        <f t="shared" si="10"/>
        <v>21.653690853806438</v>
      </c>
      <c r="I30" s="30">
        <f t="shared" si="10"/>
        <v>1782.535899642874</v>
      </c>
      <c r="J30" s="30">
        <f t="shared" si="10"/>
        <v>286.75612622212907</v>
      </c>
      <c r="K30" s="30">
        <f t="shared" si="10"/>
        <v>0</v>
      </c>
      <c r="L30" s="30">
        <f t="shared" si="10"/>
        <v>130.22955357683873</v>
      </c>
      <c r="M30" s="30">
        <f t="shared" si="10"/>
        <v>0</v>
      </c>
      <c r="N30" s="30">
        <f t="shared" si="10"/>
        <v>0</v>
      </c>
      <c r="O30" s="30">
        <f t="shared" si="10"/>
        <v>0</v>
      </c>
      <c r="P30" s="30">
        <f t="shared" si="10"/>
        <v>0</v>
      </c>
      <c r="Q30" s="30">
        <f t="shared" si="10"/>
        <v>0</v>
      </c>
      <c r="R30" s="30">
        <f t="shared" si="10"/>
        <v>13.187868886548387</v>
      </c>
      <c r="S30" s="30">
        <f t="shared" si="10"/>
        <v>42.018113441709673</v>
      </c>
      <c r="T30" s="30">
        <f t="shared" si="10"/>
        <v>399.56297991422588</v>
      </c>
      <c r="U30" s="30">
        <f t="shared" si="10"/>
        <v>0</v>
      </c>
      <c r="V30" s="30">
        <f t="shared" si="10"/>
        <v>28.561374488096778</v>
      </c>
      <c r="W30" s="30">
        <f t="shared" si="10"/>
        <v>0</v>
      </c>
      <c r="X30" s="30">
        <f t="shared" si="10"/>
        <v>0</v>
      </c>
      <c r="Y30" s="30">
        <f t="shared" si="10"/>
        <v>0</v>
      </c>
      <c r="Z30" s="30">
        <f t="shared" si="10"/>
        <v>0</v>
      </c>
      <c r="AA30" s="30">
        <f t="shared" si="10"/>
        <v>0</v>
      </c>
      <c r="AB30" s="30">
        <f t="shared" si="10"/>
        <v>0.43283440454838712</v>
      </c>
      <c r="AC30" s="30">
        <f t="shared" si="10"/>
        <v>6.9180917290322594E-2</v>
      </c>
      <c r="AD30" s="30">
        <f t="shared" si="10"/>
        <v>0</v>
      </c>
      <c r="AE30" s="30">
        <f t="shared" si="10"/>
        <v>0</v>
      </c>
      <c r="AF30" s="30">
        <f t="shared" si="10"/>
        <v>1.1176783427741936</v>
      </c>
      <c r="AG30" s="30">
        <f t="shared" si="10"/>
        <v>0</v>
      </c>
      <c r="AH30" s="30">
        <f t="shared" si="10"/>
        <v>0</v>
      </c>
      <c r="AI30" s="30">
        <f t="shared" ref="AI30:BK30" si="11">SUM(AI24:AI29)</f>
        <v>0</v>
      </c>
      <c r="AJ30" s="30">
        <f t="shared" si="11"/>
        <v>0</v>
      </c>
      <c r="AK30" s="30">
        <f t="shared" si="11"/>
        <v>0</v>
      </c>
      <c r="AL30" s="30">
        <f t="shared" si="11"/>
        <v>0.50099439706451598</v>
      </c>
      <c r="AM30" s="30">
        <f t="shared" si="11"/>
        <v>0.12138083167741934</v>
      </c>
      <c r="AN30" s="30">
        <f t="shared" si="11"/>
        <v>0</v>
      </c>
      <c r="AO30" s="30">
        <f t="shared" si="11"/>
        <v>0</v>
      </c>
      <c r="AP30" s="30">
        <f t="shared" si="11"/>
        <v>3.943759767677419</v>
      </c>
      <c r="AQ30" s="30">
        <f t="shared" si="11"/>
        <v>0</v>
      </c>
      <c r="AR30" s="30">
        <f t="shared" si="11"/>
        <v>0</v>
      </c>
      <c r="AS30" s="30">
        <f t="shared" si="11"/>
        <v>0</v>
      </c>
      <c r="AT30" s="30">
        <f t="shared" si="11"/>
        <v>0</v>
      </c>
      <c r="AU30" s="30">
        <f t="shared" si="11"/>
        <v>0</v>
      </c>
      <c r="AV30" s="30">
        <f t="shared" si="11"/>
        <v>199.69366653293565</v>
      </c>
      <c r="AW30" s="30">
        <f t="shared" si="11"/>
        <v>296.33084988622568</v>
      </c>
      <c r="AX30" s="30">
        <f t="shared" si="11"/>
        <v>6.9375554605161298</v>
      </c>
      <c r="AY30" s="30">
        <f t="shared" si="11"/>
        <v>0</v>
      </c>
      <c r="AZ30" s="30">
        <f t="shared" si="11"/>
        <v>501.6065231611293</v>
      </c>
      <c r="BA30" s="30">
        <f t="shared" si="11"/>
        <v>0</v>
      </c>
      <c r="BB30" s="30">
        <f t="shared" si="11"/>
        <v>0</v>
      </c>
      <c r="BC30" s="30">
        <f t="shared" si="11"/>
        <v>0</v>
      </c>
      <c r="BD30" s="30">
        <f t="shared" si="11"/>
        <v>0</v>
      </c>
      <c r="BE30" s="30">
        <f t="shared" si="11"/>
        <v>0</v>
      </c>
      <c r="BF30" s="30">
        <f t="shared" si="11"/>
        <v>157.55695153824115</v>
      </c>
      <c r="BG30" s="30">
        <f t="shared" si="11"/>
        <v>157.30951159577415</v>
      </c>
      <c r="BH30" s="30">
        <f t="shared" si="11"/>
        <v>156.20211601693543</v>
      </c>
      <c r="BI30" s="30">
        <f t="shared" si="11"/>
        <v>0</v>
      </c>
      <c r="BJ30" s="30">
        <f t="shared" si="11"/>
        <v>223.02750912877414</v>
      </c>
      <c r="BK30" s="30">
        <f t="shared" si="11"/>
        <v>4409.3561190077935</v>
      </c>
      <c r="BL30" s="45"/>
      <c r="BM30" s="54"/>
    </row>
    <row r="31" spans="1:66" x14ac:dyDescent="0.2">
      <c r="A31" s="22"/>
      <c r="B31" s="32" t="s">
        <v>80</v>
      </c>
      <c r="C31" s="27">
        <f t="shared" ref="C31:AH31" si="12">C10+C13+C16+C19+C22+C30</f>
        <v>0</v>
      </c>
      <c r="D31" s="27">
        <f t="shared" si="12"/>
        <v>11.522816705677418</v>
      </c>
      <c r="E31" s="27">
        <f t="shared" si="12"/>
        <v>0</v>
      </c>
      <c r="F31" s="27">
        <f t="shared" si="12"/>
        <v>0</v>
      </c>
      <c r="G31" s="27">
        <f t="shared" si="12"/>
        <v>0</v>
      </c>
      <c r="H31" s="27">
        <f t="shared" si="12"/>
        <v>35.034364332806433</v>
      </c>
      <c r="I31" s="27">
        <f t="shared" si="12"/>
        <v>6436.2321787747806</v>
      </c>
      <c r="J31" s="27">
        <f t="shared" si="12"/>
        <v>735.80777141164515</v>
      </c>
      <c r="K31" s="27">
        <f t="shared" si="12"/>
        <v>0</v>
      </c>
      <c r="L31" s="27">
        <f t="shared" si="12"/>
        <v>207.42626530338714</v>
      </c>
      <c r="M31" s="27">
        <f t="shared" si="12"/>
        <v>0</v>
      </c>
      <c r="N31" s="27">
        <f t="shared" si="12"/>
        <v>0</v>
      </c>
      <c r="O31" s="27">
        <f t="shared" si="12"/>
        <v>0</v>
      </c>
      <c r="P31" s="27">
        <f t="shared" si="12"/>
        <v>0</v>
      </c>
      <c r="Q31" s="27">
        <f t="shared" si="12"/>
        <v>0</v>
      </c>
      <c r="R31" s="27">
        <f t="shared" si="12"/>
        <v>21.34577411480646</v>
      </c>
      <c r="S31" s="27">
        <f t="shared" si="12"/>
        <v>204.56630508535483</v>
      </c>
      <c r="T31" s="27">
        <f t="shared" si="12"/>
        <v>492.91707610309686</v>
      </c>
      <c r="U31" s="27">
        <f t="shared" si="12"/>
        <v>0</v>
      </c>
      <c r="V31" s="27">
        <f t="shared" si="12"/>
        <v>48.893812592451624</v>
      </c>
      <c r="W31" s="27">
        <f t="shared" si="12"/>
        <v>0</v>
      </c>
      <c r="X31" s="27">
        <f t="shared" si="12"/>
        <v>0</v>
      </c>
      <c r="Y31" s="27">
        <f t="shared" si="12"/>
        <v>0</v>
      </c>
      <c r="Z31" s="27">
        <f t="shared" si="12"/>
        <v>0</v>
      </c>
      <c r="AA31" s="27">
        <f t="shared" si="12"/>
        <v>0</v>
      </c>
      <c r="AB31" s="27">
        <f t="shared" si="12"/>
        <v>0.52128145732258069</v>
      </c>
      <c r="AC31" s="27">
        <f t="shared" si="12"/>
        <v>97.045901152580555</v>
      </c>
      <c r="AD31" s="27">
        <f t="shared" si="12"/>
        <v>0</v>
      </c>
      <c r="AE31" s="27">
        <f t="shared" si="12"/>
        <v>0</v>
      </c>
      <c r="AF31" s="27">
        <f t="shared" si="12"/>
        <v>1.9644352317419358</v>
      </c>
      <c r="AG31" s="27">
        <f t="shared" si="12"/>
        <v>0</v>
      </c>
      <c r="AH31" s="27">
        <f t="shared" si="12"/>
        <v>0</v>
      </c>
      <c r="AI31" s="27">
        <f t="shared" ref="AI31:BK31" si="13">AI10+AI13+AI16+AI19+AI22+AI30</f>
        <v>0</v>
      </c>
      <c r="AJ31" s="27">
        <f t="shared" si="13"/>
        <v>0</v>
      </c>
      <c r="AK31" s="27">
        <f t="shared" si="13"/>
        <v>0</v>
      </c>
      <c r="AL31" s="27">
        <f t="shared" si="13"/>
        <v>0.57848122077419339</v>
      </c>
      <c r="AM31" s="27">
        <f t="shared" si="13"/>
        <v>0.18263093577419351</v>
      </c>
      <c r="AN31" s="27">
        <f t="shared" si="13"/>
        <v>0</v>
      </c>
      <c r="AO31" s="27">
        <f t="shared" si="13"/>
        <v>0</v>
      </c>
      <c r="AP31" s="27">
        <f t="shared" si="13"/>
        <v>4.8361267063548388</v>
      </c>
      <c r="AQ31" s="27">
        <f t="shared" si="13"/>
        <v>0</v>
      </c>
      <c r="AR31" s="27">
        <f t="shared" si="13"/>
        <v>0</v>
      </c>
      <c r="AS31" s="27">
        <f t="shared" si="13"/>
        <v>0</v>
      </c>
      <c r="AT31" s="27">
        <f t="shared" si="13"/>
        <v>0</v>
      </c>
      <c r="AU31" s="27">
        <f t="shared" si="13"/>
        <v>0</v>
      </c>
      <c r="AV31" s="27">
        <f t="shared" si="13"/>
        <v>221.5878932900647</v>
      </c>
      <c r="AW31" s="27">
        <f t="shared" si="13"/>
        <v>1710.0877686686129</v>
      </c>
      <c r="AX31" s="27">
        <f t="shared" si="13"/>
        <v>13.718135687548388</v>
      </c>
      <c r="AY31" s="27">
        <f t="shared" si="13"/>
        <v>0</v>
      </c>
      <c r="AZ31" s="27">
        <f t="shared" si="13"/>
        <v>608.33638894025842</v>
      </c>
      <c r="BA31" s="27">
        <f t="shared" si="13"/>
        <v>0</v>
      </c>
      <c r="BB31" s="27">
        <f t="shared" si="13"/>
        <v>0</v>
      </c>
      <c r="BC31" s="27">
        <f t="shared" si="13"/>
        <v>0</v>
      </c>
      <c r="BD31" s="27">
        <f t="shared" si="13"/>
        <v>0</v>
      </c>
      <c r="BE31" s="27">
        <f t="shared" si="13"/>
        <v>0</v>
      </c>
      <c r="BF31" s="27">
        <f t="shared" si="13"/>
        <v>167.74661752214436</v>
      </c>
      <c r="BG31" s="27">
        <f t="shared" si="13"/>
        <v>176.28226666909674</v>
      </c>
      <c r="BH31" s="27">
        <f t="shared" si="13"/>
        <v>181.05120563332252</v>
      </c>
      <c r="BI31" s="27">
        <f t="shared" si="13"/>
        <v>0</v>
      </c>
      <c r="BJ31" s="27">
        <f t="shared" si="13"/>
        <v>236.39375670329028</v>
      </c>
      <c r="BK31" s="27">
        <f t="shared" si="13"/>
        <v>11614.079254242894</v>
      </c>
    </row>
    <row r="32" spans="1:66" ht="3.75" customHeight="1" x14ac:dyDescent="0.2">
      <c r="A32" s="22"/>
      <c r="B32" s="33"/>
      <c r="C32" s="58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60"/>
    </row>
    <row r="33" spans="1:66" ht="25.5" x14ac:dyDescent="0.2">
      <c r="A33" s="22" t="s">
        <v>1</v>
      </c>
      <c r="B33" s="23" t="s">
        <v>7</v>
      </c>
      <c r="C33" s="58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60"/>
    </row>
    <row r="34" spans="1:66" s="34" customFormat="1" x14ac:dyDescent="0.2">
      <c r="A34" s="22" t="s">
        <v>76</v>
      </c>
      <c r="B34" s="25" t="s">
        <v>2</v>
      </c>
      <c r="C34" s="66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8"/>
    </row>
    <row r="35" spans="1:66" s="34" customFormat="1" x14ac:dyDescent="0.2">
      <c r="A35" s="22"/>
      <c r="B35" s="26" t="s">
        <v>113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10.655876704677411</v>
      </c>
      <c r="I35" s="27">
        <v>0.91292792225806463</v>
      </c>
      <c r="J35" s="27">
        <v>0</v>
      </c>
      <c r="K35" s="27">
        <v>0</v>
      </c>
      <c r="L35" s="27">
        <v>1.7762352139677426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10.317651400129023</v>
      </c>
      <c r="S35" s="27">
        <v>0.176348317</v>
      </c>
      <c r="T35" s="27">
        <v>0</v>
      </c>
      <c r="U35" s="27">
        <v>0</v>
      </c>
      <c r="V35" s="27">
        <v>1.4816074026774195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1.1615303869677422</v>
      </c>
      <c r="AC35" s="27">
        <v>0</v>
      </c>
      <c r="AD35" s="27">
        <v>0</v>
      </c>
      <c r="AE35" s="27">
        <v>0</v>
      </c>
      <c r="AF35" s="27">
        <v>9.9653236548387092E-2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1.7559836204838708</v>
      </c>
      <c r="AM35" s="27">
        <v>6.3473054838709682E-4</v>
      </c>
      <c r="AN35" s="27">
        <v>0</v>
      </c>
      <c r="AO35" s="27">
        <v>0</v>
      </c>
      <c r="AP35" s="27">
        <v>0.14097244258064515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101.262645648838</v>
      </c>
      <c r="AW35" s="27">
        <v>11.822530821387613</v>
      </c>
      <c r="AX35" s="27">
        <v>4.9233100000000004E-4</v>
      </c>
      <c r="AY35" s="27">
        <v>0</v>
      </c>
      <c r="AZ35" s="27">
        <v>34.111504436387087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122.45649714806446</v>
      </c>
      <c r="BG35" s="27">
        <v>8.213450585032259</v>
      </c>
      <c r="BH35" s="27">
        <v>0</v>
      </c>
      <c r="BI35" s="27">
        <v>0</v>
      </c>
      <c r="BJ35" s="27">
        <v>30.422022272548386</v>
      </c>
      <c r="BK35" s="28">
        <f t="shared" ref="BK35:BK36" si="14">SUM(C35:BJ35)</f>
        <v>336.76856462109646</v>
      </c>
      <c r="BL35" s="45"/>
      <c r="BM35" s="54"/>
      <c r="BN35" s="57"/>
    </row>
    <row r="36" spans="1:66" s="34" customFormat="1" x14ac:dyDescent="0.2">
      <c r="A36" s="22"/>
      <c r="B36" s="26" t="s">
        <v>114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5.4873589302258043</v>
      </c>
      <c r="I36" s="27">
        <v>0.83002685890322581</v>
      </c>
      <c r="J36" s="27">
        <v>0</v>
      </c>
      <c r="K36" s="27">
        <v>0</v>
      </c>
      <c r="L36" s="27">
        <v>0.32104342609677411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3.4333375846451597</v>
      </c>
      <c r="S36" s="27">
        <v>0</v>
      </c>
      <c r="T36" s="27">
        <v>0</v>
      </c>
      <c r="U36" s="27">
        <v>0</v>
      </c>
      <c r="V36" s="27">
        <v>0.1999116437419354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0.42942909654838718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0.42637523441935493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169.2952426250327</v>
      </c>
      <c r="AW36" s="27">
        <v>0.43200501567741928</v>
      </c>
      <c r="AX36" s="27">
        <v>0</v>
      </c>
      <c r="AY36" s="27">
        <v>0</v>
      </c>
      <c r="AZ36" s="27">
        <v>10.723604653258066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154.2158941039356</v>
      </c>
      <c r="BG36" s="27">
        <v>0.37850801719354843</v>
      </c>
      <c r="BH36" s="27">
        <v>0</v>
      </c>
      <c r="BI36" s="27">
        <v>0</v>
      </c>
      <c r="BJ36" s="27">
        <v>2.9524536473548384</v>
      </c>
      <c r="BK36" s="28">
        <f t="shared" si="14"/>
        <v>349.12519083703279</v>
      </c>
      <c r="BL36" s="45"/>
      <c r="BM36" s="54"/>
    </row>
    <row r="37" spans="1:66" s="34" customFormat="1" x14ac:dyDescent="0.2">
      <c r="A37" s="22"/>
      <c r="B37" s="29" t="s">
        <v>85</v>
      </c>
      <c r="C37" s="48">
        <f>SUM(C35:C36)</f>
        <v>0</v>
      </c>
      <c r="D37" s="48">
        <f t="shared" ref="D37:BK37" si="15">SUM(D35:D36)</f>
        <v>0</v>
      </c>
      <c r="E37" s="48">
        <f t="shared" si="15"/>
        <v>0</v>
      </c>
      <c r="F37" s="48">
        <f t="shared" si="15"/>
        <v>0</v>
      </c>
      <c r="G37" s="48">
        <f t="shared" si="15"/>
        <v>0</v>
      </c>
      <c r="H37" s="48">
        <f t="shared" si="15"/>
        <v>16.143235634903213</v>
      </c>
      <c r="I37" s="48">
        <f t="shared" si="15"/>
        <v>1.7429547811612904</v>
      </c>
      <c r="J37" s="48">
        <f t="shared" si="15"/>
        <v>0</v>
      </c>
      <c r="K37" s="48">
        <f t="shared" si="15"/>
        <v>0</v>
      </c>
      <c r="L37" s="48">
        <f t="shared" si="15"/>
        <v>2.0972786400645167</v>
      </c>
      <c r="M37" s="48">
        <f t="shared" si="15"/>
        <v>0</v>
      </c>
      <c r="N37" s="48">
        <f t="shared" si="15"/>
        <v>0</v>
      </c>
      <c r="O37" s="48">
        <f t="shared" si="15"/>
        <v>0</v>
      </c>
      <c r="P37" s="48">
        <f t="shared" si="15"/>
        <v>0</v>
      </c>
      <c r="Q37" s="48">
        <f t="shared" si="15"/>
        <v>0</v>
      </c>
      <c r="R37" s="48">
        <f t="shared" si="15"/>
        <v>13.750988984774182</v>
      </c>
      <c r="S37" s="48">
        <f t="shared" si="15"/>
        <v>0.176348317</v>
      </c>
      <c r="T37" s="48">
        <f t="shared" si="15"/>
        <v>0</v>
      </c>
      <c r="U37" s="48">
        <f t="shared" si="15"/>
        <v>0</v>
      </c>
      <c r="V37" s="48">
        <f t="shared" si="15"/>
        <v>1.681519046419355</v>
      </c>
      <c r="W37" s="48">
        <f t="shared" si="15"/>
        <v>0</v>
      </c>
      <c r="X37" s="48">
        <f t="shared" si="15"/>
        <v>0</v>
      </c>
      <c r="Y37" s="48">
        <f t="shared" si="15"/>
        <v>0</v>
      </c>
      <c r="Z37" s="48">
        <f t="shared" si="15"/>
        <v>0</v>
      </c>
      <c r="AA37" s="48">
        <f t="shared" si="15"/>
        <v>0</v>
      </c>
      <c r="AB37" s="48">
        <f t="shared" si="15"/>
        <v>1.5909594835161294</v>
      </c>
      <c r="AC37" s="48">
        <f t="shared" si="15"/>
        <v>0</v>
      </c>
      <c r="AD37" s="48">
        <f t="shared" si="15"/>
        <v>0</v>
      </c>
      <c r="AE37" s="48">
        <f t="shared" si="15"/>
        <v>0</v>
      </c>
      <c r="AF37" s="48">
        <f t="shared" si="15"/>
        <v>9.9653236548387092E-2</v>
      </c>
      <c r="AG37" s="48">
        <f t="shared" si="15"/>
        <v>0</v>
      </c>
      <c r="AH37" s="48">
        <f t="shared" si="15"/>
        <v>0</v>
      </c>
      <c r="AI37" s="48">
        <f t="shared" si="15"/>
        <v>0</v>
      </c>
      <c r="AJ37" s="48">
        <f t="shared" si="15"/>
        <v>0</v>
      </c>
      <c r="AK37" s="48">
        <f t="shared" si="15"/>
        <v>0</v>
      </c>
      <c r="AL37" s="48">
        <f t="shared" si="15"/>
        <v>2.1823588549032258</v>
      </c>
      <c r="AM37" s="48">
        <f t="shared" si="15"/>
        <v>6.3473054838709682E-4</v>
      </c>
      <c r="AN37" s="48">
        <f t="shared" si="15"/>
        <v>0</v>
      </c>
      <c r="AO37" s="48">
        <f t="shared" si="15"/>
        <v>0</v>
      </c>
      <c r="AP37" s="48">
        <f t="shared" si="15"/>
        <v>0.14097244258064515</v>
      </c>
      <c r="AQ37" s="48">
        <f t="shared" si="15"/>
        <v>0</v>
      </c>
      <c r="AR37" s="48">
        <f t="shared" si="15"/>
        <v>0</v>
      </c>
      <c r="AS37" s="48">
        <f t="shared" si="15"/>
        <v>0</v>
      </c>
      <c r="AT37" s="48">
        <f t="shared" si="15"/>
        <v>0</v>
      </c>
      <c r="AU37" s="48">
        <f t="shared" si="15"/>
        <v>0</v>
      </c>
      <c r="AV37" s="48">
        <f t="shared" si="15"/>
        <v>270.55788827387073</v>
      </c>
      <c r="AW37" s="48">
        <f t="shared" si="15"/>
        <v>12.254535837065031</v>
      </c>
      <c r="AX37" s="48">
        <f t="shared" si="15"/>
        <v>4.9233100000000004E-4</v>
      </c>
      <c r="AY37" s="48">
        <f t="shared" si="15"/>
        <v>0</v>
      </c>
      <c r="AZ37" s="48">
        <f t="shared" si="15"/>
        <v>44.835109089645151</v>
      </c>
      <c r="BA37" s="48">
        <f t="shared" si="15"/>
        <v>0</v>
      </c>
      <c r="BB37" s="48">
        <f t="shared" si="15"/>
        <v>0</v>
      </c>
      <c r="BC37" s="48">
        <f t="shared" si="15"/>
        <v>0</v>
      </c>
      <c r="BD37" s="48">
        <f t="shared" si="15"/>
        <v>0</v>
      </c>
      <c r="BE37" s="48">
        <f t="shared" si="15"/>
        <v>0</v>
      </c>
      <c r="BF37" s="48">
        <f t="shared" si="15"/>
        <v>276.67239125200007</v>
      </c>
      <c r="BG37" s="48">
        <f t="shared" si="15"/>
        <v>8.591958602225807</v>
      </c>
      <c r="BH37" s="48">
        <f t="shared" si="15"/>
        <v>0</v>
      </c>
      <c r="BI37" s="48">
        <f t="shared" si="15"/>
        <v>0</v>
      </c>
      <c r="BJ37" s="48">
        <f t="shared" si="15"/>
        <v>33.374475919903226</v>
      </c>
      <c r="BK37" s="48">
        <f t="shared" si="15"/>
        <v>685.89375545812925</v>
      </c>
    </row>
    <row r="38" spans="1:66" x14ac:dyDescent="0.2">
      <c r="A38" s="22" t="s">
        <v>77</v>
      </c>
      <c r="B38" s="25" t="s">
        <v>14</v>
      </c>
      <c r="C38" s="58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60"/>
    </row>
    <row r="39" spans="1:66" x14ac:dyDescent="0.2">
      <c r="A39" s="22"/>
      <c r="B39" s="26" t="s">
        <v>115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0.22568392932258061</v>
      </c>
      <c r="I39" s="27">
        <v>3.9738070659032263</v>
      </c>
      <c r="J39" s="27">
        <v>0</v>
      </c>
      <c r="K39" s="27">
        <v>0</v>
      </c>
      <c r="L39" s="27">
        <v>7.2646286595160765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0.16643202390322584</v>
      </c>
      <c r="S39" s="27">
        <v>0.70269127341935467</v>
      </c>
      <c r="T39" s="27">
        <v>0</v>
      </c>
      <c r="U39" s="27">
        <v>0</v>
      </c>
      <c r="V39" s="27">
        <v>0.20735959883870972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1.2038769032258066E-2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2.3444680677419352E-2</v>
      </c>
      <c r="AM39" s="27">
        <v>0</v>
      </c>
      <c r="AN39" s="27">
        <v>0</v>
      </c>
      <c r="AO39" s="27">
        <v>0</v>
      </c>
      <c r="AP39" s="27">
        <v>8.4142604419354852E-2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2.0211752855161285</v>
      </c>
      <c r="AW39" s="27">
        <v>5.2558085999354835</v>
      </c>
      <c r="AX39" s="27">
        <v>0</v>
      </c>
      <c r="AY39" s="27">
        <v>0</v>
      </c>
      <c r="AZ39" s="27">
        <v>10.553634839709677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0.69346323793548381</v>
      </c>
      <c r="BG39" s="27">
        <v>1.4061900645161291E-2</v>
      </c>
      <c r="BH39" s="27">
        <v>0</v>
      </c>
      <c r="BI39" s="27">
        <v>0</v>
      </c>
      <c r="BJ39" s="27">
        <v>2.4019312322580642</v>
      </c>
      <c r="BK39" s="28">
        <f t="shared" ref="BK39:BK47" si="16">SUM(C39:BJ39)</f>
        <v>33.600303701032203</v>
      </c>
      <c r="BL39" s="45"/>
      <c r="BM39" s="54"/>
      <c r="BN39" s="57"/>
    </row>
    <row r="40" spans="1:66" x14ac:dyDescent="0.2">
      <c r="A40" s="22"/>
      <c r="B40" s="26" t="s">
        <v>116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2.3691940427741933</v>
      </c>
      <c r="I40" s="27">
        <v>0.62510206506451627</v>
      </c>
      <c r="J40" s="27">
        <v>0</v>
      </c>
      <c r="K40" s="27">
        <v>0</v>
      </c>
      <c r="L40" s="27">
        <v>1.0281234611612908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1.6085097961612915</v>
      </c>
      <c r="S40" s="27">
        <v>3.271474170967742E-2</v>
      </c>
      <c r="T40" s="27">
        <v>0</v>
      </c>
      <c r="U40" s="27">
        <v>0</v>
      </c>
      <c r="V40" s="27">
        <v>0.78260016158064516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0.39398453735483874</v>
      </c>
      <c r="AC40" s="27">
        <v>2.1544538709677419E-4</v>
      </c>
      <c r="AD40" s="27">
        <v>0</v>
      </c>
      <c r="AE40" s="27">
        <v>0</v>
      </c>
      <c r="AF40" s="27">
        <v>9.4658688387096752E-3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0.55695879832258055</v>
      </c>
      <c r="AM40" s="27">
        <v>1.1526420258064513E-2</v>
      </c>
      <c r="AN40" s="27">
        <v>0</v>
      </c>
      <c r="AO40" s="27">
        <v>0</v>
      </c>
      <c r="AP40" s="27">
        <v>0.10921404287096774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18.625784258516145</v>
      </c>
      <c r="AW40" s="27">
        <v>0.29740287267741933</v>
      </c>
      <c r="AX40" s="27">
        <v>0</v>
      </c>
      <c r="AY40" s="27">
        <v>0</v>
      </c>
      <c r="AZ40" s="27">
        <v>9.7649103377096793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16.119426618806415</v>
      </c>
      <c r="BG40" s="27">
        <v>0.57424624945161296</v>
      </c>
      <c r="BH40" s="27">
        <v>0</v>
      </c>
      <c r="BI40" s="27">
        <v>0</v>
      </c>
      <c r="BJ40" s="27">
        <v>6.9236391360322527</v>
      </c>
      <c r="BK40" s="28">
        <f t="shared" si="16"/>
        <v>59.833018854677398</v>
      </c>
      <c r="BL40" s="45"/>
      <c r="BM40" s="54"/>
      <c r="BN40" s="57"/>
    </row>
    <row r="41" spans="1:66" x14ac:dyDescent="0.2">
      <c r="A41" s="22"/>
      <c r="B41" s="26" t="s">
        <v>117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0.36615363187096783</v>
      </c>
      <c r="I41" s="27">
        <v>0.11871181432258066</v>
      </c>
      <c r="J41" s="27">
        <v>0</v>
      </c>
      <c r="K41" s="27">
        <v>0</v>
      </c>
      <c r="L41" s="27">
        <v>0.17466255596774191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0.1882170789999999</v>
      </c>
      <c r="S41" s="27">
        <v>0</v>
      </c>
      <c r="T41" s="27">
        <v>0</v>
      </c>
      <c r="U41" s="27">
        <v>0</v>
      </c>
      <c r="V41" s="27">
        <v>1.5057379967741936E-2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1.4608354612903223E-2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2.2317764870967739E-2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5.0202405065484221</v>
      </c>
      <c r="AW41" s="27">
        <v>1.6988568806451616E-2</v>
      </c>
      <c r="AX41" s="27">
        <v>0</v>
      </c>
      <c r="AY41" s="27">
        <v>0</v>
      </c>
      <c r="AZ41" s="27">
        <v>1.0864265347742006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5.118772531967771</v>
      </c>
      <c r="BG41" s="27">
        <v>0.26381943080645148</v>
      </c>
      <c r="BH41" s="27">
        <v>0</v>
      </c>
      <c r="BI41" s="27">
        <v>0</v>
      </c>
      <c r="BJ41" s="27">
        <v>0.91454269367741947</v>
      </c>
      <c r="BK41" s="28">
        <f t="shared" si="16"/>
        <v>13.320518847193618</v>
      </c>
      <c r="BL41" s="45"/>
      <c r="BM41" s="54"/>
      <c r="BN41" s="57"/>
    </row>
    <row r="42" spans="1:66" x14ac:dyDescent="0.2">
      <c r="A42" s="22"/>
      <c r="B42" s="26" t="s">
        <v>130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2.0848270631935479</v>
      </c>
      <c r="I42" s="27">
        <v>0.67960438303225812</v>
      </c>
      <c r="J42" s="27">
        <v>0</v>
      </c>
      <c r="K42" s="27">
        <v>0</v>
      </c>
      <c r="L42" s="27">
        <v>1.2636905028387093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1.5059826798064517</v>
      </c>
      <c r="S42" s="27">
        <v>7.1346262824193722</v>
      </c>
      <c r="T42" s="27">
        <v>0</v>
      </c>
      <c r="U42" s="27">
        <v>0</v>
      </c>
      <c r="V42" s="27">
        <v>1.8529767596129036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4.2027903741935491E-2</v>
      </c>
      <c r="AC42" s="27">
        <v>0</v>
      </c>
      <c r="AD42" s="27">
        <v>0</v>
      </c>
      <c r="AE42" s="27">
        <v>0</v>
      </c>
      <c r="AF42" s="27">
        <v>1.7926380870967738E-2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5.4018942935483857E-2</v>
      </c>
      <c r="AM42" s="27">
        <v>0</v>
      </c>
      <c r="AN42" s="27">
        <v>0</v>
      </c>
      <c r="AO42" s="27">
        <v>0</v>
      </c>
      <c r="AP42" s="27">
        <v>4.5816750419354825E-2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5.4320752389354858</v>
      </c>
      <c r="AW42" s="27">
        <v>0.35699887338709679</v>
      </c>
      <c r="AX42" s="27">
        <v>0</v>
      </c>
      <c r="AY42" s="27">
        <v>0</v>
      </c>
      <c r="AZ42" s="27">
        <v>7.5822951097096789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4.442659177548391</v>
      </c>
      <c r="BG42" s="27">
        <v>2.3561549480322581</v>
      </c>
      <c r="BH42" s="27">
        <v>0</v>
      </c>
      <c r="BI42" s="27">
        <v>0</v>
      </c>
      <c r="BJ42" s="27">
        <v>3.5017283680967735</v>
      </c>
      <c r="BK42" s="28">
        <f t="shared" si="16"/>
        <v>38.353409364580664</v>
      </c>
      <c r="BL42" s="45"/>
      <c r="BM42" s="54"/>
      <c r="BN42" s="57"/>
    </row>
    <row r="43" spans="1:66" x14ac:dyDescent="0.2">
      <c r="A43" s="22"/>
      <c r="B43" s="26" t="s">
        <v>118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4.8459513041612894</v>
      </c>
      <c r="I43" s="27">
        <v>0.4606727070322581</v>
      </c>
      <c r="J43" s="27">
        <v>0</v>
      </c>
      <c r="K43" s="27">
        <v>0</v>
      </c>
      <c r="L43" s="27">
        <v>1.889538702032258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2.059486410774193</v>
      </c>
      <c r="S43" s="27">
        <v>3.266025423129042</v>
      </c>
      <c r="T43" s="27">
        <v>0</v>
      </c>
      <c r="U43" s="27">
        <v>0</v>
      </c>
      <c r="V43" s="27">
        <v>0.57499189016129038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3.7021158741935484E-2</v>
      </c>
      <c r="AC43" s="27">
        <v>0</v>
      </c>
      <c r="AD43" s="27">
        <v>0</v>
      </c>
      <c r="AE43" s="27">
        <v>0</v>
      </c>
      <c r="AF43" s="27">
        <v>0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4.2433515999999991E-2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8.0814809250645148</v>
      </c>
      <c r="AW43" s="27">
        <v>0.52509736151612896</v>
      </c>
      <c r="AX43" s="27">
        <v>0</v>
      </c>
      <c r="AY43" s="27">
        <v>0</v>
      </c>
      <c r="AZ43" s="27">
        <v>3.1788303853225801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5.0837091473225717</v>
      </c>
      <c r="BG43" s="27">
        <v>0.57490216735483868</v>
      </c>
      <c r="BH43" s="27">
        <v>0</v>
      </c>
      <c r="BI43" s="27">
        <v>0</v>
      </c>
      <c r="BJ43" s="27">
        <v>1.8893038310967747</v>
      </c>
      <c r="BK43" s="28">
        <f t="shared" si="16"/>
        <v>32.509444929709673</v>
      </c>
      <c r="BL43" s="45"/>
      <c r="BM43" s="54"/>
      <c r="BN43" s="57"/>
    </row>
    <row r="44" spans="1:66" x14ac:dyDescent="0.2">
      <c r="A44" s="22"/>
      <c r="B44" s="26" t="s">
        <v>119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1.2713703062258073</v>
      </c>
      <c r="I44" s="27">
        <v>1.2291121274193548</v>
      </c>
      <c r="J44" s="27">
        <v>0</v>
      </c>
      <c r="K44" s="27">
        <v>0</v>
      </c>
      <c r="L44" s="27">
        <v>1.0397082001290325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0.53056635854838752</v>
      </c>
      <c r="S44" s="27">
        <v>0.57227021361290298</v>
      </c>
      <c r="T44" s="27">
        <v>0</v>
      </c>
      <c r="U44" s="27">
        <v>0</v>
      </c>
      <c r="V44" s="27">
        <v>0.12336867529032257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0.19695998219354841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0.24906859409677401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23.007188692225998</v>
      </c>
      <c r="AW44" s="27">
        <v>1.0312095948064515</v>
      </c>
      <c r="AX44" s="27">
        <v>4.8197064516129045E-5</v>
      </c>
      <c r="AY44" s="27">
        <v>0</v>
      </c>
      <c r="AZ44" s="27">
        <v>5.3615435302259682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25.042054852000224</v>
      </c>
      <c r="BG44" s="27">
        <v>0.96239199122580632</v>
      </c>
      <c r="BH44" s="27">
        <v>0</v>
      </c>
      <c r="BI44" s="27">
        <v>0</v>
      </c>
      <c r="BJ44" s="27">
        <v>2.3457306581290349</v>
      </c>
      <c r="BK44" s="28">
        <f t="shared" si="16"/>
        <v>62.962591973194137</v>
      </c>
      <c r="BL44" s="45"/>
      <c r="BM44" s="54"/>
      <c r="BN44" s="57"/>
    </row>
    <row r="45" spans="1:66" x14ac:dyDescent="0.2">
      <c r="A45" s="22"/>
      <c r="B45" s="26" t="s">
        <v>120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19.035181352193529</v>
      </c>
      <c r="I45" s="27">
        <v>121.10474888541759</v>
      </c>
      <c r="J45" s="27">
        <v>0</v>
      </c>
      <c r="K45" s="27">
        <v>0</v>
      </c>
      <c r="L45" s="27">
        <v>12.665174583258064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13.759275581129033</v>
      </c>
      <c r="S45" s="27">
        <v>22.677362007870968</v>
      </c>
      <c r="T45" s="27">
        <v>2.9790243258064508E-2</v>
      </c>
      <c r="U45" s="27">
        <v>0</v>
      </c>
      <c r="V45" s="27">
        <v>7.0358684078387101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6.0805766433548429</v>
      </c>
      <c r="AC45" s="27">
        <v>6.7355952645161296E-2</v>
      </c>
      <c r="AD45" s="27">
        <v>0</v>
      </c>
      <c r="AE45" s="27">
        <v>0</v>
      </c>
      <c r="AF45" s="27">
        <v>1.0910690313548383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6.1824150181612927</v>
      </c>
      <c r="AM45" s="27">
        <v>3.8160753806451612E-2</v>
      </c>
      <c r="AN45" s="27">
        <v>0</v>
      </c>
      <c r="AO45" s="27">
        <v>0</v>
      </c>
      <c r="AP45" s="27">
        <v>0.7003542491612903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209.45175098135522</v>
      </c>
      <c r="AW45" s="27">
        <v>19.642448056419347</v>
      </c>
      <c r="AX45" s="27">
        <v>2.2805649862258077</v>
      </c>
      <c r="AY45" s="27">
        <v>0</v>
      </c>
      <c r="AZ45" s="27">
        <v>179.9400245447419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221.22730574886995</v>
      </c>
      <c r="BG45" s="27">
        <v>33.809608605645174</v>
      </c>
      <c r="BH45" s="27">
        <v>1.0114834659677416</v>
      </c>
      <c r="BI45" s="27">
        <v>0</v>
      </c>
      <c r="BJ45" s="27">
        <v>138.58419904719332</v>
      </c>
      <c r="BK45" s="28">
        <f t="shared" si="16"/>
        <v>1016.4147181458684</v>
      </c>
      <c r="BL45" s="45"/>
      <c r="BM45" s="54"/>
      <c r="BN45" s="57"/>
    </row>
    <row r="46" spans="1:66" x14ac:dyDescent="0.2">
      <c r="A46" s="22"/>
      <c r="B46" s="26" t="s">
        <v>121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10.551395616645159</v>
      </c>
      <c r="I46" s="27">
        <v>76.426164321258739</v>
      </c>
      <c r="J46" s="27">
        <v>0</v>
      </c>
      <c r="K46" s="27">
        <v>0</v>
      </c>
      <c r="L46" s="27">
        <v>6.831804529580646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7.2703581725483808</v>
      </c>
      <c r="S46" s="27">
        <v>7.7406734810645181</v>
      </c>
      <c r="T46" s="27">
        <v>0</v>
      </c>
      <c r="U46" s="27">
        <v>0</v>
      </c>
      <c r="V46" s="27">
        <v>5.193353276419356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1.2462370000967746</v>
      </c>
      <c r="AC46" s="27">
        <v>1.7607279612903228E-2</v>
      </c>
      <c r="AD46" s="27">
        <v>0</v>
      </c>
      <c r="AE46" s="27">
        <v>0</v>
      </c>
      <c r="AF46" s="27">
        <v>1.9157908214838706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2.0414101111935476</v>
      </c>
      <c r="AM46" s="27">
        <v>6.4289382903225797E-3</v>
      </c>
      <c r="AN46" s="27">
        <v>0</v>
      </c>
      <c r="AO46" s="27">
        <v>0</v>
      </c>
      <c r="AP46" s="27">
        <v>1.131395211064516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95.360669655677171</v>
      </c>
      <c r="AW46" s="27">
        <v>25.881215465645173</v>
      </c>
      <c r="AX46" s="27">
        <v>1.0000261825483872</v>
      </c>
      <c r="AY46" s="27">
        <v>0</v>
      </c>
      <c r="AZ46" s="27">
        <v>60.551424072935554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123.15945181422666</v>
      </c>
      <c r="BG46" s="27">
        <v>4.8192871491290301</v>
      </c>
      <c r="BH46" s="27">
        <v>0.27299506309677429</v>
      </c>
      <c r="BI46" s="27">
        <v>0</v>
      </c>
      <c r="BJ46" s="27">
        <v>65.16058558709689</v>
      </c>
      <c r="BK46" s="28">
        <f t="shared" si="16"/>
        <v>496.57827374961437</v>
      </c>
      <c r="BL46" s="45"/>
      <c r="BM46" s="54"/>
      <c r="BN46" s="57"/>
    </row>
    <row r="47" spans="1:66" x14ac:dyDescent="0.2">
      <c r="A47" s="22"/>
      <c r="B47" s="26" t="s">
        <v>131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3.4321529288709693</v>
      </c>
      <c r="I47" s="27">
        <v>12.68735951448439</v>
      </c>
      <c r="J47" s="27">
        <v>0</v>
      </c>
      <c r="K47" s="27">
        <v>0</v>
      </c>
      <c r="L47" s="27">
        <v>1.6986421634516122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2.3394791989354844</v>
      </c>
      <c r="S47" s="27">
        <v>0.29775948635483884</v>
      </c>
      <c r="T47" s="27">
        <v>0</v>
      </c>
      <c r="U47" s="27">
        <v>0</v>
      </c>
      <c r="V47" s="27">
        <v>0.63990054738709712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0.28004798748387094</v>
      </c>
      <c r="AC47" s="27">
        <v>1.6701440000000005E-2</v>
      </c>
      <c r="AD47" s="27">
        <v>0</v>
      </c>
      <c r="AE47" s="27">
        <v>0</v>
      </c>
      <c r="AF47" s="27">
        <v>1.1984071967741932E-2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0.47834245006451637</v>
      </c>
      <c r="AM47" s="27">
        <v>0</v>
      </c>
      <c r="AN47" s="27">
        <v>0</v>
      </c>
      <c r="AO47" s="27">
        <v>0</v>
      </c>
      <c r="AP47" s="27">
        <v>1.9759158709677423E-3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126.37908352218969</v>
      </c>
      <c r="AW47" s="27">
        <v>9.9321640475806561</v>
      </c>
      <c r="AX47" s="27">
        <v>2.0124569771935481</v>
      </c>
      <c r="AY47" s="27">
        <v>0</v>
      </c>
      <c r="AZ47" s="27">
        <v>29.099210488064557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135.19148874059459</v>
      </c>
      <c r="BG47" s="27">
        <v>14.661425005129036</v>
      </c>
      <c r="BH47" s="27">
        <v>1.4742869935483873E-2</v>
      </c>
      <c r="BI47" s="27">
        <v>0</v>
      </c>
      <c r="BJ47" s="27">
        <v>18.466224739838719</v>
      </c>
      <c r="BK47" s="28">
        <f t="shared" si="16"/>
        <v>357.64114209539781</v>
      </c>
      <c r="BL47" s="45"/>
      <c r="BM47" s="54"/>
      <c r="BN47" s="57"/>
    </row>
    <row r="48" spans="1:66" x14ac:dyDescent="0.2">
      <c r="A48" s="22"/>
      <c r="B48" s="29" t="s">
        <v>86</v>
      </c>
      <c r="C48" s="27">
        <f>SUM(C39:C47)</f>
        <v>0</v>
      </c>
      <c r="D48" s="27">
        <f t="shared" ref="D48:BJ48" si="17">SUM(D39:D47)</f>
        <v>0</v>
      </c>
      <c r="E48" s="27">
        <f t="shared" si="17"/>
        <v>0</v>
      </c>
      <c r="F48" s="27">
        <f t="shared" si="17"/>
        <v>0</v>
      </c>
      <c r="G48" s="27">
        <f t="shared" si="17"/>
        <v>0</v>
      </c>
      <c r="H48" s="27">
        <f t="shared" si="17"/>
        <v>44.181910175258047</v>
      </c>
      <c r="I48" s="27">
        <f t="shared" si="17"/>
        <v>217.30528288393492</v>
      </c>
      <c r="J48" s="27">
        <f t="shared" si="17"/>
        <v>0</v>
      </c>
      <c r="K48" s="27">
        <f t="shared" si="17"/>
        <v>0</v>
      </c>
      <c r="L48" s="27">
        <f t="shared" si="17"/>
        <v>33.855973357935426</v>
      </c>
      <c r="M48" s="27">
        <f t="shared" si="17"/>
        <v>0</v>
      </c>
      <c r="N48" s="27">
        <f t="shared" si="17"/>
        <v>0</v>
      </c>
      <c r="O48" s="27">
        <f t="shared" si="17"/>
        <v>0</v>
      </c>
      <c r="P48" s="27">
        <f t="shared" si="17"/>
        <v>0</v>
      </c>
      <c r="Q48" s="27">
        <f t="shared" si="17"/>
        <v>0</v>
      </c>
      <c r="R48" s="27">
        <f t="shared" si="17"/>
        <v>29.428307300806448</v>
      </c>
      <c r="S48" s="27">
        <f t="shared" si="17"/>
        <v>42.424122909580682</v>
      </c>
      <c r="T48" s="27">
        <f t="shared" si="17"/>
        <v>2.9790243258064508E-2</v>
      </c>
      <c r="U48" s="27">
        <f t="shared" si="17"/>
        <v>0</v>
      </c>
      <c r="V48" s="27">
        <f t="shared" si="17"/>
        <v>16.425476697096776</v>
      </c>
      <c r="W48" s="27">
        <f t="shared" si="17"/>
        <v>0</v>
      </c>
      <c r="X48" s="27">
        <f t="shared" si="17"/>
        <v>0</v>
      </c>
      <c r="Y48" s="27">
        <f t="shared" si="17"/>
        <v>0</v>
      </c>
      <c r="Z48" s="27">
        <f t="shared" si="17"/>
        <v>0</v>
      </c>
      <c r="AA48" s="27">
        <f t="shared" si="17"/>
        <v>0</v>
      </c>
      <c r="AB48" s="27">
        <f t="shared" si="17"/>
        <v>8.3035023366129064</v>
      </c>
      <c r="AC48" s="27">
        <f t="shared" si="17"/>
        <v>0.10188011764516131</v>
      </c>
      <c r="AD48" s="27">
        <f t="shared" si="17"/>
        <v>0</v>
      </c>
      <c r="AE48" s="27">
        <f t="shared" si="17"/>
        <v>0</v>
      </c>
      <c r="AF48" s="27">
        <f t="shared" si="17"/>
        <v>3.0462361745161282</v>
      </c>
      <c r="AG48" s="27">
        <f t="shared" si="17"/>
        <v>0</v>
      </c>
      <c r="AH48" s="27">
        <f t="shared" si="17"/>
        <v>0</v>
      </c>
      <c r="AI48" s="27">
        <f t="shared" si="17"/>
        <v>0</v>
      </c>
      <c r="AJ48" s="27">
        <f t="shared" si="17"/>
        <v>0</v>
      </c>
      <c r="AK48" s="27">
        <f t="shared" si="17"/>
        <v>0</v>
      </c>
      <c r="AL48" s="27">
        <f t="shared" si="17"/>
        <v>9.6504098763225823</v>
      </c>
      <c r="AM48" s="27">
        <f t="shared" si="17"/>
        <v>5.611611235483871E-2</v>
      </c>
      <c r="AN48" s="27">
        <f t="shared" si="17"/>
        <v>0</v>
      </c>
      <c r="AO48" s="27">
        <f t="shared" si="17"/>
        <v>0</v>
      </c>
      <c r="AP48" s="27">
        <f t="shared" si="17"/>
        <v>2.0728987738064517</v>
      </c>
      <c r="AQ48" s="27">
        <f t="shared" si="17"/>
        <v>0</v>
      </c>
      <c r="AR48" s="27">
        <f t="shared" si="17"/>
        <v>0</v>
      </c>
      <c r="AS48" s="27">
        <f t="shared" si="17"/>
        <v>0</v>
      </c>
      <c r="AT48" s="27">
        <f t="shared" si="17"/>
        <v>0</v>
      </c>
      <c r="AU48" s="27">
        <f t="shared" si="17"/>
        <v>0</v>
      </c>
      <c r="AV48" s="27">
        <f t="shared" si="17"/>
        <v>493.37944906602877</v>
      </c>
      <c r="AW48" s="27">
        <f t="shared" si="17"/>
        <v>62.939333440774206</v>
      </c>
      <c r="AX48" s="27">
        <f t="shared" si="17"/>
        <v>5.2930963430322588</v>
      </c>
      <c r="AY48" s="27">
        <f t="shared" si="17"/>
        <v>0</v>
      </c>
      <c r="AZ48" s="27">
        <f t="shared" si="17"/>
        <v>307.11829984319377</v>
      </c>
      <c r="BA48" s="27">
        <f t="shared" si="17"/>
        <v>0</v>
      </c>
      <c r="BB48" s="27">
        <f t="shared" si="17"/>
        <v>0</v>
      </c>
      <c r="BC48" s="27">
        <f t="shared" si="17"/>
        <v>0</v>
      </c>
      <c r="BD48" s="27">
        <f t="shared" si="17"/>
        <v>0</v>
      </c>
      <c r="BE48" s="27">
        <f t="shared" si="17"/>
        <v>0</v>
      </c>
      <c r="BF48" s="27">
        <f t="shared" si="17"/>
        <v>536.07833186927201</v>
      </c>
      <c r="BG48" s="27">
        <f t="shared" si="17"/>
        <v>58.035897447419373</v>
      </c>
      <c r="BH48" s="27">
        <f t="shared" si="17"/>
        <v>1.2992213989999999</v>
      </c>
      <c r="BI48" s="27">
        <f t="shared" si="17"/>
        <v>0</v>
      </c>
      <c r="BJ48" s="27">
        <f t="shared" si="17"/>
        <v>240.18788529341924</v>
      </c>
      <c r="BK48" s="27">
        <f t="shared" ref="BK48" si="18">SUM(BK39:BK47)</f>
        <v>2111.2134216612681</v>
      </c>
    </row>
    <row r="49" spans="1:66" x14ac:dyDescent="0.2">
      <c r="A49" s="22"/>
      <c r="B49" s="32" t="s">
        <v>84</v>
      </c>
      <c r="C49" s="30">
        <f t="shared" ref="C49:AH49" si="19">C37+C48</f>
        <v>0</v>
      </c>
      <c r="D49" s="30">
        <f t="shared" si="19"/>
        <v>0</v>
      </c>
      <c r="E49" s="30">
        <f t="shared" si="19"/>
        <v>0</v>
      </c>
      <c r="F49" s="30">
        <f t="shared" si="19"/>
        <v>0</v>
      </c>
      <c r="G49" s="30">
        <f t="shared" si="19"/>
        <v>0</v>
      </c>
      <c r="H49" s="30">
        <f t="shared" si="19"/>
        <v>60.32514581016126</v>
      </c>
      <c r="I49" s="30">
        <f t="shared" si="19"/>
        <v>219.04823766509622</v>
      </c>
      <c r="J49" s="30">
        <f t="shared" si="19"/>
        <v>0</v>
      </c>
      <c r="K49" s="30">
        <f t="shared" si="19"/>
        <v>0</v>
      </c>
      <c r="L49" s="30">
        <f t="shared" si="19"/>
        <v>35.953251997999942</v>
      </c>
      <c r="M49" s="30">
        <f t="shared" si="19"/>
        <v>0</v>
      </c>
      <c r="N49" s="30">
        <f t="shared" si="19"/>
        <v>0</v>
      </c>
      <c r="O49" s="30">
        <f t="shared" si="19"/>
        <v>0</v>
      </c>
      <c r="P49" s="30">
        <f t="shared" si="19"/>
        <v>0</v>
      </c>
      <c r="Q49" s="30">
        <f t="shared" si="19"/>
        <v>0</v>
      </c>
      <c r="R49" s="30">
        <f t="shared" si="19"/>
        <v>43.179296285580634</v>
      </c>
      <c r="S49" s="30">
        <f t="shared" si="19"/>
        <v>42.60047122658068</v>
      </c>
      <c r="T49" s="30">
        <f t="shared" si="19"/>
        <v>2.9790243258064508E-2</v>
      </c>
      <c r="U49" s="30">
        <f t="shared" si="19"/>
        <v>0</v>
      </c>
      <c r="V49" s="30">
        <f t="shared" si="19"/>
        <v>18.10699574351613</v>
      </c>
      <c r="W49" s="30">
        <f t="shared" si="19"/>
        <v>0</v>
      </c>
      <c r="X49" s="30">
        <f t="shared" si="19"/>
        <v>0</v>
      </c>
      <c r="Y49" s="30">
        <f t="shared" si="19"/>
        <v>0</v>
      </c>
      <c r="Z49" s="30">
        <f t="shared" si="19"/>
        <v>0</v>
      </c>
      <c r="AA49" s="30">
        <f t="shared" si="19"/>
        <v>0</v>
      </c>
      <c r="AB49" s="30">
        <f t="shared" si="19"/>
        <v>9.8944618201290364</v>
      </c>
      <c r="AC49" s="30">
        <f t="shared" si="19"/>
        <v>0.10188011764516131</v>
      </c>
      <c r="AD49" s="30">
        <f t="shared" si="19"/>
        <v>0</v>
      </c>
      <c r="AE49" s="30">
        <f t="shared" si="19"/>
        <v>0</v>
      </c>
      <c r="AF49" s="30">
        <f t="shared" si="19"/>
        <v>3.1458894110645153</v>
      </c>
      <c r="AG49" s="30">
        <f t="shared" si="19"/>
        <v>0</v>
      </c>
      <c r="AH49" s="30">
        <f t="shared" si="19"/>
        <v>0</v>
      </c>
      <c r="AI49" s="30">
        <f t="shared" ref="AI49:BJ49" si="20">AI37+AI48</f>
        <v>0</v>
      </c>
      <c r="AJ49" s="30">
        <f t="shared" si="20"/>
        <v>0</v>
      </c>
      <c r="AK49" s="30">
        <f t="shared" si="20"/>
        <v>0</v>
      </c>
      <c r="AL49" s="30">
        <f t="shared" si="20"/>
        <v>11.832768731225809</v>
      </c>
      <c r="AM49" s="30">
        <f t="shared" si="20"/>
        <v>5.6750842903225809E-2</v>
      </c>
      <c r="AN49" s="30">
        <f t="shared" si="20"/>
        <v>0</v>
      </c>
      <c r="AO49" s="30">
        <f t="shared" si="20"/>
        <v>0</v>
      </c>
      <c r="AP49" s="30">
        <f t="shared" si="20"/>
        <v>2.2138712163870968</v>
      </c>
      <c r="AQ49" s="30">
        <f t="shared" si="20"/>
        <v>0</v>
      </c>
      <c r="AR49" s="30">
        <f t="shared" si="20"/>
        <v>0</v>
      </c>
      <c r="AS49" s="30">
        <f t="shared" si="20"/>
        <v>0</v>
      </c>
      <c r="AT49" s="30">
        <f t="shared" si="20"/>
        <v>0</v>
      </c>
      <c r="AU49" s="30">
        <f t="shared" si="20"/>
        <v>0</v>
      </c>
      <c r="AV49" s="30">
        <f t="shared" si="20"/>
        <v>763.9373373398995</v>
      </c>
      <c r="AW49" s="30">
        <f t="shared" si="20"/>
        <v>75.193869277839241</v>
      </c>
      <c r="AX49" s="30">
        <f t="shared" si="20"/>
        <v>5.2935886740322591</v>
      </c>
      <c r="AY49" s="30">
        <f t="shared" si="20"/>
        <v>0</v>
      </c>
      <c r="AZ49" s="30">
        <f t="shared" si="20"/>
        <v>351.9534089328389</v>
      </c>
      <c r="BA49" s="30">
        <f t="shared" si="20"/>
        <v>0</v>
      </c>
      <c r="BB49" s="30">
        <f t="shared" si="20"/>
        <v>0</v>
      </c>
      <c r="BC49" s="30">
        <f t="shared" si="20"/>
        <v>0</v>
      </c>
      <c r="BD49" s="30">
        <f t="shared" si="20"/>
        <v>0</v>
      </c>
      <c r="BE49" s="30">
        <f t="shared" si="20"/>
        <v>0</v>
      </c>
      <c r="BF49" s="30">
        <f t="shared" si="20"/>
        <v>812.75072312127213</v>
      </c>
      <c r="BG49" s="30">
        <f t="shared" si="20"/>
        <v>66.627856049645175</v>
      </c>
      <c r="BH49" s="30">
        <f t="shared" si="20"/>
        <v>1.2992213989999999</v>
      </c>
      <c r="BI49" s="30">
        <f t="shared" si="20"/>
        <v>0</v>
      </c>
      <c r="BJ49" s="30">
        <f t="shared" si="20"/>
        <v>273.56236121332245</v>
      </c>
      <c r="BK49" s="30">
        <f t="shared" ref="BK49" si="21">BK37+BK48</f>
        <v>2797.1071771193974</v>
      </c>
    </row>
    <row r="50" spans="1:66" ht="3" customHeight="1" x14ac:dyDescent="0.2">
      <c r="A50" s="22"/>
      <c r="B50" s="25"/>
      <c r="C50" s="58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60"/>
    </row>
    <row r="51" spans="1:66" x14ac:dyDescent="0.2">
      <c r="A51" s="22" t="s">
        <v>15</v>
      </c>
      <c r="B51" s="23" t="s">
        <v>8</v>
      </c>
      <c r="C51" s="58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60"/>
    </row>
    <row r="52" spans="1:66" x14ac:dyDescent="0.2">
      <c r="A52" s="22" t="s">
        <v>76</v>
      </c>
      <c r="B52" s="25" t="s">
        <v>16</v>
      </c>
      <c r="C52" s="58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60"/>
    </row>
    <row r="53" spans="1:66" x14ac:dyDescent="0.2">
      <c r="A53" s="22"/>
      <c r="B53" s="26" t="s">
        <v>122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3.2977452565806447</v>
      </c>
      <c r="I53" s="27">
        <v>89.75582725806531</v>
      </c>
      <c r="J53" s="27">
        <v>0</v>
      </c>
      <c r="K53" s="27">
        <v>0</v>
      </c>
      <c r="L53" s="27">
        <v>9.3006359140322594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1.4095421119354827</v>
      </c>
      <c r="S53" s="27">
        <v>1.2096390315483867</v>
      </c>
      <c r="T53" s="27">
        <v>5.9575116822903231</v>
      </c>
      <c r="U53" s="27">
        <v>0</v>
      </c>
      <c r="V53" s="27">
        <v>2.2900966900645168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0.84886628093548355</v>
      </c>
      <c r="AC53" s="27">
        <v>1.6283406838709682E-2</v>
      </c>
      <c r="AD53" s="27">
        <v>0</v>
      </c>
      <c r="AE53" s="27">
        <v>0</v>
      </c>
      <c r="AF53" s="27">
        <v>4.2055533397419342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1.0542516938064519</v>
      </c>
      <c r="AM53" s="27">
        <v>3.4599893193548378E-2</v>
      </c>
      <c r="AN53" s="27">
        <v>0</v>
      </c>
      <c r="AO53" s="27">
        <v>0</v>
      </c>
      <c r="AP53" s="27">
        <v>2.4223110432580639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49.392508031903375</v>
      </c>
      <c r="AW53" s="27">
        <v>5.321491728290324</v>
      </c>
      <c r="AX53" s="27">
        <v>0</v>
      </c>
      <c r="AY53" s="27">
        <v>0</v>
      </c>
      <c r="AZ53" s="27">
        <v>130.54774682329017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42.456849347967697</v>
      </c>
      <c r="BG53" s="27">
        <v>9.2690410672903187</v>
      </c>
      <c r="BH53" s="27">
        <v>0</v>
      </c>
      <c r="BI53" s="27">
        <v>0</v>
      </c>
      <c r="BJ53" s="27">
        <v>73.207652175548446</v>
      </c>
      <c r="BK53" s="28">
        <f t="shared" ref="BK53" si="22">SUM(C53:BJ53)</f>
        <v>431.99815277658149</v>
      </c>
      <c r="BL53" s="45"/>
      <c r="BM53" s="54"/>
      <c r="BN53" s="57"/>
    </row>
    <row r="54" spans="1:66" x14ac:dyDescent="0.2">
      <c r="A54" s="22"/>
      <c r="B54" s="32" t="s">
        <v>83</v>
      </c>
      <c r="C54" s="30">
        <f>SUM(C53)</f>
        <v>0</v>
      </c>
      <c r="D54" s="30">
        <f t="shared" ref="D54:BK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3.2977452565806447</v>
      </c>
      <c r="I54" s="30">
        <f t="shared" si="23"/>
        <v>89.75582725806531</v>
      </c>
      <c r="J54" s="30">
        <f t="shared" si="23"/>
        <v>0</v>
      </c>
      <c r="K54" s="30">
        <f t="shared" si="23"/>
        <v>0</v>
      </c>
      <c r="L54" s="30">
        <f t="shared" si="23"/>
        <v>9.3006359140322594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1.4095421119354827</v>
      </c>
      <c r="S54" s="30">
        <f t="shared" si="23"/>
        <v>1.2096390315483867</v>
      </c>
      <c r="T54" s="30">
        <f t="shared" si="23"/>
        <v>5.9575116822903231</v>
      </c>
      <c r="U54" s="30">
        <f t="shared" si="23"/>
        <v>0</v>
      </c>
      <c r="V54" s="30">
        <f t="shared" si="23"/>
        <v>2.2900966900645168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0.84886628093548355</v>
      </c>
      <c r="AC54" s="30">
        <f t="shared" si="23"/>
        <v>1.6283406838709682E-2</v>
      </c>
      <c r="AD54" s="30">
        <f t="shared" si="23"/>
        <v>0</v>
      </c>
      <c r="AE54" s="30">
        <f t="shared" si="23"/>
        <v>0</v>
      </c>
      <c r="AF54" s="30">
        <f t="shared" si="23"/>
        <v>4.2055533397419342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1.0542516938064519</v>
      </c>
      <c r="AM54" s="30">
        <f t="shared" si="23"/>
        <v>3.4599893193548378E-2</v>
      </c>
      <c r="AN54" s="30">
        <f t="shared" si="23"/>
        <v>0</v>
      </c>
      <c r="AO54" s="30">
        <f t="shared" si="23"/>
        <v>0</v>
      </c>
      <c r="AP54" s="30">
        <f t="shared" si="23"/>
        <v>2.4223110432580639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49.392508031903375</v>
      </c>
      <c r="AW54" s="30">
        <f t="shared" si="23"/>
        <v>5.321491728290324</v>
      </c>
      <c r="AX54" s="30">
        <f t="shared" si="23"/>
        <v>0</v>
      </c>
      <c r="AY54" s="30">
        <f t="shared" si="23"/>
        <v>0</v>
      </c>
      <c r="AZ54" s="30">
        <f t="shared" si="23"/>
        <v>130.54774682329017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42.456849347967697</v>
      </c>
      <c r="BG54" s="30">
        <f t="shared" si="23"/>
        <v>9.2690410672903187</v>
      </c>
      <c r="BH54" s="30">
        <f t="shared" si="23"/>
        <v>0</v>
      </c>
      <c r="BI54" s="30">
        <f t="shared" si="23"/>
        <v>0</v>
      </c>
      <c r="BJ54" s="30">
        <f t="shared" si="23"/>
        <v>73.207652175548446</v>
      </c>
      <c r="BK54" s="30">
        <f t="shared" si="23"/>
        <v>431.99815277658149</v>
      </c>
    </row>
    <row r="55" spans="1:66" ht="2.25" customHeight="1" x14ac:dyDescent="0.2">
      <c r="A55" s="22"/>
      <c r="B55" s="25"/>
      <c r="C55" s="58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60"/>
    </row>
    <row r="56" spans="1:66" x14ac:dyDescent="0.2">
      <c r="A56" s="22" t="s">
        <v>4</v>
      </c>
      <c r="B56" s="23" t="s">
        <v>9</v>
      </c>
      <c r="C56" s="58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60"/>
    </row>
    <row r="57" spans="1:66" x14ac:dyDescent="0.2">
      <c r="A57" s="22" t="s">
        <v>76</v>
      </c>
      <c r="B57" s="25" t="s">
        <v>17</v>
      </c>
      <c r="C57" s="58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60"/>
    </row>
    <row r="58" spans="1:66" x14ac:dyDescent="0.2">
      <c r="A58" s="22"/>
      <c r="B58" s="29" t="s">
        <v>37</v>
      </c>
      <c r="C58" s="30">
        <v>0</v>
      </c>
      <c r="D58" s="27">
        <v>0</v>
      </c>
      <c r="E58" s="27">
        <v>0</v>
      </c>
      <c r="F58" s="27">
        <v>0</v>
      </c>
      <c r="G58" s="35">
        <v>0</v>
      </c>
      <c r="H58" s="30">
        <v>0</v>
      </c>
      <c r="I58" s="27">
        <v>0</v>
      </c>
      <c r="J58" s="27">
        <v>0</v>
      </c>
      <c r="K58" s="27">
        <v>0</v>
      </c>
      <c r="L58" s="35">
        <v>0</v>
      </c>
      <c r="M58" s="30">
        <v>0</v>
      </c>
      <c r="N58" s="27">
        <v>0</v>
      </c>
      <c r="O58" s="27">
        <v>0</v>
      </c>
      <c r="P58" s="27">
        <v>0</v>
      </c>
      <c r="Q58" s="35">
        <v>0</v>
      </c>
      <c r="R58" s="30">
        <v>0</v>
      </c>
      <c r="S58" s="27">
        <v>0</v>
      </c>
      <c r="T58" s="27">
        <v>0</v>
      </c>
      <c r="U58" s="27">
        <v>0</v>
      </c>
      <c r="V58" s="35">
        <v>0</v>
      </c>
      <c r="W58" s="30">
        <v>0</v>
      </c>
      <c r="X58" s="27">
        <v>0</v>
      </c>
      <c r="Y58" s="27">
        <v>0</v>
      </c>
      <c r="Z58" s="27">
        <v>0</v>
      </c>
      <c r="AA58" s="35">
        <v>0</v>
      </c>
      <c r="AB58" s="30">
        <v>0</v>
      </c>
      <c r="AC58" s="27">
        <v>0</v>
      </c>
      <c r="AD58" s="27">
        <v>0</v>
      </c>
      <c r="AE58" s="27">
        <v>0</v>
      </c>
      <c r="AF58" s="35">
        <v>0</v>
      </c>
      <c r="AG58" s="30">
        <v>0</v>
      </c>
      <c r="AH58" s="27">
        <v>0</v>
      </c>
      <c r="AI58" s="27">
        <v>0</v>
      </c>
      <c r="AJ58" s="27">
        <v>0</v>
      </c>
      <c r="AK58" s="35">
        <v>0</v>
      </c>
      <c r="AL58" s="30">
        <v>0</v>
      </c>
      <c r="AM58" s="27">
        <v>0</v>
      </c>
      <c r="AN58" s="27">
        <v>0</v>
      </c>
      <c r="AO58" s="27">
        <v>0</v>
      </c>
      <c r="AP58" s="35">
        <v>0</v>
      </c>
      <c r="AQ58" s="30">
        <v>0</v>
      </c>
      <c r="AR58" s="27">
        <v>0</v>
      </c>
      <c r="AS58" s="27">
        <v>0</v>
      </c>
      <c r="AT58" s="27">
        <v>0</v>
      </c>
      <c r="AU58" s="35">
        <v>0</v>
      </c>
      <c r="AV58" s="30">
        <v>0</v>
      </c>
      <c r="AW58" s="27">
        <v>0</v>
      </c>
      <c r="AX58" s="27">
        <v>0</v>
      </c>
      <c r="AY58" s="27">
        <v>0</v>
      </c>
      <c r="AZ58" s="35">
        <v>0</v>
      </c>
      <c r="BA58" s="30">
        <v>0</v>
      </c>
      <c r="BB58" s="27">
        <v>0</v>
      </c>
      <c r="BC58" s="27">
        <v>0</v>
      </c>
      <c r="BD58" s="27">
        <v>0</v>
      </c>
      <c r="BE58" s="35">
        <v>0</v>
      </c>
      <c r="BF58" s="30">
        <v>0</v>
      </c>
      <c r="BG58" s="27">
        <v>0</v>
      </c>
      <c r="BH58" s="27">
        <v>0</v>
      </c>
      <c r="BI58" s="27">
        <v>0</v>
      </c>
      <c r="BJ58" s="35">
        <v>0</v>
      </c>
      <c r="BK58" s="28">
        <f>SUM(C58:BJ58)</f>
        <v>0</v>
      </c>
    </row>
    <row r="59" spans="1:66" x14ac:dyDescent="0.2">
      <c r="A59" s="22"/>
      <c r="B59" s="29" t="s">
        <v>85</v>
      </c>
      <c r="C59" s="30">
        <f>SUM(C58)</f>
        <v>0</v>
      </c>
      <c r="D59" s="30">
        <f t="shared" ref="D59:BK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30">
        <f t="shared" si="24"/>
        <v>0</v>
      </c>
    </row>
    <row r="60" spans="1:66" x14ac:dyDescent="0.2">
      <c r="A60" s="22" t="s">
        <v>77</v>
      </c>
      <c r="B60" s="25" t="s">
        <v>18</v>
      </c>
      <c r="C60" s="58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60"/>
    </row>
    <row r="61" spans="1:66" x14ac:dyDescent="0.2">
      <c r="A61" s="22"/>
      <c r="B61" s="26" t="s">
        <v>123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0.4045561999999952</v>
      </c>
      <c r="AW61" s="27">
        <v>273.00786109685544</v>
      </c>
      <c r="AX61" s="27">
        <v>398.19813629999999</v>
      </c>
      <c r="AY61" s="27">
        <v>0</v>
      </c>
      <c r="AZ61" s="27">
        <v>0.18008860000000002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0.25939220000000091</v>
      </c>
      <c r="BG61" s="27">
        <v>1.8771E-3</v>
      </c>
      <c r="BH61" s="27">
        <v>0</v>
      </c>
      <c r="BI61" s="27">
        <v>0</v>
      </c>
      <c r="BJ61" s="27">
        <v>0.93093690000000007</v>
      </c>
      <c r="BK61" s="28">
        <f t="shared" ref="BK61:BK64" si="25">SUM(C61:BJ61)</f>
        <v>672.98284839685539</v>
      </c>
      <c r="BL61" s="45"/>
      <c r="BM61" s="54"/>
      <c r="BN61" s="57"/>
    </row>
    <row r="62" spans="1:66" x14ac:dyDescent="0.2">
      <c r="A62" s="22"/>
      <c r="B62" s="26" t="s">
        <v>124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0.2644541000000008</v>
      </c>
      <c r="AW62" s="27">
        <v>126.80893455390068</v>
      </c>
      <c r="AX62" s="27">
        <v>406.89112009999997</v>
      </c>
      <c r="AY62" s="27">
        <v>0</v>
      </c>
      <c r="AZ62" s="27">
        <v>0.10168290000000001</v>
      </c>
      <c r="BA62" s="27">
        <v>0</v>
      </c>
      <c r="BB62" s="27">
        <v>0</v>
      </c>
      <c r="BC62" s="27">
        <v>0</v>
      </c>
      <c r="BD62" s="27">
        <v>0</v>
      </c>
      <c r="BE62" s="27">
        <v>0</v>
      </c>
      <c r="BF62" s="27">
        <v>0.10122629999999959</v>
      </c>
      <c r="BG62" s="27">
        <v>4.9919999999999999E-4</v>
      </c>
      <c r="BH62" s="27">
        <v>0</v>
      </c>
      <c r="BI62" s="27">
        <v>0</v>
      </c>
      <c r="BJ62" s="27">
        <v>2.3776899999999997E-2</v>
      </c>
      <c r="BK62" s="28">
        <f t="shared" si="25"/>
        <v>534.19169405390073</v>
      </c>
      <c r="BL62" s="45"/>
      <c r="BM62" s="54"/>
      <c r="BN62" s="57"/>
    </row>
    <row r="63" spans="1:66" x14ac:dyDescent="0.2">
      <c r="A63" s="22"/>
      <c r="B63" s="26" t="s">
        <v>125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0.97508670000000064</v>
      </c>
      <c r="AW63" s="27">
        <v>2.9895075026782516</v>
      </c>
      <c r="AX63" s="27">
        <v>410.5895041</v>
      </c>
      <c r="AY63" s="27">
        <v>0</v>
      </c>
      <c r="AZ63" s="27">
        <v>0.34661839999999994</v>
      </c>
      <c r="BA63" s="27">
        <v>0</v>
      </c>
      <c r="BB63" s="27">
        <v>0</v>
      </c>
      <c r="BC63" s="27">
        <v>0</v>
      </c>
      <c r="BD63" s="27">
        <v>0</v>
      </c>
      <c r="BE63" s="27">
        <v>0</v>
      </c>
      <c r="BF63" s="27">
        <v>1.785482900000003</v>
      </c>
      <c r="BG63" s="27">
        <v>5.3049999999999994E-4</v>
      </c>
      <c r="BH63" s="27">
        <v>0</v>
      </c>
      <c r="BI63" s="27">
        <v>0</v>
      </c>
      <c r="BJ63" s="27">
        <v>9.0384799999999987E-2</v>
      </c>
      <c r="BK63" s="28">
        <f t="shared" si="25"/>
        <v>416.77711490267825</v>
      </c>
      <c r="BL63" s="45"/>
      <c r="BM63" s="54"/>
      <c r="BN63" s="57"/>
    </row>
    <row r="64" spans="1:66" x14ac:dyDescent="0.2">
      <c r="A64" s="22"/>
      <c r="B64" s="26" t="s">
        <v>126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0.61517049999999984</v>
      </c>
      <c r="AW64" s="27">
        <v>252.44704305820193</v>
      </c>
      <c r="AX64" s="27">
        <v>223.47860470000003</v>
      </c>
      <c r="AY64" s="27">
        <v>0</v>
      </c>
      <c r="AZ64" s="27">
        <v>2.6469882999999981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0.28273140000001584</v>
      </c>
      <c r="BG64" s="27">
        <v>6.4518300000000001E-2</v>
      </c>
      <c r="BH64" s="27">
        <v>0</v>
      </c>
      <c r="BI64" s="27">
        <v>0</v>
      </c>
      <c r="BJ64" s="27">
        <v>0.38158960000000008</v>
      </c>
      <c r="BK64" s="28">
        <f t="shared" si="25"/>
        <v>479.91664585820189</v>
      </c>
      <c r="BL64" s="45"/>
      <c r="BM64" s="54"/>
      <c r="BN64" s="57"/>
    </row>
    <row r="65" spans="1:67" x14ac:dyDescent="0.2">
      <c r="A65" s="22"/>
      <c r="B65" s="29" t="s">
        <v>86</v>
      </c>
      <c r="C65" s="30">
        <f>SUM(C61:C64)</f>
        <v>0</v>
      </c>
      <c r="D65" s="30">
        <f t="shared" ref="D65:AZ65" si="26">SUM(D61:D64)</f>
        <v>0</v>
      </c>
      <c r="E65" s="30">
        <f t="shared" si="26"/>
        <v>0</v>
      </c>
      <c r="F65" s="30">
        <f t="shared" si="26"/>
        <v>0</v>
      </c>
      <c r="G65" s="30">
        <f t="shared" si="26"/>
        <v>0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  <c r="Z65" s="30">
        <f t="shared" si="26"/>
        <v>0</v>
      </c>
      <c r="AA65" s="30">
        <f t="shared" si="26"/>
        <v>0</v>
      </c>
      <c r="AB65" s="30">
        <f t="shared" si="26"/>
        <v>0</v>
      </c>
      <c r="AC65" s="30">
        <f t="shared" si="26"/>
        <v>0</v>
      </c>
      <c r="AD65" s="30">
        <f t="shared" si="26"/>
        <v>0</v>
      </c>
      <c r="AE65" s="30">
        <f t="shared" si="26"/>
        <v>0</v>
      </c>
      <c r="AF65" s="30">
        <f t="shared" si="26"/>
        <v>0</v>
      </c>
      <c r="AG65" s="30">
        <f t="shared" si="26"/>
        <v>0</v>
      </c>
      <c r="AH65" s="30">
        <f t="shared" si="26"/>
        <v>0</v>
      </c>
      <c r="AI65" s="30">
        <f t="shared" si="26"/>
        <v>0</v>
      </c>
      <c r="AJ65" s="30">
        <f t="shared" si="26"/>
        <v>0</v>
      </c>
      <c r="AK65" s="30">
        <f t="shared" si="26"/>
        <v>0</v>
      </c>
      <c r="AL65" s="30">
        <f t="shared" si="26"/>
        <v>0</v>
      </c>
      <c r="AM65" s="30">
        <f t="shared" si="26"/>
        <v>0</v>
      </c>
      <c r="AN65" s="30">
        <f t="shared" si="26"/>
        <v>0</v>
      </c>
      <c r="AO65" s="30">
        <f t="shared" si="26"/>
        <v>0</v>
      </c>
      <c r="AP65" s="30">
        <f t="shared" si="26"/>
        <v>0</v>
      </c>
      <c r="AQ65" s="30">
        <f t="shared" si="26"/>
        <v>0</v>
      </c>
      <c r="AR65" s="30">
        <f t="shared" si="26"/>
        <v>0</v>
      </c>
      <c r="AS65" s="30">
        <f t="shared" si="26"/>
        <v>0</v>
      </c>
      <c r="AT65" s="30">
        <f t="shared" si="26"/>
        <v>0</v>
      </c>
      <c r="AU65" s="30">
        <f t="shared" si="26"/>
        <v>0</v>
      </c>
      <c r="AV65" s="30">
        <f t="shared" si="26"/>
        <v>2.2592674999999964</v>
      </c>
      <c r="AW65" s="30">
        <f t="shared" si="26"/>
        <v>655.25334621163631</v>
      </c>
      <c r="AX65" s="30">
        <f t="shared" si="26"/>
        <v>1439.1573652</v>
      </c>
      <c r="AY65" s="30">
        <f t="shared" si="26"/>
        <v>0</v>
      </c>
      <c r="AZ65" s="30">
        <f t="shared" si="26"/>
        <v>3.2753781999999978</v>
      </c>
      <c r="BA65" s="30">
        <f t="shared" ref="BA65:BJ65" si="27">SUM(BA61:BA64)</f>
        <v>0</v>
      </c>
      <c r="BB65" s="30">
        <f t="shared" si="27"/>
        <v>0</v>
      </c>
      <c r="BC65" s="30">
        <f t="shared" si="27"/>
        <v>0</v>
      </c>
      <c r="BD65" s="30">
        <f t="shared" si="27"/>
        <v>0</v>
      </c>
      <c r="BE65" s="30">
        <f t="shared" si="27"/>
        <v>0</v>
      </c>
      <c r="BF65" s="30">
        <f t="shared" si="27"/>
        <v>2.4288328000000194</v>
      </c>
      <c r="BG65" s="30">
        <f t="shared" si="27"/>
        <v>6.7425100000000002E-2</v>
      </c>
      <c r="BH65" s="30">
        <f t="shared" si="27"/>
        <v>0</v>
      </c>
      <c r="BI65" s="30">
        <f t="shared" si="27"/>
        <v>0</v>
      </c>
      <c r="BJ65" s="30">
        <f t="shared" si="27"/>
        <v>1.4266882000000001</v>
      </c>
      <c r="BK65" s="30">
        <f t="shared" ref="BK65" si="28">SUM(BK61:BK64)</f>
        <v>2103.8683032116364</v>
      </c>
      <c r="BM65" s="53"/>
      <c r="BO65" s="53"/>
    </row>
    <row r="66" spans="1:67" x14ac:dyDescent="0.2">
      <c r="A66" s="22"/>
      <c r="B66" s="32" t="s">
        <v>84</v>
      </c>
      <c r="C66" s="30">
        <f>C59+C65</f>
        <v>0</v>
      </c>
      <c r="D66" s="30">
        <f t="shared" ref="D66:AU66" si="29">D59+D65</f>
        <v>0</v>
      </c>
      <c r="E66" s="30">
        <f t="shared" si="29"/>
        <v>0</v>
      </c>
      <c r="F66" s="30">
        <f t="shared" si="29"/>
        <v>0</v>
      </c>
      <c r="G66" s="30">
        <f t="shared" si="29"/>
        <v>0</v>
      </c>
      <c r="H66" s="30">
        <f t="shared" si="29"/>
        <v>0</v>
      </c>
      <c r="I66" s="30">
        <f t="shared" si="29"/>
        <v>0</v>
      </c>
      <c r="J66" s="30">
        <f t="shared" si="29"/>
        <v>0</v>
      </c>
      <c r="K66" s="30">
        <f t="shared" si="29"/>
        <v>0</v>
      </c>
      <c r="L66" s="30">
        <f t="shared" si="29"/>
        <v>0</v>
      </c>
      <c r="M66" s="30">
        <f t="shared" si="29"/>
        <v>0</v>
      </c>
      <c r="N66" s="30">
        <f t="shared" si="29"/>
        <v>0</v>
      </c>
      <c r="O66" s="30">
        <f t="shared" si="29"/>
        <v>0</v>
      </c>
      <c r="P66" s="30">
        <f t="shared" si="29"/>
        <v>0</v>
      </c>
      <c r="Q66" s="30">
        <f t="shared" si="29"/>
        <v>0</v>
      </c>
      <c r="R66" s="30">
        <f t="shared" si="29"/>
        <v>0</v>
      </c>
      <c r="S66" s="30">
        <f t="shared" si="29"/>
        <v>0</v>
      </c>
      <c r="T66" s="30">
        <f t="shared" si="29"/>
        <v>0</v>
      </c>
      <c r="U66" s="30">
        <f t="shared" si="29"/>
        <v>0</v>
      </c>
      <c r="V66" s="30">
        <f t="shared" si="29"/>
        <v>0</v>
      </c>
      <c r="W66" s="30">
        <f t="shared" si="29"/>
        <v>0</v>
      </c>
      <c r="X66" s="30">
        <f t="shared" si="29"/>
        <v>0</v>
      </c>
      <c r="Y66" s="30">
        <f t="shared" si="29"/>
        <v>0</v>
      </c>
      <c r="Z66" s="30">
        <f t="shared" si="29"/>
        <v>0</v>
      </c>
      <c r="AA66" s="30">
        <f t="shared" si="29"/>
        <v>0</v>
      </c>
      <c r="AB66" s="30">
        <f t="shared" si="29"/>
        <v>0</v>
      </c>
      <c r="AC66" s="30">
        <f t="shared" si="29"/>
        <v>0</v>
      </c>
      <c r="AD66" s="30">
        <f t="shared" si="29"/>
        <v>0</v>
      </c>
      <c r="AE66" s="30">
        <f t="shared" si="29"/>
        <v>0</v>
      </c>
      <c r="AF66" s="30">
        <f t="shared" si="29"/>
        <v>0</v>
      </c>
      <c r="AG66" s="30">
        <f t="shared" si="29"/>
        <v>0</v>
      </c>
      <c r="AH66" s="30">
        <f t="shared" si="29"/>
        <v>0</v>
      </c>
      <c r="AI66" s="30">
        <f t="shared" si="29"/>
        <v>0</v>
      </c>
      <c r="AJ66" s="30">
        <f t="shared" si="29"/>
        <v>0</v>
      </c>
      <c r="AK66" s="30">
        <f t="shared" si="29"/>
        <v>0</v>
      </c>
      <c r="AL66" s="30">
        <f t="shared" si="29"/>
        <v>0</v>
      </c>
      <c r="AM66" s="30">
        <f t="shared" si="29"/>
        <v>0</v>
      </c>
      <c r="AN66" s="30">
        <f t="shared" si="29"/>
        <v>0</v>
      </c>
      <c r="AO66" s="30">
        <f t="shared" si="29"/>
        <v>0</v>
      </c>
      <c r="AP66" s="30">
        <f t="shared" si="29"/>
        <v>0</v>
      </c>
      <c r="AQ66" s="30">
        <f t="shared" si="29"/>
        <v>0</v>
      </c>
      <c r="AR66" s="30">
        <f t="shared" si="29"/>
        <v>0</v>
      </c>
      <c r="AS66" s="30">
        <f t="shared" si="29"/>
        <v>0</v>
      </c>
      <c r="AT66" s="30">
        <f t="shared" si="29"/>
        <v>0</v>
      </c>
      <c r="AU66" s="30">
        <f t="shared" si="29"/>
        <v>0</v>
      </c>
      <c r="AV66" s="30">
        <f t="shared" ref="AV66:AZ66" si="30">AV59+AV65</f>
        <v>2.2592674999999964</v>
      </c>
      <c r="AW66" s="30">
        <f t="shared" si="30"/>
        <v>655.25334621163631</v>
      </c>
      <c r="AX66" s="30">
        <f t="shared" si="30"/>
        <v>1439.1573652</v>
      </c>
      <c r="AY66" s="30">
        <f t="shared" si="30"/>
        <v>0</v>
      </c>
      <c r="AZ66" s="30">
        <f t="shared" si="30"/>
        <v>3.2753781999999978</v>
      </c>
      <c r="BA66" s="30">
        <f t="shared" ref="BA66:BJ66" si="31">BA59+BA65</f>
        <v>0</v>
      </c>
      <c r="BB66" s="30">
        <f t="shared" si="31"/>
        <v>0</v>
      </c>
      <c r="BC66" s="30">
        <f t="shared" si="31"/>
        <v>0</v>
      </c>
      <c r="BD66" s="30">
        <f t="shared" si="31"/>
        <v>0</v>
      </c>
      <c r="BE66" s="30">
        <f t="shared" si="31"/>
        <v>0</v>
      </c>
      <c r="BF66" s="30">
        <f t="shared" si="31"/>
        <v>2.4288328000000194</v>
      </c>
      <c r="BG66" s="30">
        <f t="shared" si="31"/>
        <v>6.7425100000000002E-2</v>
      </c>
      <c r="BH66" s="30">
        <f t="shared" si="31"/>
        <v>0</v>
      </c>
      <c r="BI66" s="30">
        <f t="shared" si="31"/>
        <v>0</v>
      </c>
      <c r="BJ66" s="30">
        <f t="shared" si="31"/>
        <v>1.4266882000000001</v>
      </c>
      <c r="BK66" s="30">
        <f t="shared" ref="BK66" si="32">BK59+BK65</f>
        <v>2103.8683032116364</v>
      </c>
      <c r="BM66" s="54"/>
    </row>
    <row r="67" spans="1:67" ht="4.5" customHeight="1" x14ac:dyDescent="0.2">
      <c r="A67" s="22"/>
      <c r="B67" s="25"/>
      <c r="C67" s="58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60"/>
    </row>
    <row r="68" spans="1:67" ht="25.5" x14ac:dyDescent="0.2">
      <c r="A68" s="22" t="s">
        <v>19</v>
      </c>
      <c r="B68" s="23" t="s">
        <v>20</v>
      </c>
      <c r="C68" s="58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60"/>
    </row>
    <row r="69" spans="1:67" x14ac:dyDescent="0.2">
      <c r="A69" s="22" t="s">
        <v>76</v>
      </c>
      <c r="B69" s="25" t="s">
        <v>21</v>
      </c>
      <c r="C69" s="58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59"/>
      <c r="AU69" s="59"/>
      <c r="AV69" s="59"/>
      <c r="AW69" s="59"/>
      <c r="AX69" s="59"/>
      <c r="AY69" s="59"/>
      <c r="AZ69" s="59"/>
      <c r="BA69" s="59"/>
      <c r="BB69" s="59"/>
      <c r="BC69" s="59"/>
      <c r="BD69" s="59"/>
      <c r="BE69" s="59"/>
      <c r="BF69" s="59"/>
      <c r="BG69" s="59"/>
      <c r="BH69" s="59"/>
      <c r="BI69" s="59"/>
      <c r="BJ69" s="59"/>
      <c r="BK69" s="60"/>
    </row>
    <row r="70" spans="1:67" x14ac:dyDescent="0.2">
      <c r="A70" s="22"/>
      <c r="B70" s="29" t="s">
        <v>37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7" x14ac:dyDescent="0.2">
      <c r="A71" s="22"/>
      <c r="B71" s="32" t="s">
        <v>83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7" ht="4.5" customHeight="1" x14ac:dyDescent="0.2">
      <c r="A72" s="22"/>
      <c r="B72" s="36"/>
      <c r="C72" s="58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60"/>
    </row>
    <row r="73" spans="1:67" x14ac:dyDescent="0.2">
      <c r="A73" s="22"/>
      <c r="B73" s="37" t="s">
        <v>99</v>
      </c>
      <c r="C73" s="38">
        <f t="shared" ref="C73:AH73" si="33">C31+C49+C54+C66+C71</f>
        <v>0</v>
      </c>
      <c r="D73" s="38">
        <f t="shared" si="33"/>
        <v>11.522816705677418</v>
      </c>
      <c r="E73" s="38">
        <f t="shared" si="33"/>
        <v>0</v>
      </c>
      <c r="F73" s="38">
        <f t="shared" si="33"/>
        <v>0</v>
      </c>
      <c r="G73" s="38">
        <f t="shared" si="33"/>
        <v>0</v>
      </c>
      <c r="H73" s="38">
        <f t="shared" si="33"/>
        <v>98.657255399548333</v>
      </c>
      <c r="I73" s="38">
        <f t="shared" si="33"/>
        <v>6745.0362436979422</v>
      </c>
      <c r="J73" s="38">
        <f t="shared" si="33"/>
        <v>735.80777141164515</v>
      </c>
      <c r="K73" s="38">
        <f t="shared" si="33"/>
        <v>0</v>
      </c>
      <c r="L73" s="38">
        <f t="shared" si="33"/>
        <v>252.68015321541932</v>
      </c>
      <c r="M73" s="38">
        <f t="shared" si="33"/>
        <v>0</v>
      </c>
      <c r="N73" s="38">
        <f t="shared" si="33"/>
        <v>0</v>
      </c>
      <c r="O73" s="38">
        <f t="shared" si="33"/>
        <v>0</v>
      </c>
      <c r="P73" s="38">
        <f t="shared" si="33"/>
        <v>0</v>
      </c>
      <c r="Q73" s="38">
        <f t="shared" si="33"/>
        <v>0</v>
      </c>
      <c r="R73" s="38">
        <f t="shared" si="33"/>
        <v>65.934612512322573</v>
      </c>
      <c r="S73" s="38">
        <f t="shared" si="33"/>
        <v>248.3764153434839</v>
      </c>
      <c r="T73" s="38">
        <f t="shared" si="33"/>
        <v>498.90437802864523</v>
      </c>
      <c r="U73" s="38">
        <f t="shared" si="33"/>
        <v>0</v>
      </c>
      <c r="V73" s="38">
        <f t="shared" si="33"/>
        <v>69.290905026032263</v>
      </c>
      <c r="W73" s="38">
        <f t="shared" si="33"/>
        <v>0</v>
      </c>
      <c r="X73" s="38">
        <f t="shared" si="33"/>
        <v>0</v>
      </c>
      <c r="Y73" s="38">
        <f t="shared" si="33"/>
        <v>0</v>
      </c>
      <c r="Z73" s="38">
        <f t="shared" si="33"/>
        <v>0</v>
      </c>
      <c r="AA73" s="38">
        <f t="shared" si="33"/>
        <v>0</v>
      </c>
      <c r="AB73" s="38">
        <f t="shared" si="33"/>
        <v>11.2646095583871</v>
      </c>
      <c r="AC73" s="38">
        <f t="shared" si="33"/>
        <v>97.164064677064431</v>
      </c>
      <c r="AD73" s="38">
        <f t="shared" si="33"/>
        <v>0</v>
      </c>
      <c r="AE73" s="38">
        <f t="shared" si="33"/>
        <v>0</v>
      </c>
      <c r="AF73" s="38">
        <f t="shared" si="33"/>
        <v>9.3158779825483862</v>
      </c>
      <c r="AG73" s="38">
        <f t="shared" si="33"/>
        <v>0</v>
      </c>
      <c r="AH73" s="38">
        <f t="shared" si="33"/>
        <v>0</v>
      </c>
      <c r="AI73" s="38">
        <f t="shared" ref="AI73:BJ73" si="34">AI31+AI49+AI54+AI66+AI71</f>
        <v>0</v>
      </c>
      <c r="AJ73" s="38">
        <f t="shared" si="34"/>
        <v>0</v>
      </c>
      <c r="AK73" s="38">
        <f t="shared" si="34"/>
        <v>0</v>
      </c>
      <c r="AL73" s="38">
        <f t="shared" si="34"/>
        <v>13.465501645806453</v>
      </c>
      <c r="AM73" s="38">
        <f t="shared" si="34"/>
        <v>0.27398167187096772</v>
      </c>
      <c r="AN73" s="38">
        <f t="shared" si="34"/>
        <v>0</v>
      </c>
      <c r="AO73" s="38">
        <f t="shared" si="34"/>
        <v>0</v>
      </c>
      <c r="AP73" s="38">
        <f t="shared" si="34"/>
        <v>9.4723089659999999</v>
      </c>
      <c r="AQ73" s="38">
        <f t="shared" si="34"/>
        <v>0</v>
      </c>
      <c r="AR73" s="38">
        <f t="shared" si="34"/>
        <v>0</v>
      </c>
      <c r="AS73" s="38">
        <f t="shared" si="34"/>
        <v>0</v>
      </c>
      <c r="AT73" s="38">
        <f t="shared" si="34"/>
        <v>0</v>
      </c>
      <c r="AU73" s="38">
        <f t="shared" si="34"/>
        <v>0</v>
      </c>
      <c r="AV73" s="38">
        <f t="shared" si="34"/>
        <v>1037.1770061618677</v>
      </c>
      <c r="AW73" s="38">
        <f t="shared" si="34"/>
        <v>2445.8564758863786</v>
      </c>
      <c r="AX73" s="38">
        <f t="shared" si="34"/>
        <v>1458.1690895615807</v>
      </c>
      <c r="AY73" s="38">
        <f t="shared" si="34"/>
        <v>0</v>
      </c>
      <c r="AZ73" s="38">
        <f t="shared" si="34"/>
        <v>1094.1129228963875</v>
      </c>
      <c r="BA73" s="38">
        <f t="shared" si="34"/>
        <v>0</v>
      </c>
      <c r="BB73" s="38">
        <f t="shared" si="34"/>
        <v>0</v>
      </c>
      <c r="BC73" s="38">
        <f t="shared" si="34"/>
        <v>0</v>
      </c>
      <c r="BD73" s="38">
        <f t="shared" si="34"/>
        <v>0</v>
      </c>
      <c r="BE73" s="38">
        <f t="shared" si="34"/>
        <v>0</v>
      </c>
      <c r="BF73" s="38">
        <f t="shared" si="34"/>
        <v>1025.3830227913843</v>
      </c>
      <c r="BG73" s="38">
        <f t="shared" si="34"/>
        <v>252.24658888603224</v>
      </c>
      <c r="BH73" s="38">
        <f t="shared" si="34"/>
        <v>182.35042703232253</v>
      </c>
      <c r="BI73" s="38">
        <f t="shared" si="34"/>
        <v>0</v>
      </c>
      <c r="BJ73" s="38">
        <f t="shared" si="34"/>
        <v>584.59045829216109</v>
      </c>
      <c r="BK73" s="46">
        <f>BK31+BK49+BK54+BK66+BK71</f>
        <v>16947.052887350506</v>
      </c>
      <c r="BL73" s="53"/>
      <c r="BM73" s="54"/>
      <c r="BN73" s="57"/>
    </row>
    <row r="74" spans="1:67" ht="4.5" customHeight="1" x14ac:dyDescent="0.2">
      <c r="A74" s="22"/>
      <c r="B74" s="37"/>
      <c r="C74" s="64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65"/>
    </row>
    <row r="75" spans="1:67" ht="14.25" customHeight="1" x14ac:dyDescent="0.3">
      <c r="A75" s="22" t="s">
        <v>5</v>
      </c>
      <c r="B75" s="20" t="s">
        <v>23</v>
      </c>
      <c r="C75" s="64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65"/>
      <c r="BM75" s="56"/>
    </row>
    <row r="76" spans="1:67" x14ac:dyDescent="0.2">
      <c r="A76" s="22"/>
      <c r="B76" s="29" t="s">
        <v>37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7" ht="13.5" thickBot="1" x14ac:dyDescent="0.25">
      <c r="A77" s="41"/>
      <c r="B77" s="32" t="s">
        <v>83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7" ht="6" customHeight="1" x14ac:dyDescent="0.2">
      <c r="A78" s="34"/>
      <c r="B78" s="42"/>
    </row>
    <row r="79" spans="1:67" x14ac:dyDescent="0.2">
      <c r="A79" s="34"/>
      <c r="B79" s="34" t="s">
        <v>26</v>
      </c>
      <c r="L79" s="34"/>
    </row>
    <row r="80" spans="1:67" x14ac:dyDescent="0.2">
      <c r="A80" s="34"/>
      <c r="B80" s="34" t="s">
        <v>27</v>
      </c>
      <c r="L80" s="34"/>
      <c r="BK80" s="45"/>
    </row>
    <row r="81" spans="2:63" x14ac:dyDescent="0.2">
      <c r="L81" s="34"/>
      <c r="BK81" s="52"/>
    </row>
    <row r="82" spans="2:63" x14ac:dyDescent="0.2">
      <c r="B82" s="34" t="s">
        <v>33</v>
      </c>
      <c r="L82" s="34"/>
      <c r="BI82" s="43"/>
      <c r="BK82" s="54"/>
    </row>
    <row r="83" spans="2:63" x14ac:dyDescent="0.2">
      <c r="B83" s="34" t="s">
        <v>34</v>
      </c>
      <c r="L83" s="34"/>
    </row>
    <row r="84" spans="2:63" x14ac:dyDescent="0.2">
      <c r="B84" s="34"/>
      <c r="L84" s="34"/>
      <c r="BK84" s="54"/>
    </row>
    <row r="85" spans="2:63" x14ac:dyDescent="0.2">
      <c r="BK85" s="45"/>
    </row>
    <row r="86" spans="2:63" x14ac:dyDescent="0.2">
      <c r="B86" s="24" t="s">
        <v>38</v>
      </c>
    </row>
    <row r="87" spans="2:63" x14ac:dyDescent="0.2">
      <c r="B87" s="24" t="s">
        <v>30</v>
      </c>
    </row>
    <row r="88" spans="2:63" x14ac:dyDescent="0.2">
      <c r="B88" s="24" t="s">
        <v>31</v>
      </c>
    </row>
    <row r="89" spans="2:63" x14ac:dyDescent="0.2">
      <c r="B89" s="24" t="s">
        <v>98</v>
      </c>
    </row>
    <row r="90" spans="2:63" x14ac:dyDescent="0.2">
      <c r="B90" s="24" t="s">
        <v>100</v>
      </c>
    </row>
    <row r="91" spans="2:63" x14ac:dyDescent="0.2">
      <c r="B91" s="24" t="s">
        <v>32</v>
      </c>
    </row>
    <row r="92" spans="2:63" x14ac:dyDescent="0.2">
      <c r="B92" s="34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1:BK51"/>
    <mergeCell ref="C55:BK55"/>
    <mergeCell ref="C11:BK11"/>
    <mergeCell ref="C14:BK14"/>
    <mergeCell ref="C17:BK17"/>
    <mergeCell ref="C20:BK20"/>
    <mergeCell ref="C23:BK23"/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50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20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 x14ac:dyDescent="0.2">
      <c r="D1" s="51"/>
    </row>
    <row r="2" spans="2:13" x14ac:dyDescent="0.2">
      <c r="B2" s="92" t="s">
        <v>132</v>
      </c>
      <c r="C2" s="93"/>
      <c r="D2" s="93"/>
      <c r="E2" s="93"/>
      <c r="F2" s="93"/>
      <c r="G2" s="93"/>
      <c r="H2" s="93"/>
      <c r="I2" s="93"/>
      <c r="J2" s="93"/>
      <c r="K2" s="94"/>
    </row>
    <row r="3" spans="2:13" x14ac:dyDescent="0.2">
      <c r="B3" s="95" t="s">
        <v>101</v>
      </c>
      <c r="C3" s="96"/>
      <c r="D3" s="96"/>
      <c r="E3" s="96"/>
      <c r="F3" s="96"/>
      <c r="G3" s="96"/>
      <c r="H3" s="96"/>
      <c r="I3" s="96"/>
      <c r="J3" s="96"/>
      <c r="K3" s="97"/>
    </row>
    <row r="4" spans="2:13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3" x14ac:dyDescent="0.2">
      <c r="B5" s="1">
        <v>1</v>
      </c>
      <c r="C5" s="2" t="s">
        <v>40</v>
      </c>
      <c r="D5" s="6">
        <v>2.3071237741935481E-3</v>
      </c>
      <c r="E5" s="6">
        <v>2.0963925451612898E-2</v>
      </c>
      <c r="F5" s="6">
        <v>0.37859004051612921</v>
      </c>
      <c r="G5" s="6">
        <v>7.2144239032258051E-3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 x14ac:dyDescent="0.2">
      <c r="B6" s="1">
        <v>2</v>
      </c>
      <c r="C6" s="3" t="s">
        <v>41</v>
      </c>
      <c r="D6" s="6">
        <v>1.125672821451613</v>
      </c>
      <c r="E6" s="6">
        <v>14.195872183064527</v>
      </c>
      <c r="F6" s="6">
        <v>17.477536460838689</v>
      </c>
      <c r="G6" s="6">
        <v>2.1260922619032274</v>
      </c>
      <c r="H6" s="6">
        <v>0</v>
      </c>
      <c r="I6" s="6">
        <v>0</v>
      </c>
      <c r="J6" s="6">
        <v>9.4079900000000355E-2</v>
      </c>
      <c r="K6" s="6">
        <v>0</v>
      </c>
      <c r="M6" s="44"/>
    </row>
    <row r="7" spans="2:13" x14ac:dyDescent="0.2">
      <c r="B7" s="1">
        <v>3</v>
      </c>
      <c r="C7" s="2" t="s">
        <v>42</v>
      </c>
      <c r="D7" s="6">
        <v>0</v>
      </c>
      <c r="E7" s="6">
        <v>2.6039845999999998E-2</v>
      </c>
      <c r="F7" s="6">
        <v>4.19041914516129E-2</v>
      </c>
      <c r="G7" s="6">
        <v>0</v>
      </c>
      <c r="H7" s="6">
        <v>0</v>
      </c>
      <c r="I7" s="6">
        <v>0</v>
      </c>
      <c r="J7" s="6">
        <v>1.6153000000000001E-2</v>
      </c>
      <c r="K7" s="6">
        <v>0</v>
      </c>
      <c r="M7" s="44"/>
    </row>
    <row r="8" spans="2:13" x14ac:dyDescent="0.2">
      <c r="B8" s="1">
        <v>4</v>
      </c>
      <c r="C8" s="3" t="s">
        <v>43</v>
      </c>
      <c r="D8" s="6">
        <v>0.70332779880645158</v>
      </c>
      <c r="E8" s="6">
        <v>14.295235100806451</v>
      </c>
      <c r="F8" s="6">
        <v>24.972177563741919</v>
      </c>
      <c r="G8" s="6">
        <v>7.3376547385161235</v>
      </c>
      <c r="H8" s="6">
        <v>0</v>
      </c>
      <c r="I8" s="6">
        <v>0</v>
      </c>
      <c r="J8" s="6">
        <v>1.1834799999999998E-2</v>
      </c>
      <c r="K8" s="6">
        <v>0</v>
      </c>
      <c r="M8" s="44"/>
    </row>
    <row r="9" spans="2:13" x14ac:dyDescent="0.2">
      <c r="B9" s="1">
        <v>5</v>
      </c>
      <c r="C9" s="3" t="s">
        <v>44</v>
      </c>
      <c r="D9" s="6">
        <v>4.2875275744838701</v>
      </c>
      <c r="E9" s="6">
        <v>17.163115207548376</v>
      </c>
      <c r="F9" s="6">
        <v>78.628073139129171</v>
      </c>
      <c r="G9" s="6">
        <v>2.3895778588064522</v>
      </c>
      <c r="H9" s="6">
        <v>0</v>
      </c>
      <c r="I9" s="6">
        <v>0</v>
      </c>
      <c r="J9" s="6">
        <v>0.31348279999999723</v>
      </c>
      <c r="K9" s="6">
        <v>0</v>
      </c>
      <c r="M9" s="44"/>
    </row>
    <row r="10" spans="2:13" x14ac:dyDescent="0.2">
      <c r="B10" s="1">
        <v>6</v>
      </c>
      <c r="C10" s="3" t="s">
        <v>45</v>
      </c>
      <c r="D10" s="6">
        <v>0.26679263400000008</v>
      </c>
      <c r="E10" s="6">
        <v>2.8889568302258062</v>
      </c>
      <c r="F10" s="6">
        <v>7.3768443184516048</v>
      </c>
      <c r="G10" s="6">
        <v>0.75239993961290319</v>
      </c>
      <c r="H10" s="6">
        <v>0</v>
      </c>
      <c r="I10" s="6">
        <v>0</v>
      </c>
      <c r="J10" s="6">
        <v>7.9658000000000007E-2</v>
      </c>
      <c r="K10" s="6">
        <v>0</v>
      </c>
      <c r="M10" s="44"/>
    </row>
    <row r="11" spans="2:13" x14ac:dyDescent="0.2">
      <c r="B11" s="1">
        <v>7</v>
      </c>
      <c r="C11" s="3" t="s">
        <v>46</v>
      </c>
      <c r="D11" s="6">
        <v>12.180446233967743</v>
      </c>
      <c r="E11" s="6">
        <v>17.670602105129017</v>
      </c>
      <c r="F11" s="6">
        <v>38.752629232419388</v>
      </c>
      <c r="G11" s="6">
        <v>5.4469566053225815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 x14ac:dyDescent="0.2">
      <c r="B12" s="1">
        <v>8</v>
      </c>
      <c r="C12" s="2" t="s">
        <v>47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 x14ac:dyDescent="0.2">
      <c r="B13" s="1">
        <v>9</v>
      </c>
      <c r="C13" s="2" t="s">
        <v>48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 x14ac:dyDescent="0.2">
      <c r="B14" s="1">
        <v>10</v>
      </c>
      <c r="C14" s="3" t="s">
        <v>49</v>
      </c>
      <c r="D14" s="6">
        <v>0.13233635725806456</v>
      </c>
      <c r="E14" s="6">
        <v>6.5983817097741921</v>
      </c>
      <c r="F14" s="6">
        <v>26.664575937032254</v>
      </c>
      <c r="G14" s="6">
        <v>1.0274252492258065</v>
      </c>
      <c r="H14" s="6">
        <v>0</v>
      </c>
      <c r="I14" s="6">
        <v>0</v>
      </c>
      <c r="J14" s="6">
        <v>7.6149099999999997E-2</v>
      </c>
      <c r="K14" s="6">
        <v>0</v>
      </c>
      <c r="M14" s="44"/>
    </row>
    <row r="15" spans="2:13" x14ac:dyDescent="0.2">
      <c r="B15" s="1">
        <v>11</v>
      </c>
      <c r="C15" s="3" t="s">
        <v>50</v>
      </c>
      <c r="D15" s="6">
        <v>40.884943655193517</v>
      </c>
      <c r="E15" s="6">
        <v>417.05270794491577</v>
      </c>
      <c r="F15" s="6">
        <v>308.06560642303231</v>
      </c>
      <c r="G15" s="6">
        <v>42.214491819806497</v>
      </c>
      <c r="H15" s="6">
        <v>0</v>
      </c>
      <c r="I15" s="6">
        <v>0</v>
      </c>
      <c r="J15" s="6">
        <v>0.28972789999999837</v>
      </c>
      <c r="K15" s="6">
        <v>0</v>
      </c>
      <c r="M15" s="44"/>
    </row>
    <row r="16" spans="2:13" x14ac:dyDescent="0.2">
      <c r="B16" s="1">
        <v>12</v>
      </c>
      <c r="C16" s="3" t="s">
        <v>51</v>
      </c>
      <c r="D16" s="6">
        <v>137.18092907716124</v>
      </c>
      <c r="E16" s="6">
        <v>267.60438557483837</v>
      </c>
      <c r="F16" s="6">
        <v>20.836864993032243</v>
      </c>
      <c r="G16" s="6">
        <v>1.6498928227096774</v>
      </c>
      <c r="H16" s="6">
        <v>0</v>
      </c>
      <c r="I16" s="6">
        <v>0</v>
      </c>
      <c r="J16" s="6">
        <v>6.9606399999999957E-2</v>
      </c>
      <c r="K16" s="6">
        <v>0</v>
      </c>
      <c r="M16" s="44"/>
    </row>
    <row r="17" spans="2:13" x14ac:dyDescent="0.2">
      <c r="B17" s="1">
        <v>13</v>
      </c>
      <c r="C17" s="3" t="s">
        <v>52</v>
      </c>
      <c r="D17" s="6">
        <v>0.22038014922580645</v>
      </c>
      <c r="E17" s="6">
        <v>5.1334059838064494</v>
      </c>
      <c r="F17" s="6">
        <v>1.9024628346774197</v>
      </c>
      <c r="G17" s="6">
        <v>4.4248315967741925E-2</v>
      </c>
      <c r="H17" s="6">
        <v>0</v>
      </c>
      <c r="I17" s="6">
        <v>0</v>
      </c>
      <c r="J17" s="6">
        <v>3.3151999999999973E-3</v>
      </c>
      <c r="K17" s="6">
        <v>0</v>
      </c>
      <c r="M17" s="44"/>
    </row>
    <row r="18" spans="2:13" x14ac:dyDescent="0.2">
      <c r="B18" s="1">
        <v>14</v>
      </c>
      <c r="C18" s="3" t="s">
        <v>53</v>
      </c>
      <c r="D18" s="6">
        <v>9.2573575032258076E-2</v>
      </c>
      <c r="E18" s="6">
        <v>1.7093973112258058</v>
      </c>
      <c r="F18" s="6">
        <v>8.3822392583225742</v>
      </c>
      <c r="G18" s="6">
        <v>0.59922407193548388</v>
      </c>
      <c r="H18" s="6">
        <v>0</v>
      </c>
      <c r="I18" s="6">
        <v>0</v>
      </c>
      <c r="J18" s="6">
        <v>7.0810000000000014E-4</v>
      </c>
      <c r="K18" s="6">
        <v>0</v>
      </c>
      <c r="M18" s="44"/>
    </row>
    <row r="19" spans="2:13" x14ac:dyDescent="0.2">
      <c r="B19" s="1">
        <v>15</v>
      </c>
      <c r="C19" s="3" t="s">
        <v>54</v>
      </c>
      <c r="D19" s="6">
        <v>2.522839414774193</v>
      </c>
      <c r="E19" s="6">
        <v>28.798577950709667</v>
      </c>
      <c r="F19" s="6">
        <v>123.55185202390334</v>
      </c>
      <c r="G19" s="6">
        <v>17.579355469322582</v>
      </c>
      <c r="H19" s="6">
        <v>0</v>
      </c>
      <c r="I19" s="6">
        <v>0</v>
      </c>
      <c r="J19" s="6">
        <v>6.3770000000000027E-4</v>
      </c>
      <c r="K19" s="6">
        <v>0</v>
      </c>
      <c r="M19" s="44"/>
    </row>
    <row r="20" spans="2:13" x14ac:dyDescent="0.2">
      <c r="B20" s="1">
        <v>16</v>
      </c>
      <c r="C20" s="3" t="s">
        <v>55</v>
      </c>
      <c r="D20" s="6">
        <v>240.29428550016095</v>
      </c>
      <c r="E20" s="6">
        <v>347.19056358006384</v>
      </c>
      <c r="F20" s="6">
        <v>197.22554142977373</v>
      </c>
      <c r="G20" s="6">
        <v>28.786313862967777</v>
      </c>
      <c r="H20" s="6">
        <v>0</v>
      </c>
      <c r="I20" s="6">
        <v>0</v>
      </c>
      <c r="J20" s="6">
        <v>2.7527157</v>
      </c>
      <c r="K20" s="6">
        <v>0</v>
      </c>
      <c r="M20" s="44"/>
    </row>
    <row r="21" spans="2:13" x14ac:dyDescent="0.2">
      <c r="B21" s="1">
        <v>17</v>
      </c>
      <c r="C21" s="3" t="s">
        <v>56</v>
      </c>
      <c r="D21" s="6">
        <v>27.295473011129044</v>
      </c>
      <c r="E21" s="6">
        <v>59.023823314580682</v>
      </c>
      <c r="F21" s="6">
        <v>149.68536447109724</v>
      </c>
      <c r="G21" s="6">
        <v>13.297368015999997</v>
      </c>
      <c r="H21" s="6">
        <v>0</v>
      </c>
      <c r="I21" s="6">
        <v>0</v>
      </c>
      <c r="J21" s="6">
        <v>0.33671249999999936</v>
      </c>
      <c r="K21" s="6">
        <v>0</v>
      </c>
      <c r="M21" s="44"/>
    </row>
    <row r="22" spans="2:13" x14ac:dyDescent="0.2">
      <c r="B22" s="1">
        <v>18</v>
      </c>
      <c r="C22" s="2" t="s">
        <v>57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 x14ac:dyDescent="0.2">
      <c r="B23" s="1">
        <v>19</v>
      </c>
      <c r="C23" s="3" t="s">
        <v>58</v>
      </c>
      <c r="D23" s="6">
        <v>117.26403335738718</v>
      </c>
      <c r="E23" s="6">
        <v>110.08741138806467</v>
      </c>
      <c r="F23" s="6">
        <v>102.22092787570949</v>
      </c>
      <c r="G23" s="6">
        <v>5.5995375494838751</v>
      </c>
      <c r="H23" s="6">
        <v>0</v>
      </c>
      <c r="I23" s="6">
        <v>0</v>
      </c>
      <c r="J23" s="6">
        <v>0.46177199999999757</v>
      </c>
      <c r="K23" s="6">
        <v>0</v>
      </c>
      <c r="M23" s="44"/>
    </row>
    <row r="24" spans="2:13" x14ac:dyDescent="0.2">
      <c r="B24" s="1">
        <v>20</v>
      </c>
      <c r="C24" s="3" t="s">
        <v>59</v>
      </c>
      <c r="D24" s="6">
        <v>3658.8127386165133</v>
      </c>
      <c r="E24" s="6">
        <v>1831.9484810033503</v>
      </c>
      <c r="F24" s="6">
        <v>528.74835971348489</v>
      </c>
      <c r="G24" s="6">
        <v>56.876534701871016</v>
      </c>
      <c r="H24" s="6">
        <v>0</v>
      </c>
      <c r="I24" s="6">
        <v>0</v>
      </c>
      <c r="J24" s="6">
        <v>2075.3351104116628</v>
      </c>
      <c r="K24" s="6">
        <v>0</v>
      </c>
      <c r="M24" s="44"/>
    </row>
    <row r="25" spans="2:13" x14ac:dyDescent="0.2">
      <c r="B25" s="1">
        <v>21</v>
      </c>
      <c r="C25" s="2" t="s">
        <v>60</v>
      </c>
      <c r="D25" s="6">
        <v>2.2804252258064521E-3</v>
      </c>
      <c r="E25" s="6">
        <v>1.7109167516129033E-2</v>
      </c>
      <c r="F25" s="6">
        <v>0.16807951538709678</v>
      </c>
      <c r="G25" s="6">
        <v>9.9694516129032293E-5</v>
      </c>
      <c r="H25" s="6">
        <v>0</v>
      </c>
      <c r="I25" s="6">
        <v>0</v>
      </c>
      <c r="J25" s="6">
        <v>5.9830000000000007E-4</v>
      </c>
      <c r="K25" s="6">
        <v>0</v>
      </c>
      <c r="M25" s="44"/>
    </row>
    <row r="26" spans="2:13" x14ac:dyDescent="0.2">
      <c r="B26" s="1">
        <v>22</v>
      </c>
      <c r="C26" s="3" t="s">
        <v>61</v>
      </c>
      <c r="D26" s="6">
        <v>1.5847464516129033E-4</v>
      </c>
      <c r="E26" s="6">
        <v>5.0890196688387084</v>
      </c>
      <c r="F26" s="6">
        <v>0.90172012119354827</v>
      </c>
      <c r="G26" s="6">
        <v>0.13451858474193551</v>
      </c>
      <c r="H26" s="6">
        <v>0</v>
      </c>
      <c r="I26" s="6">
        <v>0</v>
      </c>
      <c r="J26" s="6">
        <v>4.8349999999999999E-4</v>
      </c>
      <c r="K26" s="6">
        <v>0</v>
      </c>
      <c r="M26" s="44"/>
    </row>
    <row r="27" spans="2:13" x14ac:dyDescent="0.2">
      <c r="B27" s="1">
        <v>23</v>
      </c>
      <c r="C27" s="2" t="s">
        <v>62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1.56E-5</v>
      </c>
      <c r="K27" s="6">
        <v>0</v>
      </c>
      <c r="M27" s="44"/>
    </row>
    <row r="28" spans="2:13" x14ac:dyDescent="0.2">
      <c r="B28" s="1">
        <v>24</v>
      </c>
      <c r="C28" s="2" t="s">
        <v>63</v>
      </c>
      <c r="D28" s="6">
        <v>0</v>
      </c>
      <c r="E28" s="6">
        <v>0.30465542812903218</v>
      </c>
      <c r="F28" s="6">
        <v>0.77867509103225796</v>
      </c>
      <c r="G28" s="6">
        <v>1.1191544028709681</v>
      </c>
      <c r="H28" s="6">
        <v>0</v>
      </c>
      <c r="I28" s="6">
        <v>0</v>
      </c>
      <c r="J28" s="6">
        <v>3.8999999999999999E-6</v>
      </c>
      <c r="K28" s="6">
        <v>0</v>
      </c>
      <c r="M28" s="44"/>
    </row>
    <row r="29" spans="2:13" x14ac:dyDescent="0.2">
      <c r="B29" s="1">
        <v>25</v>
      </c>
      <c r="C29" s="3" t="s">
        <v>64</v>
      </c>
      <c r="D29" s="6">
        <v>1875.6194580825154</v>
      </c>
      <c r="E29" s="6">
        <v>145.95062325645156</v>
      </c>
      <c r="F29" s="6">
        <v>92.156118025129146</v>
      </c>
      <c r="G29" s="6">
        <v>8.2199577911612849</v>
      </c>
      <c r="H29" s="6">
        <v>0</v>
      </c>
      <c r="I29" s="6">
        <v>0</v>
      </c>
      <c r="J29" s="6">
        <v>3.1524507999999751</v>
      </c>
      <c r="K29" s="6">
        <v>0</v>
      </c>
      <c r="M29" s="44"/>
    </row>
    <row r="30" spans="2:13" x14ac:dyDescent="0.2">
      <c r="B30" s="1">
        <v>26</v>
      </c>
      <c r="C30" s="3" t="s">
        <v>65</v>
      </c>
      <c r="D30" s="6">
        <v>22.329502696322585</v>
      </c>
      <c r="E30" s="6">
        <v>20.913423063677438</v>
      </c>
      <c r="F30" s="6">
        <v>38.26310041400005</v>
      </c>
      <c r="G30" s="6">
        <v>3.6992602577419365</v>
      </c>
      <c r="H30" s="6">
        <v>0</v>
      </c>
      <c r="I30" s="6">
        <v>0</v>
      </c>
      <c r="J30" s="6">
        <v>5.9254699999999966E-2</v>
      </c>
      <c r="K30" s="6">
        <v>0</v>
      </c>
      <c r="M30" s="44"/>
    </row>
    <row r="31" spans="2:13" x14ac:dyDescent="0.2">
      <c r="B31" s="1">
        <v>27</v>
      </c>
      <c r="C31" s="3" t="s">
        <v>14</v>
      </c>
      <c r="D31" s="6">
        <v>6.0777708709677421E-2</v>
      </c>
      <c r="E31" s="6">
        <v>1.2101130613225806</v>
      </c>
      <c r="F31" s="6">
        <v>2.1527406991612912</v>
      </c>
      <c r="G31" s="6">
        <v>2.5925289612903229E-2</v>
      </c>
      <c r="H31" s="6">
        <v>0</v>
      </c>
      <c r="I31" s="6">
        <v>0</v>
      </c>
      <c r="J31" s="6">
        <v>1.3054819000000017</v>
      </c>
      <c r="K31" s="6">
        <v>0</v>
      </c>
      <c r="M31" s="44"/>
    </row>
    <row r="32" spans="2:13" x14ac:dyDescent="0.2">
      <c r="B32" s="1">
        <v>28</v>
      </c>
      <c r="C32" s="3" t="s">
        <v>66</v>
      </c>
      <c r="D32" s="6">
        <v>16.628221354354839</v>
      </c>
      <c r="E32" s="6">
        <v>2.1159042283870972</v>
      </c>
      <c r="F32" s="6">
        <v>2.645291056967741</v>
      </c>
      <c r="G32" s="6">
        <v>0.20559292300000001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 x14ac:dyDescent="0.2">
      <c r="B33" s="1">
        <v>29</v>
      </c>
      <c r="C33" s="3" t="s">
        <v>67</v>
      </c>
      <c r="D33" s="6">
        <v>8.0022444736129064</v>
      </c>
      <c r="E33" s="6">
        <v>19.519962958810705</v>
      </c>
      <c r="F33" s="6">
        <v>32.032276005451614</v>
      </c>
      <c r="G33" s="6">
        <v>1.9695346383548391</v>
      </c>
      <c r="H33" s="6">
        <v>0</v>
      </c>
      <c r="I33" s="6">
        <v>0</v>
      </c>
      <c r="J33" s="6">
        <v>4.2200099999999983E-2</v>
      </c>
      <c r="K33" s="6">
        <v>0</v>
      </c>
      <c r="M33" s="44"/>
    </row>
    <row r="34" spans="2:14" x14ac:dyDescent="0.2">
      <c r="B34" s="1">
        <v>30</v>
      </c>
      <c r="C34" s="3" t="s">
        <v>68</v>
      </c>
      <c r="D34" s="6">
        <v>17.999653108161304</v>
      </c>
      <c r="E34" s="6">
        <v>61.428682319967706</v>
      </c>
      <c r="F34" s="6">
        <v>59.186589169129128</v>
      </c>
      <c r="G34" s="6">
        <v>4.8187325532903209</v>
      </c>
      <c r="H34" s="6">
        <v>0</v>
      </c>
      <c r="I34" s="6">
        <v>0</v>
      </c>
      <c r="J34" s="6">
        <v>0.94516609999999557</v>
      </c>
      <c r="K34" s="6">
        <v>0</v>
      </c>
      <c r="M34" s="44"/>
    </row>
    <row r="35" spans="2:14" x14ac:dyDescent="0.2">
      <c r="B35" s="1">
        <v>31</v>
      </c>
      <c r="C35" s="2" t="s">
        <v>69</v>
      </c>
      <c r="D35" s="6">
        <v>0</v>
      </c>
      <c r="E35" s="6">
        <v>2.6290777440000008</v>
      </c>
      <c r="F35" s="6">
        <v>1.2462342608709676</v>
      </c>
      <c r="G35" s="6">
        <v>6.0532407451612889E-2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 x14ac:dyDescent="0.2">
      <c r="B36" s="1">
        <v>32</v>
      </c>
      <c r="C36" s="3" t="s">
        <v>70</v>
      </c>
      <c r="D36" s="6">
        <v>335.08787361838705</v>
      </c>
      <c r="E36" s="6">
        <v>323.13791232967628</v>
      </c>
      <c r="F36" s="6">
        <v>117.83457260758112</v>
      </c>
      <c r="G36" s="6">
        <v>11.970696237548374</v>
      </c>
      <c r="H36" s="6">
        <v>0</v>
      </c>
      <c r="I36" s="6">
        <v>0</v>
      </c>
      <c r="J36" s="6">
        <v>16.097745500000013</v>
      </c>
      <c r="K36" s="6">
        <v>0</v>
      </c>
      <c r="M36" s="44"/>
    </row>
    <row r="37" spans="2:14" x14ac:dyDescent="0.2">
      <c r="B37" s="1">
        <v>33</v>
      </c>
      <c r="C37" s="3" t="s">
        <v>105</v>
      </c>
      <c r="D37" s="6">
        <v>162.92300784822555</v>
      </c>
      <c r="E37" s="6">
        <v>299.0825489359035</v>
      </c>
      <c r="F37" s="6">
        <v>132.98781181077433</v>
      </c>
      <c r="G37" s="6">
        <v>18.907324386935478</v>
      </c>
      <c r="H37" s="6">
        <v>0</v>
      </c>
      <c r="I37" s="6">
        <v>0</v>
      </c>
      <c r="J37" s="6">
        <v>0.54619160000000022</v>
      </c>
      <c r="K37" s="6">
        <v>0</v>
      </c>
      <c r="M37" s="44"/>
    </row>
    <row r="38" spans="2:14" x14ac:dyDescent="0.2">
      <c r="B38" s="1">
        <v>34</v>
      </c>
      <c r="C38" s="3" t="s">
        <v>71</v>
      </c>
      <c r="D38" s="6">
        <v>2.5000185483870972E-2</v>
      </c>
      <c r="E38" s="6">
        <v>0.12332777603225806</v>
      </c>
      <c r="F38" s="6">
        <v>0.32219948164516132</v>
      </c>
      <c r="G38" s="6">
        <v>9.9481111935483865E-3</v>
      </c>
      <c r="H38" s="6">
        <v>0</v>
      </c>
      <c r="I38" s="6">
        <v>0</v>
      </c>
      <c r="J38" s="6">
        <v>1.18669E-2</v>
      </c>
      <c r="K38" s="6">
        <v>0</v>
      </c>
      <c r="M38" s="44"/>
    </row>
    <row r="39" spans="2:14" x14ac:dyDescent="0.2">
      <c r="B39" s="1">
        <v>35</v>
      </c>
      <c r="C39" s="3" t="s">
        <v>72</v>
      </c>
      <c r="D39" s="6">
        <v>15.266083774935478</v>
      </c>
      <c r="E39" s="6">
        <v>230.00057308009622</v>
      </c>
      <c r="F39" s="6">
        <v>307.24976188993378</v>
      </c>
      <c r="G39" s="6">
        <v>27.92761135370975</v>
      </c>
      <c r="H39" s="6">
        <v>0</v>
      </c>
      <c r="I39" s="6">
        <v>0</v>
      </c>
      <c r="J39" s="6">
        <v>0.54106589999999888</v>
      </c>
      <c r="K39" s="6">
        <v>0</v>
      </c>
      <c r="M39" s="44"/>
    </row>
    <row r="40" spans="2:14" x14ac:dyDescent="0.2">
      <c r="B40" s="1">
        <v>36</v>
      </c>
      <c r="C40" s="3" t="s">
        <v>73</v>
      </c>
      <c r="D40" s="6">
        <v>0.59742848003225824</v>
      </c>
      <c r="E40" s="6">
        <v>3.5371504716774185</v>
      </c>
      <c r="F40" s="6">
        <v>7.1896941654838731</v>
      </c>
      <c r="G40" s="6">
        <v>0.9370902959354841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 x14ac:dyDescent="0.2">
      <c r="B41" s="1">
        <v>37</v>
      </c>
      <c r="C41" s="3" t="s">
        <v>74</v>
      </c>
      <c r="D41" s="6">
        <v>446.66416230351632</v>
      </c>
      <c r="E41" s="6">
        <v>213.1387903583873</v>
      </c>
      <c r="F41" s="6">
        <v>367.08076289903238</v>
      </c>
      <c r="G41" s="6">
        <v>166.25788614116217</v>
      </c>
      <c r="H41" s="6">
        <v>0</v>
      </c>
      <c r="I41" s="6">
        <v>0</v>
      </c>
      <c r="J41" s="6">
        <v>1.3241149000000048</v>
      </c>
      <c r="K41" s="6">
        <v>0</v>
      </c>
      <c r="M41" s="44"/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  <c r="M43" s="44"/>
      <c r="N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55"/>
      <c r="K45" s="44"/>
    </row>
    <row r="46" spans="2:14" x14ac:dyDescent="0.2">
      <c r="D46" s="44"/>
      <c r="E46" s="50"/>
      <c r="G46" s="44"/>
      <c r="I46" s="47"/>
      <c r="J46" s="55"/>
      <c r="K46" s="47"/>
    </row>
    <row r="47" spans="2:14" x14ac:dyDescent="0.2">
      <c r="D47" s="44"/>
      <c r="E47" s="44"/>
      <c r="F47" s="47"/>
      <c r="G47" s="44"/>
      <c r="J47" s="44"/>
      <c r="K47" s="47"/>
      <c r="M47" s="44"/>
    </row>
    <row r="48" spans="2:14" x14ac:dyDescent="0.2">
      <c r="D48" s="49"/>
      <c r="E48" s="50"/>
    </row>
    <row r="49" spans="4:7" x14ac:dyDescent="0.2">
      <c r="D49" s="55"/>
      <c r="E49" s="55"/>
      <c r="F49" s="55"/>
      <c r="G49" s="55"/>
    </row>
    <row r="50" spans="4:7" x14ac:dyDescent="0.2">
      <c r="G50" s="44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Venkata Siva Prasad Raju V</cp:lastModifiedBy>
  <cp:lastPrinted>2014-03-24T10:58:12Z</cp:lastPrinted>
  <dcterms:created xsi:type="dcterms:W3CDTF">2014-01-06T04:43:23Z</dcterms:created>
  <dcterms:modified xsi:type="dcterms:W3CDTF">2021-04-11T08:30:52Z</dcterms:modified>
</cp:coreProperties>
</file>