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 activeTab="1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  <fileRecoveryPr autoRecover="0"/>
</workbook>
</file>

<file path=xl/calcChain.xml><?xml version="1.0" encoding="utf-8"?>
<calcChain xmlns="http://schemas.openxmlformats.org/spreadsheetml/2006/main">
  <c r="BJ65" i="8" l="1"/>
  <c r="BJ66" i="8" s="1"/>
  <c r="BG65" i="8"/>
  <c r="BG66" i="8" s="1"/>
  <c r="BF65" i="8"/>
  <c r="BF66" i="8" s="1"/>
  <c r="AZ65" i="8"/>
  <c r="AZ66" i="8" s="1"/>
  <c r="AY65" i="8"/>
  <c r="AY66" i="8" s="1"/>
  <c r="AX65" i="8"/>
  <c r="AX66" i="8" s="1"/>
  <c r="AW65" i="8"/>
  <c r="AW66" i="8" s="1"/>
  <c r="AV65" i="8"/>
  <c r="AV66" i="8" s="1"/>
  <c r="BI65" i="8" l="1"/>
  <c r="BI66" i="8" s="1"/>
  <c r="BH65" i="8"/>
  <c r="BH66" i="8" s="1"/>
  <c r="BB65" i="8" l="1"/>
  <c r="BB66" i="8" s="1"/>
  <c r="BD65" i="8"/>
  <c r="BD66" i="8" s="1"/>
  <c r="BA65" i="8"/>
  <c r="BA66" i="8" s="1"/>
  <c r="BC65" i="8"/>
  <c r="BC66" i="8" s="1"/>
  <c r="BE65" i="8"/>
  <c r="BE66" i="8" s="1"/>
  <c r="BK64" i="8"/>
  <c r="BK63" i="8"/>
  <c r="BK62" i="8"/>
  <c r="BK61" i="8"/>
  <c r="BK76" i="8" l="1"/>
  <c r="BK28" i="8" l="1"/>
  <c r="BK27" i="8" l="1"/>
  <c r="BK8" i="8" l="1"/>
  <c r="BJ9" i="8" l="1"/>
  <c r="BI9" i="8"/>
  <c r="BH9" i="8"/>
  <c r="BG9" i="8"/>
  <c r="BF9" i="8"/>
  <c r="BE9" i="8"/>
  <c r="BD9" i="8"/>
  <c r="BC9" i="8"/>
  <c r="BB9" i="8"/>
  <c r="BA9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BK11" i="8"/>
  <c r="BJ59" i="8" l="1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K70" i="8"/>
  <c r="BK58" i="8"/>
  <c r="BK20" i="8"/>
  <c r="BK39" i="8" l="1"/>
  <c r="BK23" i="8"/>
  <c r="BK24" i="8"/>
  <c r="BK25" i="8"/>
  <c r="BK26" i="8"/>
  <c r="BK29" i="8"/>
  <c r="BK35" i="8"/>
  <c r="BK36" i="8"/>
  <c r="BK77" i="8" l="1"/>
  <c r="BK71" i="8"/>
  <c r="BK59" i="8"/>
  <c r="BK53" i="8"/>
  <c r="BK47" i="8"/>
  <c r="BK46" i="8"/>
  <c r="BK45" i="8"/>
  <c r="BK44" i="8"/>
  <c r="BK43" i="8"/>
  <c r="BK42" i="8"/>
  <c r="BK41" i="8"/>
  <c r="BK40" i="8"/>
  <c r="BK21" i="8"/>
  <c r="BK17" i="8"/>
  <c r="BK14" i="8"/>
  <c r="D65" i="8"/>
  <c r="D66" i="8" s="1"/>
  <c r="E65" i="8"/>
  <c r="E66" i="8" s="1"/>
  <c r="F65" i="8"/>
  <c r="F66" i="8" s="1"/>
  <c r="G65" i="8"/>
  <c r="G66" i="8" s="1"/>
  <c r="H65" i="8"/>
  <c r="H66" i="8" s="1"/>
  <c r="I65" i="8"/>
  <c r="I66" i="8" s="1"/>
  <c r="J65" i="8"/>
  <c r="J66" i="8" s="1"/>
  <c r="K65" i="8"/>
  <c r="K66" i="8" s="1"/>
  <c r="L65" i="8"/>
  <c r="L66" i="8" s="1"/>
  <c r="M65" i="8"/>
  <c r="M66" i="8" s="1"/>
  <c r="N65" i="8"/>
  <c r="O65" i="8"/>
  <c r="O66" i="8" s="1"/>
  <c r="P65" i="8"/>
  <c r="P66" i="8" s="1"/>
  <c r="Q65" i="8"/>
  <c r="Q66" i="8" s="1"/>
  <c r="R65" i="8"/>
  <c r="R66" i="8" s="1"/>
  <c r="S65" i="8"/>
  <c r="S66" i="8" s="1"/>
  <c r="T65" i="8"/>
  <c r="T66" i="8" s="1"/>
  <c r="U65" i="8"/>
  <c r="U66" i="8" s="1"/>
  <c r="V65" i="8"/>
  <c r="V66" i="8" s="1"/>
  <c r="W65" i="8"/>
  <c r="W66" i="8" s="1"/>
  <c r="X65" i="8"/>
  <c r="X66" i="8" s="1"/>
  <c r="Y65" i="8"/>
  <c r="Y66" i="8" s="1"/>
  <c r="Z65" i="8"/>
  <c r="Z66" i="8" s="1"/>
  <c r="AA65" i="8"/>
  <c r="AA66" i="8" s="1"/>
  <c r="AB65" i="8"/>
  <c r="AB66" i="8" s="1"/>
  <c r="AC65" i="8"/>
  <c r="AC66" i="8" s="1"/>
  <c r="AD65" i="8"/>
  <c r="AE65" i="8"/>
  <c r="AE66" i="8" s="1"/>
  <c r="AF65" i="8"/>
  <c r="AF66" i="8" s="1"/>
  <c r="AG65" i="8"/>
  <c r="AG66" i="8" s="1"/>
  <c r="AH65" i="8"/>
  <c r="AH66" i="8" s="1"/>
  <c r="AI65" i="8"/>
  <c r="AI66" i="8" s="1"/>
  <c r="AJ65" i="8"/>
  <c r="AJ66" i="8" s="1"/>
  <c r="AK65" i="8"/>
  <c r="AK66" i="8" s="1"/>
  <c r="AL65" i="8"/>
  <c r="AL66" i="8" s="1"/>
  <c r="AM65" i="8"/>
  <c r="AM66" i="8" s="1"/>
  <c r="AN65" i="8"/>
  <c r="AN66" i="8" s="1"/>
  <c r="AO65" i="8"/>
  <c r="AO66" i="8" s="1"/>
  <c r="AP65" i="8"/>
  <c r="AP66" i="8" s="1"/>
  <c r="AQ65" i="8"/>
  <c r="AQ66" i="8" s="1"/>
  <c r="AR65" i="8"/>
  <c r="AR66" i="8" s="1"/>
  <c r="AS65" i="8"/>
  <c r="AS66" i="8" s="1"/>
  <c r="AT65" i="8"/>
  <c r="AU65" i="8"/>
  <c r="AU66" i="8" s="1"/>
  <c r="C65" i="8"/>
  <c r="N66" i="8"/>
  <c r="AD66" i="8"/>
  <c r="AT66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4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C9" i="8"/>
  <c r="C37" i="8"/>
  <c r="C66" i="8" l="1"/>
  <c r="BK65" i="8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I31" i="8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K48" i="8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K18" i="8"/>
  <c r="BK54" i="8"/>
  <c r="BG49" i="8"/>
  <c r="BK37" i="8"/>
  <c r="BJ49" i="8"/>
  <c r="BF49" i="8"/>
  <c r="BD49" i="8"/>
  <c r="AZ49" i="8"/>
  <c r="BK9" i="8"/>
  <c r="BK12" i="8"/>
  <c r="BK66" i="8"/>
  <c r="BB49" i="8"/>
  <c r="BK30" i="8"/>
  <c r="BK15" i="8"/>
  <c r="C49" i="8"/>
  <c r="BH49" i="8"/>
  <c r="C31" i="8"/>
  <c r="I73" i="8" l="1"/>
  <c r="Q73" i="8"/>
  <c r="AK73" i="8"/>
  <c r="AS73" i="8"/>
  <c r="BA73" i="8"/>
  <c r="BD73" i="8"/>
  <c r="W73" i="8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BK49" i="8"/>
  <c r="C73" i="8"/>
  <c r="BK31" i="8"/>
  <c r="BK73" i="8" l="1"/>
</calcChain>
</file>

<file path=xl/sharedStrings.xml><?xml version="1.0" encoding="utf-8"?>
<sst xmlns="http://schemas.openxmlformats.org/spreadsheetml/2006/main" count="169" uniqueCount="132">
  <si>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</si>
  <si>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</si>
  <si>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</si>
  <si>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</si>
  <si>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</si>
  <si>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</si>
  <si>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</si>
  <si>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</si>
  <si>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</si>
  <si>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</si>
  <si>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</si>
  <si>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</si>
  <si>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</si>
  <si>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</si>
  <si>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</si>
  <si>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</si>
  <si>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</si>
  <si>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</si>
  <si>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</si>
  <si>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</si>
  <si>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</si>
  <si>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</si>
  <si>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</si>
  <si>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</si>
  <si>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</si>
  <si>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</si>
  <si>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</si>
  <si>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</si>
  <si>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</si>
  <si>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</si>
  <si>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</si>
  <si>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</si>
  <si>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</si>
  <si>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</si>
  <si>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</si>
  <si>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</si>
  <si>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</si>
  <si>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</si>
  <si>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</si>
  <si>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</si>
  <si>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</si>
  <si>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</si>
  <si>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</si>
  <si>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</si>
  <si>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</si>
  <si>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</si>
  <si>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</si>
  <si>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</si>
  <si>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</si>
  <si>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</si>
  <si>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</si>
  <si>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</si>
  <si>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</si>
  <si>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</si>
  <si>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</si>
  <si>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</si>
  <si>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</si>
  <si>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</si>
  <si>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</si>
  <si>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</si>
  <si>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</si>
  <si>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</si>
  <si>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</si>
  <si>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</si>
  <si>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</si>
  <si>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</si>
  <si>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</si>
  <si>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</si>
  <si>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</si>
  <si>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</si>
  <si>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</si>
  <si>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</si>
  <si>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</si>
  <si>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</si>
  <si>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</si>
  <si>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</si>
  <si>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</si>
  <si>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</si>
  <si>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</si>
  <si>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</si>
  <si>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</si>
  <si>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</si>
  <si>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</si>
  <si>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</si>
  <si>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</si>
  <si>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</si>
  <si>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</si>
  <si>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</si>
  <si>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</si>
  <si>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</si>
  <si>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</si>
  <si>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</si>
  <si>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</si>
  <si>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</si>
  <si>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</si>
  <si>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</si>
  <si>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</si>
  <si>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</si>
  <si>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</si>
  <si>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</si>
  <si>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</si>
  <si>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</si>
  <si>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</si>
  <si>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</si>
  <si>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</si>
  <si>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</si>
  <si>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</si>
  <si>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</si>
  <si>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</si>
  <si>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</si>
  <si>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</si>
  <si>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</si>
  <si>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</si>
  <si>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</si>
  <si>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</si>
  <si>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</si>
  <si>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</si>
  <si>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</si>
  <si>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</si>
  <si>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</si>
  <si>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</si>
  <si>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</si>
  <si>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</si>
  <si>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</si>
  <si>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</si>
  <si>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</si>
  <si>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</si>
  <si>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</si>
  <si>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LIC MF OVERNIGHT FUND</t>
  </si>
  <si>
    <t>LIC MF ULTRA SHORT TERM FUND</t>
  </si>
  <si>
    <t>LIC Mutual Fund: Net Average Assets Under Management (AAUM) as on 30/06/2020 (All figures in Rs. Crore)</t>
  </si>
  <si>
    <t>Table showing State wise /Union Territory wise contribution to AAUM of category of schemes as on 30.06.2020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</si>
</sst>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00"/>
    <numFmt numFmtId="165" formatCode="#,##0.00000000"/>
    <numFmt numFmtId="166" formatCode="0.000000000"/>
    <numFmt numFmtId="167" formatCode="0.000000000000000000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95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167" fontId="0" fillId="0" borderId="0" xfId="0" applyNumberFormat="1"/>
    <xf numFmtId="165" fontId="13" fillId="0" borderId="0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13" fillId="0" borderId="0" xfId="0" applyNumberFormat="1" applyFont="1" applyFill="1" applyBorder="1"/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opLeftCell="X48" zoomScale="75" zoomScaleNormal="75" workbookViewId="0">
      <selection activeCell="BK73" sqref="BK73"/>
    </sheetView>
  </sheetViews>
  <sheetFormatPr defaultColWidth="9.140625" defaultRowHeight="12.75" x14ac:dyDescent="0.2"/>
  <cols>
    <col min="1" max="1" width="8.28515625" style="24" bestFit="1" customWidth="1"/>
    <col min="2" max="2" width="70.42578125" style="24" customWidth="1"/>
    <col min="3" max="3" width="5.28515625" style="24" customWidth="1"/>
    <col min="4" max="4" width="6.42578125" style="24" bestFit="1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bestFit="1" customWidth="1"/>
    <col min="19" max="19" width="7.5703125" style="24" bestFit="1" customWidth="1"/>
    <col min="20" max="20" width="7.5703125" style="24" customWidth="1"/>
    <col min="21" max="21" width="5.28515625" style="24" customWidth="1"/>
    <col min="22" max="22" width="6.42578125" style="24" bestFit="1" customWidth="1"/>
    <col min="23" max="28" width="5.28515625" style="24" customWidth="1"/>
    <col min="29" max="29" width="7.5703125" style="24" bestFit="1" customWidth="1"/>
    <col min="30" max="47" width="5.28515625" style="24" customWidth="1"/>
    <col min="48" max="48" width="7.5703125" style="24" bestFit="1" customWidth="1"/>
    <col min="49" max="49" width="8.7109375" style="24" bestFit="1" customWidth="1"/>
    <col min="50" max="50" width="8.7109375" style="24" customWidth="1"/>
    <col min="51" max="51" width="5.28515625" style="24" customWidth="1"/>
    <col min="52" max="52" width="7.5703125" style="24" bestFit="1" customWidth="1"/>
    <col min="53" max="57" width="5.28515625" style="24" customWidth="1"/>
    <col min="58" max="58" width="7.5703125" style="24" customWidth="1"/>
    <col min="59" max="60" width="7.5703125" style="24" bestFit="1" customWidth="1"/>
    <col min="61" max="61" width="5.28515625" style="24" customWidth="1"/>
    <col min="62" max="62" width="7.5703125" style="24" bestFit="1" customWidth="1"/>
    <col min="63" max="63" width="17" style="24" bestFit="1" customWidth="1"/>
    <col min="64" max="64" width="9.140625" style="24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 x14ac:dyDescent="0.35">
      <c r="A1" s="57" t="s">
        <v>75</v>
      </c>
      <c r="B1" s="74" t="s">
        <v>29</v>
      </c>
      <c r="C1" s="65" t="s">
        <v>130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7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58"/>
      <c r="B2" s="75"/>
      <c r="C2" s="82" t="s">
        <v>28</v>
      </c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4"/>
      <c r="W2" s="82" t="s">
        <v>24</v>
      </c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4"/>
      <c r="AQ2" s="82" t="s">
        <v>25</v>
      </c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4"/>
      <c r="BK2" s="71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58"/>
      <c r="B3" s="75"/>
      <c r="C3" s="68" t="s">
        <v>115</v>
      </c>
      <c r="D3" s="69"/>
      <c r="E3" s="69"/>
      <c r="F3" s="69"/>
      <c r="G3" s="69"/>
      <c r="H3" s="69"/>
      <c r="I3" s="69"/>
      <c r="J3" s="69"/>
      <c r="K3" s="69"/>
      <c r="L3" s="70"/>
      <c r="M3" s="68" t="s">
        <v>116</v>
      </c>
      <c r="N3" s="69"/>
      <c r="O3" s="69"/>
      <c r="P3" s="69"/>
      <c r="Q3" s="69"/>
      <c r="R3" s="69"/>
      <c r="S3" s="69"/>
      <c r="T3" s="69"/>
      <c r="U3" s="69"/>
      <c r="V3" s="70"/>
      <c r="W3" s="68" t="s">
        <v>115</v>
      </c>
      <c r="X3" s="69"/>
      <c r="Y3" s="69"/>
      <c r="Z3" s="69"/>
      <c r="AA3" s="69"/>
      <c r="AB3" s="69"/>
      <c r="AC3" s="69"/>
      <c r="AD3" s="69"/>
      <c r="AE3" s="69"/>
      <c r="AF3" s="70"/>
      <c r="AG3" s="68" t="s">
        <v>116</v>
      </c>
      <c r="AH3" s="69"/>
      <c r="AI3" s="69"/>
      <c r="AJ3" s="69"/>
      <c r="AK3" s="69"/>
      <c r="AL3" s="69"/>
      <c r="AM3" s="69"/>
      <c r="AN3" s="69"/>
      <c r="AO3" s="69"/>
      <c r="AP3" s="70"/>
      <c r="AQ3" s="68" t="s">
        <v>115</v>
      </c>
      <c r="AR3" s="69"/>
      <c r="AS3" s="69"/>
      <c r="AT3" s="69"/>
      <c r="AU3" s="69"/>
      <c r="AV3" s="69"/>
      <c r="AW3" s="69"/>
      <c r="AX3" s="69"/>
      <c r="AY3" s="69"/>
      <c r="AZ3" s="70"/>
      <c r="BA3" s="68" t="s">
        <v>116</v>
      </c>
      <c r="BB3" s="69"/>
      <c r="BC3" s="69"/>
      <c r="BD3" s="69"/>
      <c r="BE3" s="69"/>
      <c r="BF3" s="69"/>
      <c r="BG3" s="69"/>
      <c r="BH3" s="69"/>
      <c r="BI3" s="69"/>
      <c r="BJ3" s="70"/>
      <c r="BK3" s="72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58"/>
      <c r="B4" s="75"/>
      <c r="C4" s="85" t="s">
        <v>35</v>
      </c>
      <c r="D4" s="86"/>
      <c r="E4" s="86"/>
      <c r="F4" s="86"/>
      <c r="G4" s="87"/>
      <c r="H4" s="79" t="s">
        <v>36</v>
      </c>
      <c r="I4" s="80"/>
      <c r="J4" s="80"/>
      <c r="K4" s="80"/>
      <c r="L4" s="81"/>
      <c r="M4" s="85" t="s">
        <v>35</v>
      </c>
      <c r="N4" s="86"/>
      <c r="O4" s="86"/>
      <c r="P4" s="86"/>
      <c r="Q4" s="87"/>
      <c r="R4" s="79" t="s">
        <v>36</v>
      </c>
      <c r="S4" s="80"/>
      <c r="T4" s="80"/>
      <c r="U4" s="80"/>
      <c r="V4" s="81"/>
      <c r="W4" s="85" t="s">
        <v>35</v>
      </c>
      <c r="X4" s="86"/>
      <c r="Y4" s="86"/>
      <c r="Z4" s="86"/>
      <c r="AA4" s="87"/>
      <c r="AB4" s="79" t="s">
        <v>36</v>
      </c>
      <c r="AC4" s="80"/>
      <c r="AD4" s="80"/>
      <c r="AE4" s="80"/>
      <c r="AF4" s="81"/>
      <c r="AG4" s="85" t="s">
        <v>35</v>
      </c>
      <c r="AH4" s="86"/>
      <c r="AI4" s="86"/>
      <c r="AJ4" s="86"/>
      <c r="AK4" s="87"/>
      <c r="AL4" s="79" t="s">
        <v>36</v>
      </c>
      <c r="AM4" s="80"/>
      <c r="AN4" s="80"/>
      <c r="AO4" s="80"/>
      <c r="AP4" s="81"/>
      <c r="AQ4" s="85" t="s">
        <v>35</v>
      </c>
      <c r="AR4" s="86"/>
      <c r="AS4" s="86"/>
      <c r="AT4" s="86"/>
      <c r="AU4" s="87"/>
      <c r="AV4" s="79" t="s">
        <v>36</v>
      </c>
      <c r="AW4" s="80"/>
      <c r="AX4" s="80"/>
      <c r="AY4" s="80"/>
      <c r="AZ4" s="81"/>
      <c r="BA4" s="85" t="s">
        <v>35</v>
      </c>
      <c r="BB4" s="86"/>
      <c r="BC4" s="86"/>
      <c r="BD4" s="86"/>
      <c r="BE4" s="87"/>
      <c r="BF4" s="79" t="s">
        <v>36</v>
      </c>
      <c r="BG4" s="80"/>
      <c r="BH4" s="80"/>
      <c r="BI4" s="80"/>
      <c r="BJ4" s="81"/>
      <c r="BK4" s="72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59"/>
      <c r="B5" s="75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3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76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8"/>
    </row>
    <row r="7" spans="1:107" x14ac:dyDescent="0.2">
      <c r="A7" s="22" t="s">
        <v>76</v>
      </c>
      <c r="B7" s="25" t="s">
        <v>11</v>
      </c>
      <c r="C7" s="76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8"/>
    </row>
    <row r="8" spans="1:107" x14ac:dyDescent="0.2">
      <c r="A8" s="22"/>
      <c r="B8" s="26" t="s">
        <v>102</v>
      </c>
      <c r="C8" s="27">
        <v>0</v>
      </c>
      <c r="D8" s="27">
        <v>5.6862912880666654</v>
      </c>
      <c r="E8" s="27">
        <v>0</v>
      </c>
      <c r="F8" s="27">
        <v>0</v>
      </c>
      <c r="G8" s="27">
        <v>0</v>
      </c>
      <c r="H8" s="27">
        <v>8.9209456744954565</v>
      </c>
      <c r="I8" s="27">
        <v>3891.1730814996858</v>
      </c>
      <c r="J8" s="27">
        <v>2483.9657845949891</v>
      </c>
      <c r="K8" s="27">
        <v>0</v>
      </c>
      <c r="L8" s="27">
        <v>74.308668641232771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4.6728839762712049</v>
      </c>
      <c r="S8" s="27">
        <v>383.68021650811494</v>
      </c>
      <c r="T8" s="27">
        <v>352.44201022804475</v>
      </c>
      <c r="U8" s="27">
        <v>0</v>
      </c>
      <c r="V8" s="27">
        <v>15.612753668100542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3.8398579878507505E-2</v>
      </c>
      <c r="AC8" s="27">
        <v>37.072033685034505</v>
      </c>
      <c r="AD8" s="27">
        <v>0</v>
      </c>
      <c r="AE8" s="27">
        <v>0</v>
      </c>
      <c r="AF8" s="27">
        <v>1.0059861187149048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9.8559572363582135E-2</v>
      </c>
      <c r="AM8" s="27">
        <v>5.9428502997731933E-2</v>
      </c>
      <c r="AN8" s="27">
        <v>0</v>
      </c>
      <c r="AO8" s="27">
        <v>0</v>
      </c>
      <c r="AP8" s="27">
        <v>0.49359276193223595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21.557812718915958</v>
      </c>
      <c r="AW8" s="27">
        <v>1415.7146521685634</v>
      </c>
      <c r="AX8" s="27">
        <v>208.7004826517888</v>
      </c>
      <c r="AY8" s="27">
        <v>0</v>
      </c>
      <c r="AZ8" s="27">
        <v>100.79285009227702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7.93369585650861</v>
      </c>
      <c r="BG8" s="27">
        <v>12.770679861771397</v>
      </c>
      <c r="BH8" s="27">
        <v>46.618049726644408</v>
      </c>
      <c r="BI8" s="27">
        <v>0</v>
      </c>
      <c r="BJ8" s="27">
        <v>13.857195691575878</v>
      </c>
      <c r="BK8" s="28">
        <f>SUM(C8:BJ8)</f>
        <v>9087.1760540679697</v>
      </c>
    </row>
    <row r="9" spans="1:107" x14ac:dyDescent="0.2">
      <c r="A9" s="22"/>
      <c r="B9" s="29" t="s">
        <v>85</v>
      </c>
      <c r="C9" s="30">
        <f>SUM(C8)</f>
        <v>0</v>
      </c>
      <c r="D9" s="30">
        <f t="shared" ref="D9:BJ9" si="0">SUM(D8)</f>
        <v>5.6862912880666654</v>
      </c>
      <c r="E9" s="30">
        <f t="shared" si="0"/>
        <v>0</v>
      </c>
      <c r="F9" s="30">
        <f t="shared" si="0"/>
        <v>0</v>
      </c>
      <c r="G9" s="30">
        <f t="shared" si="0"/>
        <v>0</v>
      </c>
      <c r="H9" s="30">
        <f t="shared" si="0"/>
        <v>8.9209456744954565</v>
      </c>
      <c r="I9" s="30">
        <f t="shared" si="0"/>
        <v>3891.1730814996858</v>
      </c>
      <c r="J9" s="30">
        <f t="shared" si="0"/>
        <v>2483.9657845949891</v>
      </c>
      <c r="K9" s="30">
        <f t="shared" si="0"/>
        <v>0</v>
      </c>
      <c r="L9" s="30">
        <f t="shared" si="0"/>
        <v>74.308668641232771</v>
      </c>
      <c r="M9" s="30">
        <f t="shared" si="0"/>
        <v>0</v>
      </c>
      <c r="N9" s="30">
        <f t="shared" si="0"/>
        <v>0</v>
      </c>
      <c r="O9" s="30">
        <f t="shared" si="0"/>
        <v>0</v>
      </c>
      <c r="P9" s="30">
        <f t="shared" si="0"/>
        <v>0</v>
      </c>
      <c r="Q9" s="30">
        <f t="shared" si="0"/>
        <v>0</v>
      </c>
      <c r="R9" s="30">
        <f t="shared" si="0"/>
        <v>4.6728839762712049</v>
      </c>
      <c r="S9" s="30">
        <f t="shared" si="0"/>
        <v>383.68021650811494</v>
      </c>
      <c r="T9" s="30">
        <f t="shared" si="0"/>
        <v>352.44201022804475</v>
      </c>
      <c r="U9" s="30">
        <f t="shared" si="0"/>
        <v>0</v>
      </c>
      <c r="V9" s="30">
        <f t="shared" si="0"/>
        <v>15.612753668100542</v>
      </c>
      <c r="W9" s="30">
        <f t="shared" si="0"/>
        <v>0</v>
      </c>
      <c r="X9" s="30">
        <f t="shared" si="0"/>
        <v>0</v>
      </c>
      <c r="Y9" s="30">
        <f t="shared" si="0"/>
        <v>0</v>
      </c>
      <c r="Z9" s="30">
        <f t="shared" si="0"/>
        <v>0</v>
      </c>
      <c r="AA9" s="30">
        <f t="shared" si="0"/>
        <v>0</v>
      </c>
      <c r="AB9" s="30">
        <f t="shared" si="0"/>
        <v>3.8398579878507505E-2</v>
      </c>
      <c r="AC9" s="30">
        <f t="shared" si="0"/>
        <v>37.072033685034505</v>
      </c>
      <c r="AD9" s="30">
        <f t="shared" si="0"/>
        <v>0</v>
      </c>
      <c r="AE9" s="30">
        <f t="shared" si="0"/>
        <v>0</v>
      </c>
      <c r="AF9" s="30">
        <f t="shared" si="0"/>
        <v>1.0059861187149048</v>
      </c>
      <c r="AG9" s="30">
        <f t="shared" si="0"/>
        <v>0</v>
      </c>
      <c r="AH9" s="30">
        <f t="shared" si="0"/>
        <v>0</v>
      </c>
      <c r="AI9" s="30">
        <f t="shared" si="0"/>
        <v>0</v>
      </c>
      <c r="AJ9" s="30">
        <f t="shared" si="0"/>
        <v>0</v>
      </c>
      <c r="AK9" s="30">
        <f t="shared" si="0"/>
        <v>0</v>
      </c>
      <c r="AL9" s="30">
        <f t="shared" si="0"/>
        <v>9.8559572363582135E-2</v>
      </c>
      <c r="AM9" s="30">
        <f t="shared" si="0"/>
        <v>5.9428502997731933E-2</v>
      </c>
      <c r="AN9" s="30">
        <f t="shared" si="0"/>
        <v>0</v>
      </c>
      <c r="AO9" s="30">
        <f t="shared" si="0"/>
        <v>0</v>
      </c>
      <c r="AP9" s="30">
        <f t="shared" si="0"/>
        <v>0.49359276193223595</v>
      </c>
      <c r="AQ9" s="30">
        <f t="shared" si="0"/>
        <v>0</v>
      </c>
      <c r="AR9" s="30">
        <f t="shared" si="0"/>
        <v>0</v>
      </c>
      <c r="AS9" s="30">
        <f t="shared" si="0"/>
        <v>0</v>
      </c>
      <c r="AT9" s="30">
        <f t="shared" si="0"/>
        <v>0</v>
      </c>
      <c r="AU9" s="30">
        <f t="shared" si="0"/>
        <v>0</v>
      </c>
      <c r="AV9" s="30">
        <f t="shared" si="0"/>
        <v>21.557812718915958</v>
      </c>
      <c r="AW9" s="30">
        <f t="shared" si="0"/>
        <v>1415.7146521685634</v>
      </c>
      <c r="AX9" s="30">
        <f t="shared" si="0"/>
        <v>208.7004826517888</v>
      </c>
      <c r="AY9" s="30">
        <f t="shared" si="0"/>
        <v>0</v>
      </c>
      <c r="AZ9" s="30">
        <f t="shared" si="0"/>
        <v>100.79285009227702</v>
      </c>
      <c r="BA9" s="30">
        <f t="shared" si="0"/>
        <v>0</v>
      </c>
      <c r="BB9" s="30">
        <f t="shared" si="0"/>
        <v>0</v>
      </c>
      <c r="BC9" s="30">
        <f t="shared" si="0"/>
        <v>0</v>
      </c>
      <c r="BD9" s="30">
        <f t="shared" si="0"/>
        <v>0</v>
      </c>
      <c r="BE9" s="30">
        <f t="shared" si="0"/>
        <v>0</v>
      </c>
      <c r="BF9" s="30">
        <f t="shared" si="0"/>
        <v>7.93369585650861</v>
      </c>
      <c r="BG9" s="30">
        <f t="shared" si="0"/>
        <v>12.770679861771397</v>
      </c>
      <c r="BH9" s="30">
        <f t="shared" si="0"/>
        <v>46.618049726644408</v>
      </c>
      <c r="BI9" s="30">
        <f t="shared" si="0"/>
        <v>0</v>
      </c>
      <c r="BJ9" s="30">
        <f t="shared" si="0"/>
        <v>13.857195691575878</v>
      </c>
      <c r="BK9" s="28">
        <f>SUM(C9:BJ9)</f>
        <v>9087.1760540679697</v>
      </c>
    </row>
    <row r="10" spans="1:107" x14ac:dyDescent="0.2">
      <c r="A10" s="22" t="s">
        <v>77</v>
      </c>
      <c r="B10" s="25" t="s">
        <v>3</v>
      </c>
      <c r="C10" s="54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6"/>
    </row>
    <row r="11" spans="1:107" x14ac:dyDescent="0.2">
      <c r="A11" s="22"/>
      <c r="B11" s="26" t="s">
        <v>103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1.8906561225955165</v>
      </c>
      <c r="I11" s="27">
        <v>2.7639681876332158</v>
      </c>
      <c r="J11" s="27">
        <v>0</v>
      </c>
      <c r="K11" s="27">
        <v>0</v>
      </c>
      <c r="L11" s="27">
        <v>3.1706971928179128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0.74127026937115048</v>
      </c>
      <c r="S11" s="27">
        <v>2.7988323670001178</v>
      </c>
      <c r="T11" s="27">
        <v>2.1982412004666672</v>
      </c>
      <c r="U11" s="27">
        <v>0</v>
      </c>
      <c r="V11" s="27">
        <v>0.28651266778208712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4.2875147701890853E-2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6.0635100379989299E-5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1.7606227616311725</v>
      </c>
      <c r="AW11" s="27">
        <v>12.775334929499708</v>
      </c>
      <c r="AX11" s="27">
        <v>0.84261930916661321</v>
      </c>
      <c r="AY11" s="27">
        <v>0</v>
      </c>
      <c r="AZ11" s="27">
        <v>3.8499013555064447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0.77539088396655653</v>
      </c>
      <c r="BG11" s="27">
        <v>4.215047962800293</v>
      </c>
      <c r="BH11" s="27">
        <v>16.081410052800049</v>
      </c>
      <c r="BI11" s="27">
        <v>0</v>
      </c>
      <c r="BJ11" s="27">
        <v>0.66388200092688943</v>
      </c>
      <c r="BK11" s="28">
        <f>SUM(C11:BJ11)</f>
        <v>54.857323046766666</v>
      </c>
    </row>
    <row r="12" spans="1:107" x14ac:dyDescent="0.2">
      <c r="A12" s="22"/>
      <c r="B12" s="29" t="s">
        <v>86</v>
      </c>
      <c r="C12" s="30">
        <f>SUM(C11)</f>
        <v>0</v>
      </c>
      <c r="D12" s="30">
        <f t="shared" ref="D12:BJ12" si="1">SUM(D11)</f>
        <v>0</v>
      </c>
      <c r="E12" s="30">
        <f t="shared" si="1"/>
        <v>0</v>
      </c>
      <c r="F12" s="30">
        <f t="shared" si="1"/>
        <v>0</v>
      </c>
      <c r="G12" s="30">
        <f t="shared" si="1"/>
        <v>0</v>
      </c>
      <c r="H12" s="30">
        <f t="shared" si="1"/>
        <v>1.8906561225955165</v>
      </c>
      <c r="I12" s="30">
        <f t="shared" si="1"/>
        <v>2.7639681876332158</v>
      </c>
      <c r="J12" s="30">
        <f t="shared" si="1"/>
        <v>0</v>
      </c>
      <c r="K12" s="30">
        <f t="shared" si="1"/>
        <v>0</v>
      </c>
      <c r="L12" s="30">
        <f t="shared" si="1"/>
        <v>3.1706971928179128</v>
      </c>
      <c r="M12" s="30">
        <f t="shared" si="1"/>
        <v>0</v>
      </c>
      <c r="N12" s="30">
        <f t="shared" si="1"/>
        <v>0</v>
      </c>
      <c r="O12" s="30">
        <f t="shared" si="1"/>
        <v>0</v>
      </c>
      <c r="P12" s="30">
        <f t="shared" si="1"/>
        <v>0</v>
      </c>
      <c r="Q12" s="30">
        <f t="shared" si="1"/>
        <v>0</v>
      </c>
      <c r="R12" s="30">
        <f t="shared" si="1"/>
        <v>0.74127026937115048</v>
      </c>
      <c r="S12" s="30">
        <f t="shared" si="1"/>
        <v>2.7988323670001178</v>
      </c>
      <c r="T12" s="30">
        <f t="shared" si="1"/>
        <v>2.1982412004666672</v>
      </c>
      <c r="U12" s="30">
        <f t="shared" si="1"/>
        <v>0</v>
      </c>
      <c r="V12" s="30">
        <f t="shared" si="1"/>
        <v>0.28651266778208712</v>
      </c>
      <c r="W12" s="30">
        <f t="shared" si="1"/>
        <v>0</v>
      </c>
      <c r="X12" s="30">
        <f t="shared" si="1"/>
        <v>0</v>
      </c>
      <c r="Y12" s="30">
        <f t="shared" si="1"/>
        <v>0</v>
      </c>
      <c r="Z12" s="30">
        <f t="shared" si="1"/>
        <v>0</v>
      </c>
      <c r="AA12" s="30">
        <f t="shared" si="1"/>
        <v>0</v>
      </c>
      <c r="AB12" s="30">
        <f t="shared" si="1"/>
        <v>4.2875147701890853E-2</v>
      </c>
      <c r="AC12" s="30">
        <f t="shared" si="1"/>
        <v>0</v>
      </c>
      <c r="AD12" s="30">
        <f t="shared" si="1"/>
        <v>0</v>
      </c>
      <c r="AE12" s="30">
        <f t="shared" si="1"/>
        <v>0</v>
      </c>
      <c r="AF12" s="30">
        <f t="shared" si="1"/>
        <v>0</v>
      </c>
      <c r="AG12" s="30">
        <f t="shared" si="1"/>
        <v>0</v>
      </c>
      <c r="AH12" s="30">
        <f t="shared" si="1"/>
        <v>0</v>
      </c>
      <c r="AI12" s="30">
        <f t="shared" si="1"/>
        <v>0</v>
      </c>
      <c r="AJ12" s="30">
        <f t="shared" si="1"/>
        <v>0</v>
      </c>
      <c r="AK12" s="30">
        <f t="shared" si="1"/>
        <v>0</v>
      </c>
      <c r="AL12" s="30">
        <f t="shared" si="1"/>
        <v>6.0635100379989299E-5</v>
      </c>
      <c r="AM12" s="30">
        <f t="shared" si="1"/>
        <v>0</v>
      </c>
      <c r="AN12" s="30">
        <f t="shared" si="1"/>
        <v>0</v>
      </c>
      <c r="AO12" s="30">
        <f t="shared" si="1"/>
        <v>0</v>
      </c>
      <c r="AP12" s="30">
        <f t="shared" si="1"/>
        <v>0</v>
      </c>
      <c r="AQ12" s="30">
        <f t="shared" si="1"/>
        <v>0</v>
      </c>
      <c r="AR12" s="30">
        <f t="shared" si="1"/>
        <v>0</v>
      </c>
      <c r="AS12" s="30">
        <f t="shared" si="1"/>
        <v>0</v>
      </c>
      <c r="AT12" s="30">
        <f t="shared" si="1"/>
        <v>0</v>
      </c>
      <c r="AU12" s="30">
        <f t="shared" si="1"/>
        <v>0</v>
      </c>
      <c r="AV12" s="30">
        <f t="shared" si="1"/>
        <v>1.7606227616311725</v>
      </c>
      <c r="AW12" s="30">
        <f t="shared" si="1"/>
        <v>12.775334929499708</v>
      </c>
      <c r="AX12" s="30">
        <f t="shared" si="1"/>
        <v>0.84261930916661321</v>
      </c>
      <c r="AY12" s="30">
        <f t="shared" si="1"/>
        <v>0</v>
      </c>
      <c r="AZ12" s="30">
        <f t="shared" si="1"/>
        <v>3.8499013555064447</v>
      </c>
      <c r="BA12" s="30">
        <f t="shared" si="1"/>
        <v>0</v>
      </c>
      <c r="BB12" s="30">
        <f t="shared" si="1"/>
        <v>0</v>
      </c>
      <c r="BC12" s="30">
        <f t="shared" si="1"/>
        <v>0</v>
      </c>
      <c r="BD12" s="30">
        <f t="shared" si="1"/>
        <v>0</v>
      </c>
      <c r="BE12" s="30">
        <f t="shared" si="1"/>
        <v>0</v>
      </c>
      <c r="BF12" s="30">
        <f t="shared" si="1"/>
        <v>0.77539088396655653</v>
      </c>
      <c r="BG12" s="30">
        <f t="shared" si="1"/>
        <v>4.215047962800293</v>
      </c>
      <c r="BH12" s="30">
        <f t="shared" si="1"/>
        <v>16.081410052800049</v>
      </c>
      <c r="BI12" s="30">
        <f t="shared" si="1"/>
        <v>0</v>
      </c>
      <c r="BJ12" s="30">
        <f t="shared" si="1"/>
        <v>0.66388200092688943</v>
      </c>
      <c r="BK12" s="28">
        <f t="shared" ref="BK12" si="2">SUM(C12:BJ12)</f>
        <v>54.857323046766666</v>
      </c>
    </row>
    <row r="13" spans="1:107" x14ac:dyDescent="0.2">
      <c r="A13" s="22" t="s">
        <v>78</v>
      </c>
      <c r="B13" s="25" t="s">
        <v>10</v>
      </c>
      <c r="C13" s="54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6"/>
    </row>
    <row r="14" spans="1:107" x14ac:dyDescent="0.2">
      <c r="A14" s="22"/>
      <c r="B14" s="31" t="s">
        <v>37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8">
        <f t="shared" ref="BK14:BK15" si="3">SUM(C14:BJ14)</f>
        <v>0</v>
      </c>
    </row>
    <row r="15" spans="1:107" x14ac:dyDescent="0.2">
      <c r="A15" s="22"/>
      <c r="B15" s="29" t="s">
        <v>93</v>
      </c>
      <c r="C15" s="30">
        <f t="shared" ref="C15:AH15" si="4">SUM(C14:C14)</f>
        <v>0</v>
      </c>
      <c r="D15" s="30">
        <f t="shared" si="4"/>
        <v>0</v>
      </c>
      <c r="E15" s="30">
        <f t="shared" si="4"/>
        <v>0</v>
      </c>
      <c r="F15" s="30">
        <f t="shared" si="4"/>
        <v>0</v>
      </c>
      <c r="G15" s="30">
        <f t="shared" si="4"/>
        <v>0</v>
      </c>
      <c r="H15" s="30">
        <f t="shared" si="4"/>
        <v>0</v>
      </c>
      <c r="I15" s="30">
        <f t="shared" si="4"/>
        <v>0</v>
      </c>
      <c r="J15" s="30">
        <f t="shared" si="4"/>
        <v>0</v>
      </c>
      <c r="K15" s="30">
        <f t="shared" si="4"/>
        <v>0</v>
      </c>
      <c r="L15" s="30">
        <f t="shared" si="4"/>
        <v>0</v>
      </c>
      <c r="M15" s="30">
        <f t="shared" si="4"/>
        <v>0</v>
      </c>
      <c r="N15" s="30">
        <f t="shared" si="4"/>
        <v>0</v>
      </c>
      <c r="O15" s="30">
        <f t="shared" si="4"/>
        <v>0</v>
      </c>
      <c r="P15" s="30">
        <f t="shared" si="4"/>
        <v>0</v>
      </c>
      <c r="Q15" s="30">
        <f t="shared" si="4"/>
        <v>0</v>
      </c>
      <c r="R15" s="30">
        <f t="shared" si="4"/>
        <v>0</v>
      </c>
      <c r="S15" s="30">
        <f t="shared" si="4"/>
        <v>0</v>
      </c>
      <c r="T15" s="30">
        <f t="shared" si="4"/>
        <v>0</v>
      </c>
      <c r="U15" s="30">
        <f t="shared" si="4"/>
        <v>0</v>
      </c>
      <c r="V15" s="30">
        <f t="shared" si="4"/>
        <v>0</v>
      </c>
      <c r="W15" s="30">
        <f t="shared" si="4"/>
        <v>0</v>
      </c>
      <c r="X15" s="30">
        <f t="shared" si="4"/>
        <v>0</v>
      </c>
      <c r="Y15" s="30">
        <f t="shared" si="4"/>
        <v>0</v>
      </c>
      <c r="Z15" s="30">
        <f t="shared" si="4"/>
        <v>0</v>
      </c>
      <c r="AA15" s="30">
        <f t="shared" si="4"/>
        <v>0</v>
      </c>
      <c r="AB15" s="30">
        <f t="shared" si="4"/>
        <v>0</v>
      </c>
      <c r="AC15" s="30">
        <f t="shared" si="4"/>
        <v>0</v>
      </c>
      <c r="AD15" s="30">
        <f t="shared" si="4"/>
        <v>0</v>
      </c>
      <c r="AE15" s="30">
        <f t="shared" si="4"/>
        <v>0</v>
      </c>
      <c r="AF15" s="30">
        <f t="shared" si="4"/>
        <v>0</v>
      </c>
      <c r="AG15" s="30">
        <f t="shared" si="4"/>
        <v>0</v>
      </c>
      <c r="AH15" s="30">
        <f t="shared" si="4"/>
        <v>0</v>
      </c>
      <c r="AI15" s="30">
        <f t="shared" ref="AI15:BJ15" si="5">SUM(AI14:AI14)</f>
        <v>0</v>
      </c>
      <c r="AJ15" s="30">
        <f t="shared" si="5"/>
        <v>0</v>
      </c>
      <c r="AK15" s="30">
        <f t="shared" si="5"/>
        <v>0</v>
      </c>
      <c r="AL15" s="30">
        <f t="shared" si="5"/>
        <v>0</v>
      </c>
      <c r="AM15" s="30">
        <f t="shared" si="5"/>
        <v>0</v>
      </c>
      <c r="AN15" s="30">
        <f t="shared" si="5"/>
        <v>0</v>
      </c>
      <c r="AO15" s="30">
        <f t="shared" si="5"/>
        <v>0</v>
      </c>
      <c r="AP15" s="30">
        <f t="shared" si="5"/>
        <v>0</v>
      </c>
      <c r="AQ15" s="30">
        <f t="shared" si="5"/>
        <v>0</v>
      </c>
      <c r="AR15" s="30">
        <f t="shared" si="5"/>
        <v>0</v>
      </c>
      <c r="AS15" s="30">
        <f t="shared" si="5"/>
        <v>0</v>
      </c>
      <c r="AT15" s="30">
        <f t="shared" si="5"/>
        <v>0</v>
      </c>
      <c r="AU15" s="30">
        <f t="shared" si="5"/>
        <v>0</v>
      </c>
      <c r="AV15" s="30">
        <f t="shared" si="5"/>
        <v>0</v>
      </c>
      <c r="AW15" s="30">
        <f t="shared" si="5"/>
        <v>0</v>
      </c>
      <c r="AX15" s="30">
        <f t="shared" si="5"/>
        <v>0</v>
      </c>
      <c r="AY15" s="30">
        <f t="shared" si="5"/>
        <v>0</v>
      </c>
      <c r="AZ15" s="30">
        <f t="shared" si="5"/>
        <v>0</v>
      </c>
      <c r="BA15" s="30">
        <f t="shared" si="5"/>
        <v>0</v>
      </c>
      <c r="BB15" s="30">
        <f t="shared" si="5"/>
        <v>0</v>
      </c>
      <c r="BC15" s="30">
        <f t="shared" si="5"/>
        <v>0</v>
      </c>
      <c r="BD15" s="30">
        <f t="shared" si="5"/>
        <v>0</v>
      </c>
      <c r="BE15" s="30">
        <f t="shared" si="5"/>
        <v>0</v>
      </c>
      <c r="BF15" s="30">
        <f t="shared" si="5"/>
        <v>0</v>
      </c>
      <c r="BG15" s="30">
        <f t="shared" si="5"/>
        <v>0</v>
      </c>
      <c r="BH15" s="30">
        <f t="shared" si="5"/>
        <v>0</v>
      </c>
      <c r="BI15" s="30">
        <f t="shared" si="5"/>
        <v>0</v>
      </c>
      <c r="BJ15" s="30">
        <f t="shared" si="5"/>
        <v>0</v>
      </c>
      <c r="BK15" s="28">
        <f t="shared" si="3"/>
        <v>0</v>
      </c>
    </row>
    <row r="16" spans="1:107" x14ac:dyDescent="0.2">
      <c r="A16" s="22" t="s">
        <v>79</v>
      </c>
      <c r="B16" s="25" t="s">
        <v>12</v>
      </c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6"/>
    </row>
    <row r="17" spans="1:63" x14ac:dyDescent="0.2">
      <c r="A17" s="22"/>
      <c r="B17" s="29" t="s">
        <v>37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28">
        <f t="shared" ref="BK17:BK20" si="6">SUM(C17:BJ17)</f>
        <v>0</v>
      </c>
    </row>
    <row r="18" spans="1:63" x14ac:dyDescent="0.2">
      <c r="A18" s="22"/>
      <c r="B18" s="29" t="s">
        <v>92</v>
      </c>
      <c r="C18" s="30">
        <f>SUM(C17)</f>
        <v>0</v>
      </c>
      <c r="D18" s="30">
        <f t="shared" ref="D18:BJ18" si="7">SUM(D17)</f>
        <v>0</v>
      </c>
      <c r="E18" s="30">
        <f t="shared" si="7"/>
        <v>0</v>
      </c>
      <c r="F18" s="30">
        <f t="shared" si="7"/>
        <v>0</v>
      </c>
      <c r="G18" s="30">
        <f t="shared" si="7"/>
        <v>0</v>
      </c>
      <c r="H18" s="30">
        <f t="shared" si="7"/>
        <v>0</v>
      </c>
      <c r="I18" s="30">
        <f t="shared" si="7"/>
        <v>0</v>
      </c>
      <c r="J18" s="30">
        <f t="shared" si="7"/>
        <v>0</v>
      </c>
      <c r="K18" s="30">
        <f t="shared" si="7"/>
        <v>0</v>
      </c>
      <c r="L18" s="30">
        <f t="shared" si="7"/>
        <v>0</v>
      </c>
      <c r="M18" s="30">
        <f t="shared" si="7"/>
        <v>0</v>
      </c>
      <c r="N18" s="30">
        <f t="shared" si="7"/>
        <v>0</v>
      </c>
      <c r="O18" s="30">
        <f t="shared" si="7"/>
        <v>0</v>
      </c>
      <c r="P18" s="30">
        <f t="shared" si="7"/>
        <v>0</v>
      </c>
      <c r="Q18" s="30">
        <f t="shared" si="7"/>
        <v>0</v>
      </c>
      <c r="R18" s="30">
        <f t="shared" si="7"/>
        <v>0</v>
      </c>
      <c r="S18" s="30">
        <f t="shared" si="7"/>
        <v>0</v>
      </c>
      <c r="T18" s="30">
        <f t="shared" si="7"/>
        <v>0</v>
      </c>
      <c r="U18" s="30">
        <f t="shared" si="7"/>
        <v>0</v>
      </c>
      <c r="V18" s="30">
        <f t="shared" si="7"/>
        <v>0</v>
      </c>
      <c r="W18" s="30">
        <f t="shared" si="7"/>
        <v>0</v>
      </c>
      <c r="X18" s="30">
        <f t="shared" si="7"/>
        <v>0</v>
      </c>
      <c r="Y18" s="30">
        <f t="shared" si="7"/>
        <v>0</v>
      </c>
      <c r="Z18" s="30">
        <f t="shared" si="7"/>
        <v>0</v>
      </c>
      <c r="AA18" s="30">
        <f t="shared" si="7"/>
        <v>0</v>
      </c>
      <c r="AB18" s="30">
        <f t="shared" si="7"/>
        <v>0</v>
      </c>
      <c r="AC18" s="30">
        <f t="shared" si="7"/>
        <v>0</v>
      </c>
      <c r="AD18" s="30">
        <f t="shared" si="7"/>
        <v>0</v>
      </c>
      <c r="AE18" s="30">
        <f t="shared" si="7"/>
        <v>0</v>
      </c>
      <c r="AF18" s="30">
        <f t="shared" si="7"/>
        <v>0</v>
      </c>
      <c r="AG18" s="30">
        <f t="shared" si="7"/>
        <v>0</v>
      </c>
      <c r="AH18" s="30">
        <f t="shared" si="7"/>
        <v>0</v>
      </c>
      <c r="AI18" s="30">
        <f t="shared" si="7"/>
        <v>0</v>
      </c>
      <c r="AJ18" s="30">
        <f t="shared" si="7"/>
        <v>0</v>
      </c>
      <c r="AK18" s="30">
        <f t="shared" si="7"/>
        <v>0</v>
      </c>
      <c r="AL18" s="30">
        <f t="shared" si="7"/>
        <v>0</v>
      </c>
      <c r="AM18" s="30">
        <f t="shared" si="7"/>
        <v>0</v>
      </c>
      <c r="AN18" s="30">
        <f t="shared" si="7"/>
        <v>0</v>
      </c>
      <c r="AO18" s="30">
        <f t="shared" si="7"/>
        <v>0</v>
      </c>
      <c r="AP18" s="30">
        <f t="shared" si="7"/>
        <v>0</v>
      </c>
      <c r="AQ18" s="30">
        <f t="shared" si="7"/>
        <v>0</v>
      </c>
      <c r="AR18" s="30">
        <f t="shared" si="7"/>
        <v>0</v>
      </c>
      <c r="AS18" s="30">
        <f t="shared" si="7"/>
        <v>0</v>
      </c>
      <c r="AT18" s="30">
        <f t="shared" si="7"/>
        <v>0</v>
      </c>
      <c r="AU18" s="30">
        <f t="shared" si="7"/>
        <v>0</v>
      </c>
      <c r="AV18" s="30">
        <f t="shared" si="7"/>
        <v>0</v>
      </c>
      <c r="AW18" s="30">
        <f t="shared" si="7"/>
        <v>0</v>
      </c>
      <c r="AX18" s="30">
        <f t="shared" si="7"/>
        <v>0</v>
      </c>
      <c r="AY18" s="30">
        <f t="shared" si="7"/>
        <v>0</v>
      </c>
      <c r="AZ18" s="30">
        <f t="shared" si="7"/>
        <v>0</v>
      </c>
      <c r="BA18" s="30">
        <f t="shared" si="7"/>
        <v>0</v>
      </c>
      <c r="BB18" s="30">
        <f t="shared" si="7"/>
        <v>0</v>
      </c>
      <c r="BC18" s="30">
        <f t="shared" si="7"/>
        <v>0</v>
      </c>
      <c r="BD18" s="30">
        <f t="shared" si="7"/>
        <v>0</v>
      </c>
      <c r="BE18" s="30">
        <f t="shared" si="7"/>
        <v>0</v>
      </c>
      <c r="BF18" s="30">
        <f t="shared" si="7"/>
        <v>0</v>
      </c>
      <c r="BG18" s="30">
        <f t="shared" si="7"/>
        <v>0</v>
      </c>
      <c r="BH18" s="30">
        <f t="shared" si="7"/>
        <v>0</v>
      </c>
      <c r="BI18" s="30">
        <f t="shared" si="7"/>
        <v>0</v>
      </c>
      <c r="BJ18" s="30">
        <f t="shared" si="7"/>
        <v>0</v>
      </c>
      <c r="BK18" s="28">
        <f t="shared" si="6"/>
        <v>0</v>
      </c>
    </row>
    <row r="19" spans="1:63" x14ac:dyDescent="0.2">
      <c r="A19" s="22" t="s">
        <v>81</v>
      </c>
      <c r="B19" s="25" t="s">
        <v>97</v>
      </c>
      <c r="C19" s="54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6"/>
    </row>
    <row r="20" spans="1:63" x14ac:dyDescent="0.2">
      <c r="A20" s="22"/>
      <c r="B20" s="31" t="s">
        <v>37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8">
        <f t="shared" si="6"/>
        <v>0</v>
      </c>
    </row>
    <row r="21" spans="1:63" x14ac:dyDescent="0.2">
      <c r="A21" s="22"/>
      <c r="B21" s="29" t="s">
        <v>91</v>
      </c>
      <c r="C21" s="30">
        <f>SUM(C20)</f>
        <v>0</v>
      </c>
      <c r="D21" s="30">
        <f t="shared" ref="D21:BJ21" si="8">SUM(D20)</f>
        <v>0</v>
      </c>
      <c r="E21" s="30">
        <f t="shared" si="8"/>
        <v>0</v>
      </c>
      <c r="F21" s="30">
        <f t="shared" si="8"/>
        <v>0</v>
      </c>
      <c r="G21" s="30">
        <f t="shared" si="8"/>
        <v>0</v>
      </c>
      <c r="H21" s="30">
        <f t="shared" si="8"/>
        <v>0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  <c r="Z21" s="30">
        <f t="shared" si="8"/>
        <v>0</v>
      </c>
      <c r="AA21" s="30">
        <f t="shared" si="8"/>
        <v>0</v>
      </c>
      <c r="AB21" s="30">
        <f t="shared" si="8"/>
        <v>0</v>
      </c>
      <c r="AC21" s="30">
        <f t="shared" si="8"/>
        <v>0</v>
      </c>
      <c r="AD21" s="30">
        <f t="shared" si="8"/>
        <v>0</v>
      </c>
      <c r="AE21" s="30">
        <f t="shared" si="8"/>
        <v>0</v>
      </c>
      <c r="AF21" s="30">
        <f t="shared" si="8"/>
        <v>0</v>
      </c>
      <c r="AG21" s="30">
        <f t="shared" si="8"/>
        <v>0</v>
      </c>
      <c r="AH21" s="30">
        <f t="shared" si="8"/>
        <v>0</v>
      </c>
      <c r="AI21" s="30">
        <f t="shared" si="8"/>
        <v>0</v>
      </c>
      <c r="AJ21" s="30">
        <f t="shared" si="8"/>
        <v>0</v>
      </c>
      <c r="AK21" s="30">
        <f t="shared" si="8"/>
        <v>0</v>
      </c>
      <c r="AL21" s="30">
        <f t="shared" si="8"/>
        <v>0</v>
      </c>
      <c r="AM21" s="30">
        <f t="shared" si="8"/>
        <v>0</v>
      </c>
      <c r="AN21" s="30">
        <f t="shared" si="8"/>
        <v>0</v>
      </c>
      <c r="AO21" s="30">
        <f t="shared" si="8"/>
        <v>0</v>
      </c>
      <c r="AP21" s="30">
        <f t="shared" si="8"/>
        <v>0</v>
      </c>
      <c r="AQ21" s="30">
        <f t="shared" si="8"/>
        <v>0</v>
      </c>
      <c r="AR21" s="30">
        <f t="shared" si="8"/>
        <v>0</v>
      </c>
      <c r="AS21" s="30">
        <f t="shared" si="8"/>
        <v>0</v>
      </c>
      <c r="AT21" s="30">
        <f t="shared" si="8"/>
        <v>0</v>
      </c>
      <c r="AU21" s="30">
        <f t="shared" si="8"/>
        <v>0</v>
      </c>
      <c r="AV21" s="30">
        <f t="shared" si="8"/>
        <v>0</v>
      </c>
      <c r="AW21" s="30">
        <f t="shared" si="8"/>
        <v>0</v>
      </c>
      <c r="AX21" s="30">
        <f t="shared" si="8"/>
        <v>0</v>
      </c>
      <c r="AY21" s="30">
        <f t="shared" si="8"/>
        <v>0</v>
      </c>
      <c r="AZ21" s="30">
        <f t="shared" si="8"/>
        <v>0</v>
      </c>
      <c r="BA21" s="30">
        <f t="shared" si="8"/>
        <v>0</v>
      </c>
      <c r="BB21" s="30">
        <f t="shared" si="8"/>
        <v>0</v>
      </c>
      <c r="BC21" s="30">
        <f t="shared" si="8"/>
        <v>0</v>
      </c>
      <c r="BD21" s="30">
        <f t="shared" si="8"/>
        <v>0</v>
      </c>
      <c r="BE21" s="30">
        <f t="shared" si="8"/>
        <v>0</v>
      </c>
      <c r="BF21" s="30">
        <f t="shared" si="8"/>
        <v>0</v>
      </c>
      <c r="BG21" s="30">
        <f t="shared" si="8"/>
        <v>0</v>
      </c>
      <c r="BH21" s="30">
        <f t="shared" si="8"/>
        <v>0</v>
      </c>
      <c r="BI21" s="30">
        <f t="shared" si="8"/>
        <v>0</v>
      </c>
      <c r="BJ21" s="30">
        <f t="shared" si="8"/>
        <v>0</v>
      </c>
      <c r="BK21" s="28">
        <f>SUM(C21:BJ21)</f>
        <v>0</v>
      </c>
    </row>
    <row r="22" spans="1:63" x14ac:dyDescent="0.2">
      <c r="A22" s="22" t="s">
        <v>82</v>
      </c>
      <c r="B22" s="25" t="s">
        <v>13</v>
      </c>
      <c r="C22" s="54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6"/>
    </row>
    <row r="23" spans="1:63" x14ac:dyDescent="0.2">
      <c r="A23" s="22"/>
      <c r="B23" s="26" t="s">
        <v>104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0.95510960238526599</v>
      </c>
      <c r="I23" s="27">
        <v>18.597080280723905</v>
      </c>
      <c r="J23" s="27">
        <v>0.25154842333334437</v>
      </c>
      <c r="K23" s="27">
        <v>0</v>
      </c>
      <c r="L23" s="27">
        <v>13.069286399325582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0.33649408068140052</v>
      </c>
      <c r="S23" s="27">
        <v>0.94269685217608734</v>
      </c>
      <c r="T23" s="27">
        <v>0.31636802666665581</v>
      </c>
      <c r="U23" s="27">
        <v>0</v>
      </c>
      <c r="V23" s="27">
        <v>0.85336872120775231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5.2213230837819445E-2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2.3819707998057847E-2</v>
      </c>
      <c r="AM23" s="27">
        <v>0</v>
      </c>
      <c r="AN23" s="27">
        <v>0</v>
      </c>
      <c r="AO23" s="27">
        <v>0</v>
      </c>
      <c r="AP23" s="27">
        <v>4.2816645051755198E-2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22.972026670403149</v>
      </c>
      <c r="AW23" s="27">
        <v>24.959479212889658</v>
      </c>
      <c r="AX23" s="27">
        <v>1.0786300000000332E-5</v>
      </c>
      <c r="AY23" s="27">
        <v>0</v>
      </c>
      <c r="AZ23" s="27">
        <v>75.048634752113628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9.3127537550609496</v>
      </c>
      <c r="BG23" s="27">
        <v>4.5666529319770124</v>
      </c>
      <c r="BH23" s="27">
        <v>2.136707846266666</v>
      </c>
      <c r="BI23" s="27">
        <v>0</v>
      </c>
      <c r="BJ23" s="27">
        <v>4.5094460915346444</v>
      </c>
      <c r="BK23" s="28">
        <f t="shared" ref="BK23:BK31" si="9">SUM(C23:BJ23)</f>
        <v>178.94651401693335</v>
      </c>
    </row>
    <row r="24" spans="1:63" x14ac:dyDescent="0.2">
      <c r="A24" s="22"/>
      <c r="B24" s="26" t="s">
        <v>117</v>
      </c>
      <c r="C24" s="27">
        <v>0</v>
      </c>
      <c r="D24" s="27">
        <v>2.7497427727666666</v>
      </c>
      <c r="E24" s="27">
        <v>0</v>
      </c>
      <c r="F24" s="27">
        <v>0</v>
      </c>
      <c r="G24" s="27">
        <v>0</v>
      </c>
      <c r="H24" s="27">
        <v>6.9992254315696778</v>
      </c>
      <c r="I24" s="27">
        <v>981.84874381956593</v>
      </c>
      <c r="J24" s="27">
        <v>29.977988760678727</v>
      </c>
      <c r="K24" s="27">
        <v>0</v>
      </c>
      <c r="L24" s="27">
        <v>36.939318511324707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3.6603373383303137</v>
      </c>
      <c r="S24" s="27">
        <v>15.191029251933783</v>
      </c>
      <c r="T24" s="27">
        <v>51.123932851754603</v>
      </c>
      <c r="U24" s="27">
        <v>0</v>
      </c>
      <c r="V24" s="27">
        <v>11.059320886075314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7.4320452499378561E-2</v>
      </c>
      <c r="AC24" s="27">
        <v>6.9891650670207819E-2</v>
      </c>
      <c r="AD24" s="27">
        <v>0</v>
      </c>
      <c r="AE24" s="27">
        <v>0</v>
      </c>
      <c r="AF24" s="27">
        <v>6.5184739781224327E-2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8.7418804743072578E-2</v>
      </c>
      <c r="AM24" s="27">
        <v>0.11280304466821525</v>
      </c>
      <c r="AN24" s="27">
        <v>0</v>
      </c>
      <c r="AO24" s="27">
        <v>0</v>
      </c>
      <c r="AP24" s="27">
        <v>0.6406601259057374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49.401129033842267</v>
      </c>
      <c r="AW24" s="27">
        <v>75.481163898831767</v>
      </c>
      <c r="AX24" s="27">
        <v>1.1111401253796653</v>
      </c>
      <c r="AY24" s="27">
        <v>0</v>
      </c>
      <c r="AZ24" s="27">
        <v>127.0464244528512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33.228789397081883</v>
      </c>
      <c r="BG24" s="27">
        <v>45.654449693396479</v>
      </c>
      <c r="BH24" s="27">
        <v>15.357607694120338</v>
      </c>
      <c r="BI24" s="27">
        <v>0</v>
      </c>
      <c r="BJ24" s="27">
        <v>67.217675178328591</v>
      </c>
      <c r="BK24" s="28">
        <f t="shared" si="9"/>
        <v>1555.0982979160997</v>
      </c>
    </row>
    <row r="25" spans="1:63" x14ac:dyDescent="0.2">
      <c r="A25" s="22"/>
      <c r="B25" s="26" t="s">
        <v>118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0.70220453273063399</v>
      </c>
      <c r="I25" s="27">
        <v>0.70213741396666662</v>
      </c>
      <c r="J25" s="27">
        <v>0</v>
      </c>
      <c r="K25" s="27">
        <v>0</v>
      </c>
      <c r="L25" s="27">
        <v>0.92002259443329315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0.17378998586936673</v>
      </c>
      <c r="S25" s="27">
        <v>0</v>
      </c>
      <c r="T25" s="27">
        <v>0</v>
      </c>
      <c r="U25" s="27">
        <v>0</v>
      </c>
      <c r="V25" s="27">
        <v>0.37317052520004007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4.143810801147489E-3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1.0778362428055596E-2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23.028502642817433</v>
      </c>
      <c r="AW25" s="27">
        <v>2.6968721595327994</v>
      </c>
      <c r="AX25" s="27">
        <v>0</v>
      </c>
      <c r="AY25" s="27">
        <v>0</v>
      </c>
      <c r="AZ25" s="27">
        <v>12.956000819188725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12.862386819620113</v>
      </c>
      <c r="BG25" s="27">
        <v>2.1890763099672004</v>
      </c>
      <c r="BH25" s="27">
        <v>0</v>
      </c>
      <c r="BI25" s="27">
        <v>0</v>
      </c>
      <c r="BJ25" s="27">
        <v>7.0942917700446086</v>
      </c>
      <c r="BK25" s="28">
        <f t="shared" si="9"/>
        <v>63.713377746600081</v>
      </c>
    </row>
    <row r="26" spans="1:63" x14ac:dyDescent="0.2">
      <c r="A26" s="22"/>
      <c r="B26" s="26" t="s">
        <v>128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0.1422384300003062</v>
      </c>
      <c r="I26" s="27">
        <v>1259.0100886599989</v>
      </c>
      <c r="J26" s="27">
        <v>23.223468968266634</v>
      </c>
      <c r="K26" s="27">
        <v>0</v>
      </c>
      <c r="L26" s="27">
        <v>0.23419435829986315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8.3671836399693875E-2</v>
      </c>
      <c r="S26" s="27">
        <v>1.7643766166599999E-2</v>
      </c>
      <c r="T26" s="27">
        <v>10.271410907533381</v>
      </c>
      <c r="U26" s="27">
        <v>0</v>
      </c>
      <c r="V26" s="27">
        <v>2.2460228829334703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261.59208595273407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0.36494025656694912</v>
      </c>
      <c r="AW26" s="27">
        <v>30.272441330832791</v>
      </c>
      <c r="AX26" s="27">
        <v>2.6172531449333509</v>
      </c>
      <c r="AY26" s="27">
        <v>0</v>
      </c>
      <c r="AZ26" s="27">
        <v>1.8397342377668318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0.44685822923305091</v>
      </c>
      <c r="BG26" s="27">
        <v>18.119386740666549</v>
      </c>
      <c r="BH26" s="27">
        <v>0.80411203743331561</v>
      </c>
      <c r="BI26" s="27">
        <v>0</v>
      </c>
      <c r="BJ26" s="27">
        <v>2.3470539946665014</v>
      </c>
      <c r="BK26" s="28">
        <f t="shared" si="9"/>
        <v>1613.6326057344327</v>
      </c>
    </row>
    <row r="27" spans="1:63" x14ac:dyDescent="0.2">
      <c r="A27" s="22"/>
      <c r="B27" s="26" t="s">
        <v>127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1.4392532895355761</v>
      </c>
      <c r="I27" s="27">
        <v>18.193842610366826</v>
      </c>
      <c r="J27" s="27">
        <v>11.699499946866661</v>
      </c>
      <c r="K27" s="27">
        <v>0</v>
      </c>
      <c r="L27" s="27">
        <v>7.183681124546041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0.68915150783108969</v>
      </c>
      <c r="S27" s="27">
        <v>0.33766723066650983</v>
      </c>
      <c r="T27" s="27">
        <v>10.098556702433338</v>
      </c>
      <c r="U27" s="27">
        <v>0</v>
      </c>
      <c r="V27" s="27">
        <v>2.2553072315872944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2.1794989899786354E-2</v>
      </c>
      <c r="AM27" s="27">
        <v>0</v>
      </c>
      <c r="AN27" s="27">
        <v>0</v>
      </c>
      <c r="AO27" s="27">
        <v>0</v>
      </c>
      <c r="AP27" s="27">
        <v>2.1999651171271863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9.2117459664023169</v>
      </c>
      <c r="AW27" s="27">
        <v>59.438995350665245</v>
      </c>
      <c r="AX27" s="27">
        <v>13.803297375312445</v>
      </c>
      <c r="AY27" s="27">
        <v>0</v>
      </c>
      <c r="AZ27" s="27">
        <v>54.173601162091742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8.0759598631312226</v>
      </c>
      <c r="BG27" s="27">
        <v>20.32047722653477</v>
      </c>
      <c r="BH27" s="27">
        <v>30.182631055354214</v>
      </c>
      <c r="BI27" s="27">
        <v>0</v>
      </c>
      <c r="BJ27" s="27">
        <v>24.754636496147718</v>
      </c>
      <c r="BK27" s="28">
        <f t="shared" ref="BK27:BK28" si="10">SUM(C27:BJ27)</f>
        <v>274.0800642465</v>
      </c>
    </row>
    <row r="28" spans="1:63" x14ac:dyDescent="0.2">
      <c r="A28" s="22"/>
      <c r="B28" s="26" t="s">
        <v>119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7.9721303702586654</v>
      </c>
      <c r="I28" s="27">
        <v>262.69867678242457</v>
      </c>
      <c r="J28" s="27">
        <v>12.003621640767172</v>
      </c>
      <c r="K28" s="27">
        <v>0</v>
      </c>
      <c r="L28" s="27">
        <v>44.741062194298259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5.4676708395746818</v>
      </c>
      <c r="S28" s="27">
        <v>10.133574300508775</v>
      </c>
      <c r="T28" s="27">
        <v>4.7301888317328258</v>
      </c>
      <c r="U28" s="27">
        <v>0</v>
      </c>
      <c r="V28" s="27">
        <v>4.8379701339017416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0.2591376034416803</v>
      </c>
      <c r="AC28" s="27">
        <v>6.2217081996612817E-3</v>
      </c>
      <c r="AD28" s="27">
        <v>0</v>
      </c>
      <c r="AE28" s="27">
        <v>0</v>
      </c>
      <c r="AF28" s="27">
        <v>0.42982044335011022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0.25591229724272063</v>
      </c>
      <c r="AM28" s="27">
        <v>0</v>
      </c>
      <c r="AN28" s="27">
        <v>0</v>
      </c>
      <c r="AO28" s="27">
        <v>0</v>
      </c>
      <c r="AP28" s="27">
        <v>7.7603844470392938E-2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79.450621092783095</v>
      </c>
      <c r="AW28" s="27">
        <v>41.597410331827092</v>
      </c>
      <c r="AX28" s="27">
        <v>2.8337333303567356E-5</v>
      </c>
      <c r="AY28" s="27">
        <v>0</v>
      </c>
      <c r="AZ28" s="27">
        <v>103.57055401561543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56.081475355732501</v>
      </c>
      <c r="BG28" s="27">
        <v>16.564603924973248</v>
      </c>
      <c r="BH28" s="27">
        <v>24.895222339000036</v>
      </c>
      <c r="BI28" s="27">
        <v>0</v>
      </c>
      <c r="BJ28" s="27">
        <v>42.41933211973074</v>
      </c>
      <c r="BK28" s="28">
        <f t="shared" si="10"/>
        <v>718.1928385071667</v>
      </c>
    </row>
    <row r="29" spans="1:63" x14ac:dyDescent="0.2">
      <c r="A29" s="22"/>
      <c r="B29" s="26" t="s">
        <v>129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0.14333051596716725</v>
      </c>
      <c r="I29" s="27">
        <v>1.1705342077666616</v>
      </c>
      <c r="J29" s="27">
        <v>12.440864464266683</v>
      </c>
      <c r="K29" s="27">
        <v>0</v>
      </c>
      <c r="L29" s="27">
        <v>1.1101039270000916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0.29906791349949929</v>
      </c>
      <c r="S29" s="27">
        <v>0.71150284453333745</v>
      </c>
      <c r="T29" s="27">
        <v>8.2351030921666553</v>
      </c>
      <c r="U29" s="27">
        <v>0</v>
      </c>
      <c r="V29" s="27">
        <v>0.8864768598999081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5.6477266002745137E-3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1.1199592900544368E-2</v>
      </c>
      <c r="AM29" s="27">
        <v>0</v>
      </c>
      <c r="AN29" s="27">
        <v>0</v>
      </c>
      <c r="AO29" s="27">
        <v>0</v>
      </c>
      <c r="AP29" s="27">
        <v>3.0695600433311845E-2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0.35985628798146951</v>
      </c>
      <c r="AW29" s="27">
        <v>7.9932737108333711</v>
      </c>
      <c r="AX29" s="27">
        <v>0</v>
      </c>
      <c r="AY29" s="27">
        <v>0</v>
      </c>
      <c r="AZ29" s="27">
        <v>2.7920304076670774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0.42110769491771172</v>
      </c>
      <c r="BG29" s="27">
        <v>0.88042467536662983</v>
      </c>
      <c r="BH29" s="27">
        <v>0.21466724053333333</v>
      </c>
      <c r="BI29" s="27">
        <v>0</v>
      </c>
      <c r="BJ29" s="27">
        <v>0.72049059156627804</v>
      </c>
      <c r="BK29" s="28">
        <f t="shared" si="9"/>
        <v>38.426377353899994</v>
      </c>
    </row>
    <row r="30" spans="1:63" x14ac:dyDescent="0.2">
      <c r="A30" s="22"/>
      <c r="B30" s="29" t="s">
        <v>90</v>
      </c>
      <c r="C30" s="30">
        <f t="shared" ref="C30:AH30" si="11">SUM(C23:C29)</f>
        <v>0</v>
      </c>
      <c r="D30" s="30">
        <f t="shared" si="11"/>
        <v>2.7497427727666666</v>
      </c>
      <c r="E30" s="30">
        <f t="shared" si="11"/>
        <v>0</v>
      </c>
      <c r="F30" s="30">
        <f t="shared" si="11"/>
        <v>0</v>
      </c>
      <c r="G30" s="30">
        <f t="shared" si="11"/>
        <v>0</v>
      </c>
      <c r="H30" s="30">
        <f t="shared" si="11"/>
        <v>18.353492172447297</v>
      </c>
      <c r="I30" s="30">
        <f t="shared" si="11"/>
        <v>2542.2211037748139</v>
      </c>
      <c r="J30" s="30">
        <f t="shared" si="11"/>
        <v>89.596992204179216</v>
      </c>
      <c r="K30" s="30">
        <f t="shared" si="11"/>
        <v>0</v>
      </c>
      <c r="L30" s="30">
        <f t="shared" si="11"/>
        <v>104.19766910922785</v>
      </c>
      <c r="M30" s="30">
        <f t="shared" si="11"/>
        <v>0</v>
      </c>
      <c r="N30" s="30">
        <f t="shared" si="11"/>
        <v>0</v>
      </c>
      <c r="O30" s="30">
        <f t="shared" si="11"/>
        <v>0</v>
      </c>
      <c r="P30" s="30">
        <f t="shared" si="11"/>
        <v>0</v>
      </c>
      <c r="Q30" s="30">
        <f t="shared" si="11"/>
        <v>0</v>
      </c>
      <c r="R30" s="30">
        <f t="shared" si="11"/>
        <v>10.710183502186046</v>
      </c>
      <c r="S30" s="30">
        <f t="shared" si="11"/>
        <v>27.334114245985095</v>
      </c>
      <c r="T30" s="30">
        <f t="shared" si="11"/>
        <v>84.775560412287462</v>
      </c>
      <c r="U30" s="30">
        <f t="shared" si="11"/>
        <v>0</v>
      </c>
      <c r="V30" s="30">
        <f t="shared" si="11"/>
        <v>22.51163724080552</v>
      </c>
      <c r="W30" s="30">
        <f t="shared" si="11"/>
        <v>0</v>
      </c>
      <c r="X30" s="30">
        <f t="shared" si="11"/>
        <v>0</v>
      </c>
      <c r="Y30" s="30">
        <f t="shared" si="11"/>
        <v>0</v>
      </c>
      <c r="Z30" s="30">
        <f t="shared" si="11"/>
        <v>0</v>
      </c>
      <c r="AA30" s="30">
        <f t="shared" si="11"/>
        <v>0</v>
      </c>
      <c r="AB30" s="30">
        <f t="shared" si="11"/>
        <v>0.39546282418030027</v>
      </c>
      <c r="AC30" s="30">
        <f t="shared" si="11"/>
        <v>261.66819931160398</v>
      </c>
      <c r="AD30" s="30">
        <f t="shared" si="11"/>
        <v>0</v>
      </c>
      <c r="AE30" s="30">
        <f t="shared" si="11"/>
        <v>0</v>
      </c>
      <c r="AF30" s="30">
        <f t="shared" si="11"/>
        <v>0.49500518313133457</v>
      </c>
      <c r="AG30" s="30">
        <f t="shared" si="11"/>
        <v>0</v>
      </c>
      <c r="AH30" s="30">
        <f t="shared" si="11"/>
        <v>0</v>
      </c>
      <c r="AI30" s="30">
        <f t="shared" ref="AI30:BJ30" si="12">SUM(AI23:AI29)</f>
        <v>0</v>
      </c>
      <c r="AJ30" s="30">
        <f t="shared" si="12"/>
        <v>0</v>
      </c>
      <c r="AK30" s="30">
        <f t="shared" si="12"/>
        <v>0</v>
      </c>
      <c r="AL30" s="30">
        <f t="shared" si="12"/>
        <v>0.41092375521223734</v>
      </c>
      <c r="AM30" s="30">
        <f t="shared" si="12"/>
        <v>0.11280304466821525</v>
      </c>
      <c r="AN30" s="30">
        <f t="shared" si="12"/>
        <v>0</v>
      </c>
      <c r="AO30" s="30">
        <f t="shared" si="12"/>
        <v>0</v>
      </c>
      <c r="AP30" s="30">
        <f t="shared" si="12"/>
        <v>2.9917413329883837</v>
      </c>
      <c r="AQ30" s="30">
        <f t="shared" si="12"/>
        <v>0</v>
      </c>
      <c r="AR30" s="30">
        <f t="shared" si="12"/>
        <v>0</v>
      </c>
      <c r="AS30" s="30">
        <f t="shared" si="12"/>
        <v>0</v>
      </c>
      <c r="AT30" s="30">
        <f t="shared" si="12"/>
        <v>0</v>
      </c>
      <c r="AU30" s="30">
        <f t="shared" si="12"/>
        <v>0</v>
      </c>
      <c r="AV30" s="30">
        <f t="shared" si="12"/>
        <v>184.78882195079669</v>
      </c>
      <c r="AW30" s="30">
        <f t="shared" si="12"/>
        <v>242.43963599541271</v>
      </c>
      <c r="AX30" s="30">
        <f t="shared" si="12"/>
        <v>17.531729769258767</v>
      </c>
      <c r="AY30" s="30">
        <f t="shared" si="12"/>
        <v>0</v>
      </c>
      <c r="AZ30" s="30">
        <f t="shared" si="12"/>
        <v>377.4269798472946</v>
      </c>
      <c r="BA30" s="30">
        <f t="shared" si="12"/>
        <v>0</v>
      </c>
      <c r="BB30" s="30">
        <f t="shared" si="12"/>
        <v>0</v>
      </c>
      <c r="BC30" s="30">
        <f t="shared" si="12"/>
        <v>0</v>
      </c>
      <c r="BD30" s="30">
        <f t="shared" si="12"/>
        <v>0</v>
      </c>
      <c r="BE30" s="30">
        <f t="shared" si="12"/>
        <v>0</v>
      </c>
      <c r="BF30" s="30">
        <f t="shared" si="12"/>
        <v>120.42933111477743</v>
      </c>
      <c r="BG30" s="30">
        <f t="shared" si="12"/>
        <v>108.2950715028819</v>
      </c>
      <c r="BH30" s="30">
        <f t="shared" si="12"/>
        <v>73.5909482127079</v>
      </c>
      <c r="BI30" s="30">
        <f t="shared" si="12"/>
        <v>0</v>
      </c>
      <c r="BJ30" s="30">
        <f t="shared" si="12"/>
        <v>149.06292624201907</v>
      </c>
      <c r="BK30" s="28">
        <f t="shared" si="9"/>
        <v>4442.0900755216317</v>
      </c>
    </row>
    <row r="31" spans="1:63" x14ac:dyDescent="0.2">
      <c r="A31" s="22"/>
      <c r="B31" s="32" t="s">
        <v>80</v>
      </c>
      <c r="C31" s="27">
        <f t="shared" ref="C31:AH31" si="13">C9+C12+C15+C18+C21+C30</f>
        <v>0</v>
      </c>
      <c r="D31" s="27">
        <f t="shared" si="13"/>
        <v>8.4360340608333324</v>
      </c>
      <c r="E31" s="27">
        <f t="shared" si="13"/>
        <v>0</v>
      </c>
      <c r="F31" s="27">
        <f t="shared" si="13"/>
        <v>0</v>
      </c>
      <c r="G31" s="27">
        <f t="shared" si="13"/>
        <v>0</v>
      </c>
      <c r="H31" s="27">
        <f t="shared" si="13"/>
        <v>29.165093969538269</v>
      </c>
      <c r="I31" s="27">
        <f t="shared" si="13"/>
        <v>6436.1581534621328</v>
      </c>
      <c r="J31" s="27">
        <f t="shared" si="13"/>
        <v>2573.5627767991682</v>
      </c>
      <c r="K31" s="27">
        <f t="shared" si="13"/>
        <v>0</v>
      </c>
      <c r="L31" s="27">
        <f t="shared" si="13"/>
        <v>181.67703494327853</v>
      </c>
      <c r="M31" s="27">
        <f t="shared" si="13"/>
        <v>0</v>
      </c>
      <c r="N31" s="27">
        <f t="shared" si="13"/>
        <v>0</v>
      </c>
      <c r="O31" s="27">
        <f t="shared" si="13"/>
        <v>0</v>
      </c>
      <c r="P31" s="27">
        <f t="shared" si="13"/>
        <v>0</v>
      </c>
      <c r="Q31" s="27">
        <f t="shared" si="13"/>
        <v>0</v>
      </c>
      <c r="R31" s="27">
        <f t="shared" si="13"/>
        <v>16.124337747828402</v>
      </c>
      <c r="S31" s="27">
        <f t="shared" si="13"/>
        <v>413.81316312110016</v>
      </c>
      <c r="T31" s="27">
        <f t="shared" si="13"/>
        <v>439.41581184079888</v>
      </c>
      <c r="U31" s="27">
        <f t="shared" si="13"/>
        <v>0</v>
      </c>
      <c r="V31" s="27">
        <f t="shared" si="13"/>
        <v>38.410903576688149</v>
      </c>
      <c r="W31" s="27">
        <f t="shared" si="13"/>
        <v>0</v>
      </c>
      <c r="X31" s="27">
        <f t="shared" si="13"/>
        <v>0</v>
      </c>
      <c r="Y31" s="27">
        <f t="shared" si="13"/>
        <v>0</v>
      </c>
      <c r="Z31" s="27">
        <f t="shared" si="13"/>
        <v>0</v>
      </c>
      <c r="AA31" s="27">
        <f t="shared" si="13"/>
        <v>0</v>
      </c>
      <c r="AB31" s="27">
        <f t="shared" si="13"/>
        <v>0.47673655176069862</v>
      </c>
      <c r="AC31" s="27">
        <f t="shared" si="13"/>
        <v>298.7402329966385</v>
      </c>
      <c r="AD31" s="27">
        <f t="shared" si="13"/>
        <v>0</v>
      </c>
      <c r="AE31" s="27">
        <f t="shared" si="13"/>
        <v>0</v>
      </c>
      <c r="AF31" s="27">
        <f t="shared" si="13"/>
        <v>1.5009913018462395</v>
      </c>
      <c r="AG31" s="27">
        <f t="shared" si="13"/>
        <v>0</v>
      </c>
      <c r="AH31" s="27">
        <f t="shared" si="13"/>
        <v>0</v>
      </c>
      <c r="AI31" s="27">
        <f t="shared" ref="AI31:BJ31" si="14">AI9+AI12+AI15+AI18+AI21+AI30</f>
        <v>0</v>
      </c>
      <c r="AJ31" s="27">
        <f t="shared" si="14"/>
        <v>0</v>
      </c>
      <c r="AK31" s="27">
        <f t="shared" si="14"/>
        <v>0</v>
      </c>
      <c r="AL31" s="27">
        <f t="shared" si="14"/>
        <v>0.5095439626761995</v>
      </c>
      <c r="AM31" s="27">
        <f t="shared" si="14"/>
        <v>0.17223154766594717</v>
      </c>
      <c r="AN31" s="27">
        <f t="shared" si="14"/>
        <v>0</v>
      </c>
      <c r="AO31" s="27">
        <f t="shared" si="14"/>
        <v>0</v>
      </c>
      <c r="AP31" s="27">
        <f t="shared" si="14"/>
        <v>3.4853340949206197</v>
      </c>
      <c r="AQ31" s="27">
        <f t="shared" si="14"/>
        <v>0</v>
      </c>
      <c r="AR31" s="27">
        <f t="shared" si="14"/>
        <v>0</v>
      </c>
      <c r="AS31" s="27">
        <f t="shared" si="14"/>
        <v>0</v>
      </c>
      <c r="AT31" s="27">
        <f t="shared" si="14"/>
        <v>0</v>
      </c>
      <c r="AU31" s="27">
        <f t="shared" si="14"/>
        <v>0</v>
      </c>
      <c r="AV31" s="27">
        <f t="shared" si="14"/>
        <v>208.10725743134381</v>
      </c>
      <c r="AW31" s="27">
        <f t="shared" si="14"/>
        <v>1670.9296230934758</v>
      </c>
      <c r="AX31" s="27">
        <f t="shared" si="14"/>
        <v>227.07483173021419</v>
      </c>
      <c r="AY31" s="27">
        <f t="shared" si="14"/>
        <v>0</v>
      </c>
      <c r="AZ31" s="27">
        <f t="shared" si="14"/>
        <v>482.0697312950781</v>
      </c>
      <c r="BA31" s="27">
        <f t="shared" si="14"/>
        <v>0</v>
      </c>
      <c r="BB31" s="27">
        <f t="shared" si="14"/>
        <v>0</v>
      </c>
      <c r="BC31" s="27">
        <f t="shared" si="14"/>
        <v>0</v>
      </c>
      <c r="BD31" s="27">
        <f t="shared" si="14"/>
        <v>0</v>
      </c>
      <c r="BE31" s="27">
        <f t="shared" si="14"/>
        <v>0</v>
      </c>
      <c r="BF31" s="27">
        <f t="shared" si="14"/>
        <v>129.13841785525258</v>
      </c>
      <c r="BG31" s="27">
        <f t="shared" si="14"/>
        <v>125.28079932745359</v>
      </c>
      <c r="BH31" s="27">
        <f t="shared" si="14"/>
        <v>136.29040799215235</v>
      </c>
      <c r="BI31" s="27">
        <f t="shared" si="14"/>
        <v>0</v>
      </c>
      <c r="BJ31" s="27">
        <f t="shared" si="14"/>
        <v>163.58400393452183</v>
      </c>
      <c r="BK31" s="28">
        <f t="shared" si="9"/>
        <v>13584.123452636368</v>
      </c>
    </row>
    <row r="32" spans="1:63" ht="3.75" customHeight="1" x14ac:dyDescent="0.2">
      <c r="A32" s="22"/>
      <c r="B32" s="33"/>
      <c r="C32" s="54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6"/>
    </row>
    <row r="33" spans="1:63" x14ac:dyDescent="0.2">
      <c r="A33" s="22" t="s">
        <v>1</v>
      </c>
      <c r="B33" s="23" t="s">
        <v>7</v>
      </c>
      <c r="C33" s="54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6"/>
    </row>
    <row r="34" spans="1:63" s="34" customFormat="1" x14ac:dyDescent="0.2">
      <c r="A34" s="22" t="s">
        <v>76</v>
      </c>
      <c r="B34" s="25" t="s">
        <v>2</v>
      </c>
      <c r="C34" s="62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4"/>
    </row>
    <row r="35" spans="1:63" s="34" customFormat="1" x14ac:dyDescent="0.2">
      <c r="A35" s="22"/>
      <c r="B35" s="26" t="s">
        <v>105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7.2185277266977979</v>
      </c>
      <c r="I35" s="27">
        <v>0.63074711397365057</v>
      </c>
      <c r="J35" s="27">
        <v>0</v>
      </c>
      <c r="K35" s="27">
        <v>0</v>
      </c>
      <c r="L35" s="27">
        <v>1.1881120646675531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5.783677728935535</v>
      </c>
      <c r="S35" s="27">
        <v>0.11007935129301631</v>
      </c>
      <c r="T35" s="27">
        <v>0</v>
      </c>
      <c r="U35" s="27">
        <v>0</v>
      </c>
      <c r="V35" s="27">
        <v>0.99724105099911353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1.0795607908605438</v>
      </c>
      <c r="AC35" s="27">
        <v>0</v>
      </c>
      <c r="AD35" s="27">
        <v>0</v>
      </c>
      <c r="AE35" s="27">
        <v>0</v>
      </c>
      <c r="AF35" s="27">
        <v>7.4170211440670056E-2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1.2710650146230322</v>
      </c>
      <c r="AM35" s="27">
        <v>4.5066673332636021E-4</v>
      </c>
      <c r="AN35" s="27">
        <v>0</v>
      </c>
      <c r="AO35" s="27">
        <v>0</v>
      </c>
      <c r="AP35" s="27">
        <v>0.12079759420874399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71.559714499656394</v>
      </c>
      <c r="AW35" s="27">
        <v>8.936939160430736</v>
      </c>
      <c r="AX35" s="27">
        <v>7.6719866666666677E-5</v>
      </c>
      <c r="AY35" s="27">
        <v>0</v>
      </c>
      <c r="AZ35" s="27">
        <v>28.703125635473477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81.802969799624776</v>
      </c>
      <c r="BG35" s="27">
        <v>5.6597567792692676</v>
      </c>
      <c r="BH35" s="27">
        <v>0</v>
      </c>
      <c r="BI35" s="27">
        <v>0</v>
      </c>
      <c r="BJ35" s="27">
        <v>22.052775805943767</v>
      </c>
      <c r="BK35" s="28">
        <f t="shared" ref="BK35:BK36" si="15">SUM(C35:BJ35)</f>
        <v>237.18978771469807</v>
      </c>
    </row>
    <row r="36" spans="1:63" s="34" customFormat="1" x14ac:dyDescent="0.2">
      <c r="A36" s="22"/>
      <c r="B36" s="26" t="s">
        <v>106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3.8407530221524864</v>
      </c>
      <c r="I36" s="27">
        <v>0.60906274390000004</v>
      </c>
      <c r="J36" s="27">
        <v>0</v>
      </c>
      <c r="K36" s="27">
        <v>0</v>
      </c>
      <c r="L36" s="27">
        <v>0.23278486906665913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2.3140688939808496</v>
      </c>
      <c r="S36" s="27">
        <v>0</v>
      </c>
      <c r="T36" s="27">
        <v>0</v>
      </c>
      <c r="U36" s="27">
        <v>0</v>
      </c>
      <c r="V36" s="27">
        <v>7.7716945266674192E-2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0.32293588911279358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0.29961123063750572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135.6295232093847</v>
      </c>
      <c r="AW36" s="27">
        <v>0.43888704927602484</v>
      </c>
      <c r="AX36" s="27">
        <v>0</v>
      </c>
      <c r="AY36" s="27">
        <v>0</v>
      </c>
      <c r="AZ36" s="27">
        <v>8.3284516810825533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105.79901277556489</v>
      </c>
      <c r="BG36" s="27">
        <v>0.28523382909064188</v>
      </c>
      <c r="BH36" s="27">
        <v>0</v>
      </c>
      <c r="BI36" s="27">
        <v>0</v>
      </c>
      <c r="BJ36" s="27">
        <v>2.1636020746174487</v>
      </c>
      <c r="BK36" s="28">
        <f t="shared" si="15"/>
        <v>260.34164421313324</v>
      </c>
    </row>
    <row r="37" spans="1:63" s="34" customFormat="1" x14ac:dyDescent="0.2">
      <c r="A37" s="22"/>
      <c r="B37" s="29" t="s">
        <v>85</v>
      </c>
      <c r="C37" s="48">
        <f>SUM(C35:C36)</f>
        <v>0</v>
      </c>
      <c r="D37" s="48">
        <f t="shared" ref="D37:BK37" si="16">SUM(D35:D36)</f>
        <v>0</v>
      </c>
      <c r="E37" s="48">
        <f t="shared" si="16"/>
        <v>0</v>
      </c>
      <c r="F37" s="48">
        <f t="shared" si="16"/>
        <v>0</v>
      </c>
      <c r="G37" s="48">
        <f t="shared" si="16"/>
        <v>0</v>
      </c>
      <c r="H37" s="48">
        <f t="shared" si="16"/>
        <v>11.059280748850284</v>
      </c>
      <c r="I37" s="48">
        <f t="shared" si="16"/>
        <v>1.2398098578736505</v>
      </c>
      <c r="J37" s="48">
        <f t="shared" si="16"/>
        <v>0</v>
      </c>
      <c r="K37" s="48">
        <f t="shared" si="16"/>
        <v>0</v>
      </c>
      <c r="L37" s="48">
        <f t="shared" si="16"/>
        <v>1.4208969337342123</v>
      </c>
      <c r="M37" s="48">
        <f t="shared" si="16"/>
        <v>0</v>
      </c>
      <c r="N37" s="48">
        <f t="shared" si="16"/>
        <v>0</v>
      </c>
      <c r="O37" s="48">
        <f t="shared" si="16"/>
        <v>0</v>
      </c>
      <c r="P37" s="48">
        <f t="shared" si="16"/>
        <v>0</v>
      </c>
      <c r="Q37" s="48">
        <f t="shared" si="16"/>
        <v>0</v>
      </c>
      <c r="R37" s="48">
        <f t="shared" si="16"/>
        <v>8.0977466229163841</v>
      </c>
      <c r="S37" s="48">
        <f t="shared" si="16"/>
        <v>0.11007935129301631</v>
      </c>
      <c r="T37" s="48">
        <f t="shared" si="16"/>
        <v>0</v>
      </c>
      <c r="U37" s="48">
        <f t="shared" si="16"/>
        <v>0</v>
      </c>
      <c r="V37" s="48">
        <f t="shared" si="16"/>
        <v>1.0749579962657878</v>
      </c>
      <c r="W37" s="48">
        <f t="shared" si="16"/>
        <v>0</v>
      </c>
      <c r="X37" s="48">
        <f t="shared" si="16"/>
        <v>0</v>
      </c>
      <c r="Y37" s="48">
        <f t="shared" si="16"/>
        <v>0</v>
      </c>
      <c r="Z37" s="48">
        <f t="shared" si="16"/>
        <v>0</v>
      </c>
      <c r="AA37" s="48">
        <f t="shared" si="16"/>
        <v>0</v>
      </c>
      <c r="AB37" s="48">
        <f t="shared" si="16"/>
        <v>1.4024966799733374</v>
      </c>
      <c r="AC37" s="48">
        <f t="shared" si="16"/>
        <v>0</v>
      </c>
      <c r="AD37" s="48">
        <f t="shared" si="16"/>
        <v>0</v>
      </c>
      <c r="AE37" s="48">
        <f t="shared" si="16"/>
        <v>0</v>
      </c>
      <c r="AF37" s="48">
        <f t="shared" si="16"/>
        <v>7.4170211440670056E-2</v>
      </c>
      <c r="AG37" s="48">
        <f t="shared" si="16"/>
        <v>0</v>
      </c>
      <c r="AH37" s="48">
        <f t="shared" si="16"/>
        <v>0</v>
      </c>
      <c r="AI37" s="48">
        <f t="shared" si="16"/>
        <v>0</v>
      </c>
      <c r="AJ37" s="48">
        <f t="shared" si="16"/>
        <v>0</v>
      </c>
      <c r="AK37" s="48">
        <f t="shared" si="16"/>
        <v>0</v>
      </c>
      <c r="AL37" s="48">
        <f t="shared" si="16"/>
        <v>1.5706762452605378</v>
      </c>
      <c r="AM37" s="48">
        <f t="shared" si="16"/>
        <v>4.5066673332636021E-4</v>
      </c>
      <c r="AN37" s="48">
        <f t="shared" si="16"/>
        <v>0</v>
      </c>
      <c r="AO37" s="48">
        <f t="shared" si="16"/>
        <v>0</v>
      </c>
      <c r="AP37" s="48">
        <f t="shared" si="16"/>
        <v>0.12079759420874399</v>
      </c>
      <c r="AQ37" s="48">
        <f t="shared" si="16"/>
        <v>0</v>
      </c>
      <c r="AR37" s="48">
        <f t="shared" si="16"/>
        <v>0</v>
      </c>
      <c r="AS37" s="48">
        <f t="shared" si="16"/>
        <v>0</v>
      </c>
      <c r="AT37" s="48">
        <f t="shared" si="16"/>
        <v>0</v>
      </c>
      <c r="AU37" s="48">
        <f t="shared" si="16"/>
        <v>0</v>
      </c>
      <c r="AV37" s="48">
        <f t="shared" si="16"/>
        <v>207.18923770904109</v>
      </c>
      <c r="AW37" s="48">
        <f t="shared" si="16"/>
        <v>9.3758262097067604</v>
      </c>
      <c r="AX37" s="48">
        <f t="shared" si="16"/>
        <v>7.6719866666666677E-5</v>
      </c>
      <c r="AY37" s="48">
        <f t="shared" si="16"/>
        <v>0</v>
      </c>
      <c r="AZ37" s="48">
        <f t="shared" si="16"/>
        <v>37.031577316556032</v>
      </c>
      <c r="BA37" s="48">
        <f t="shared" si="16"/>
        <v>0</v>
      </c>
      <c r="BB37" s="48">
        <f t="shared" si="16"/>
        <v>0</v>
      </c>
      <c r="BC37" s="48">
        <f t="shared" si="16"/>
        <v>0</v>
      </c>
      <c r="BD37" s="48">
        <f t="shared" si="16"/>
        <v>0</v>
      </c>
      <c r="BE37" s="48">
        <f t="shared" si="16"/>
        <v>0</v>
      </c>
      <c r="BF37" s="48">
        <f t="shared" si="16"/>
        <v>187.60198257518965</v>
      </c>
      <c r="BG37" s="48">
        <f t="shared" si="16"/>
        <v>5.9449906083599098</v>
      </c>
      <c r="BH37" s="48">
        <f t="shared" si="16"/>
        <v>0</v>
      </c>
      <c r="BI37" s="48">
        <f t="shared" si="16"/>
        <v>0</v>
      </c>
      <c r="BJ37" s="48">
        <f t="shared" si="16"/>
        <v>24.216377880561215</v>
      </c>
      <c r="BK37" s="48">
        <f t="shared" si="16"/>
        <v>497.53143192783131</v>
      </c>
    </row>
    <row r="38" spans="1:63" x14ac:dyDescent="0.2">
      <c r="A38" s="22" t="s">
        <v>77</v>
      </c>
      <c r="B38" s="25" t="s">
        <v>14</v>
      </c>
      <c r="C38" s="54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6"/>
    </row>
    <row r="39" spans="1:63" x14ac:dyDescent="0.2">
      <c r="A39" s="22"/>
      <c r="B39" s="26" t="s">
        <v>126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0.20181233188113867</v>
      </c>
      <c r="I39" s="27">
        <v>5.8496451811001</v>
      </c>
      <c r="J39" s="27">
        <v>0</v>
      </c>
      <c r="K39" s="27">
        <v>0</v>
      </c>
      <c r="L39" s="27">
        <v>7.6555578553668644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0.15125408878552801</v>
      </c>
      <c r="S39" s="27">
        <v>0.69549379476656781</v>
      </c>
      <c r="T39" s="27">
        <v>0</v>
      </c>
      <c r="U39" s="27">
        <v>0</v>
      </c>
      <c r="V39" s="27">
        <v>0.34639432156646888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1.1902622733499986E-2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2.1531420000361766E-3</v>
      </c>
      <c r="AM39" s="27">
        <v>0</v>
      </c>
      <c r="AN39" s="27">
        <v>0</v>
      </c>
      <c r="AO39" s="27">
        <v>0</v>
      </c>
      <c r="AP39" s="27">
        <v>2.8136471500003712E-2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1.7025198524748641</v>
      </c>
      <c r="AW39" s="27">
        <v>10.223236983607599</v>
      </c>
      <c r="AX39" s="27">
        <v>0</v>
      </c>
      <c r="AY39" s="27">
        <v>0</v>
      </c>
      <c r="AZ39" s="27">
        <v>28.659572539803769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1.073371769791605</v>
      </c>
      <c r="BG39" s="27">
        <v>0.81969166559240059</v>
      </c>
      <c r="BH39" s="27">
        <v>0</v>
      </c>
      <c r="BI39" s="27">
        <v>0</v>
      </c>
      <c r="BJ39" s="27">
        <v>4.1769078511962334</v>
      </c>
      <c r="BK39" s="28">
        <f t="shared" ref="BK39" si="17">SUM(C39:BJ39)</f>
        <v>61.597650472166677</v>
      </c>
    </row>
    <row r="40" spans="1:63" x14ac:dyDescent="0.2">
      <c r="A40" s="22"/>
      <c r="B40" s="26" t="s">
        <v>125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1.6830574348914757</v>
      </c>
      <c r="I40" s="27">
        <v>0.66634573256673013</v>
      </c>
      <c r="J40" s="27">
        <v>0</v>
      </c>
      <c r="K40" s="27">
        <v>0</v>
      </c>
      <c r="L40" s="27">
        <v>1.6456192524174866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0.96975700837518886</v>
      </c>
      <c r="S40" s="27">
        <v>3.8223716666030408E-3</v>
      </c>
      <c r="T40" s="27">
        <v>0</v>
      </c>
      <c r="U40" s="27">
        <v>0</v>
      </c>
      <c r="V40" s="27">
        <v>0.72660512454918069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0.29125639403394643</v>
      </c>
      <c r="AC40" s="27">
        <v>1.4525363327724399E-4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0.38725589375693625</v>
      </c>
      <c r="AM40" s="27">
        <v>6.3062342323120402E-3</v>
      </c>
      <c r="AN40" s="27">
        <v>0</v>
      </c>
      <c r="AO40" s="27">
        <v>0</v>
      </c>
      <c r="AP40" s="27">
        <v>9.5197034271560399E-2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14.516261786510313</v>
      </c>
      <c r="AW40" s="27">
        <v>0.5071861381206445</v>
      </c>
      <c r="AX40" s="27">
        <v>0</v>
      </c>
      <c r="AY40" s="27">
        <v>0</v>
      </c>
      <c r="AZ40" s="27">
        <v>7.8650843869760649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10.626303128065413</v>
      </c>
      <c r="BG40" s="27">
        <v>0.12106797958043301</v>
      </c>
      <c r="BH40" s="27">
        <v>0</v>
      </c>
      <c r="BI40" s="27">
        <v>0</v>
      </c>
      <c r="BJ40" s="27">
        <v>4.5889330501190555</v>
      </c>
      <c r="BK40" s="28">
        <f t="shared" ref="BK40:BK49" si="18">SUM(C40:BJ40)</f>
        <v>44.700204203766617</v>
      </c>
    </row>
    <row r="41" spans="1:63" x14ac:dyDescent="0.2">
      <c r="A41" s="22"/>
      <c r="B41" s="26" t="s">
        <v>120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0.28648455603361711</v>
      </c>
      <c r="I41" s="27">
        <v>9.0192516466666636E-2</v>
      </c>
      <c r="J41" s="27">
        <v>0</v>
      </c>
      <c r="K41" s="27">
        <v>0</v>
      </c>
      <c r="L41" s="27">
        <v>0.12497869273339694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0.17921933073304946</v>
      </c>
      <c r="S41" s="27">
        <v>0</v>
      </c>
      <c r="T41" s="27">
        <v>0</v>
      </c>
      <c r="U41" s="27">
        <v>0</v>
      </c>
      <c r="V41" s="27">
        <v>2.3080291399936368E-2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1.5148025674747391E-2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1.6167808308602618E-2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4.1646732317251045</v>
      </c>
      <c r="AW41" s="27">
        <v>1.3004452633230251E-2</v>
      </c>
      <c r="AX41" s="27">
        <v>0</v>
      </c>
      <c r="AY41" s="27">
        <v>0</v>
      </c>
      <c r="AZ41" s="27">
        <v>1.0251625916666394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3.7282809583248953</v>
      </c>
      <c r="BG41" s="27">
        <v>0.20194916136676977</v>
      </c>
      <c r="BH41" s="27">
        <v>0</v>
      </c>
      <c r="BI41" s="27">
        <v>0</v>
      </c>
      <c r="BJ41" s="27">
        <v>0.83752368996669413</v>
      </c>
      <c r="BK41" s="28">
        <f t="shared" si="18"/>
        <v>10.705865307033349</v>
      </c>
    </row>
    <row r="42" spans="1:63" x14ac:dyDescent="0.2">
      <c r="A42" s="22"/>
      <c r="B42" s="26" t="s">
        <v>123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2.64693600999483</v>
      </c>
      <c r="I42" s="27">
        <v>10.299136464600029</v>
      </c>
      <c r="J42" s="27">
        <v>0</v>
      </c>
      <c r="K42" s="27">
        <v>0</v>
      </c>
      <c r="L42" s="27">
        <v>1.2280365904006778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1.6313424383718378</v>
      </c>
      <c r="S42" s="27">
        <v>0.20943638673330511</v>
      </c>
      <c r="T42" s="27">
        <v>0</v>
      </c>
      <c r="U42" s="27">
        <v>0</v>
      </c>
      <c r="V42" s="27">
        <v>0.29776654206598913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0.23401184087842428</v>
      </c>
      <c r="AC42" s="27">
        <v>8.8016069999789538E-3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0.33360141763567996</v>
      </c>
      <c r="AM42" s="27">
        <v>0</v>
      </c>
      <c r="AN42" s="27">
        <v>0</v>
      </c>
      <c r="AO42" s="27">
        <v>0</v>
      </c>
      <c r="AP42" s="27">
        <v>6.3429043328007493E-4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102.05563755819023</v>
      </c>
      <c r="AW42" s="27">
        <v>8.306823770999495</v>
      </c>
      <c r="AX42" s="27">
        <v>0</v>
      </c>
      <c r="AY42" s="27">
        <v>0</v>
      </c>
      <c r="AZ42" s="27">
        <v>21.21698713108103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98.684553484957149</v>
      </c>
      <c r="BG42" s="27">
        <v>8.3070994968338585</v>
      </c>
      <c r="BH42" s="27">
        <v>2.9364723067000003</v>
      </c>
      <c r="BI42" s="27">
        <v>0</v>
      </c>
      <c r="BJ42" s="27">
        <v>11.534221331919008</v>
      </c>
      <c r="BK42" s="28">
        <f t="shared" si="18"/>
        <v>269.9314986687948</v>
      </c>
    </row>
    <row r="43" spans="1:63" x14ac:dyDescent="0.2">
      <c r="A43" s="22"/>
      <c r="B43" s="26" t="s">
        <v>122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8.095972567748646</v>
      </c>
      <c r="I43" s="27">
        <v>41.041065161685445</v>
      </c>
      <c r="J43" s="27">
        <v>0</v>
      </c>
      <c r="K43" s="27">
        <v>0</v>
      </c>
      <c r="L43" s="27">
        <v>5.7333231600504924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4.2255805432846847</v>
      </c>
      <c r="S43" s="27">
        <v>5.0502078735812272</v>
      </c>
      <c r="T43" s="27">
        <v>0</v>
      </c>
      <c r="U43" s="27">
        <v>0</v>
      </c>
      <c r="V43" s="27">
        <v>2.937898726816174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1.0506644379010941</v>
      </c>
      <c r="AC43" s="27">
        <v>9.0456757332797386E-3</v>
      </c>
      <c r="AD43" s="27">
        <v>0</v>
      </c>
      <c r="AE43" s="27">
        <v>0</v>
      </c>
      <c r="AF43" s="27">
        <v>1.3194103169271563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1.5530337677103105</v>
      </c>
      <c r="AM43" s="27">
        <v>3.9088207999912437E-3</v>
      </c>
      <c r="AN43" s="27">
        <v>0</v>
      </c>
      <c r="AO43" s="27">
        <v>0</v>
      </c>
      <c r="AP43" s="27">
        <v>0.56346144243501983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70.687838521483982</v>
      </c>
      <c r="AW43" s="27">
        <v>19.643158801145411</v>
      </c>
      <c r="AX43" s="27">
        <v>4.4127943330001863E-4</v>
      </c>
      <c r="AY43" s="27">
        <v>0</v>
      </c>
      <c r="AZ43" s="27">
        <v>38.056441027831497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83.194630552971461</v>
      </c>
      <c r="BG43" s="27">
        <v>2.9780239511546558</v>
      </c>
      <c r="BH43" s="27">
        <v>2.3598018834666998</v>
      </c>
      <c r="BI43" s="27">
        <v>0</v>
      </c>
      <c r="BJ43" s="27">
        <v>40.041749665572993</v>
      </c>
      <c r="BK43" s="28">
        <f t="shared" si="18"/>
        <v>328.54565817773351</v>
      </c>
    </row>
    <row r="44" spans="1:63" x14ac:dyDescent="0.2">
      <c r="A44" s="22"/>
      <c r="B44" s="26" t="s">
        <v>108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3.4102043929480024</v>
      </c>
      <c r="I44" s="27">
        <v>0.2344577386332328</v>
      </c>
      <c r="J44" s="27">
        <v>0</v>
      </c>
      <c r="K44" s="27">
        <v>0</v>
      </c>
      <c r="L44" s="27">
        <v>1.7510063405001208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1.2095005271853312</v>
      </c>
      <c r="S44" s="27">
        <v>2.3853621709334338</v>
      </c>
      <c r="T44" s="27">
        <v>0</v>
      </c>
      <c r="U44" s="27">
        <v>0</v>
      </c>
      <c r="V44" s="27">
        <v>0.34151090853321281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2.070585124582178E-2</v>
      </c>
      <c r="AC44" s="27">
        <v>0</v>
      </c>
      <c r="AD44" s="27">
        <v>0</v>
      </c>
      <c r="AE44" s="27">
        <v>0</v>
      </c>
      <c r="AF44" s="27">
        <v>3.661111000130977E-4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2.5443272326104723E-2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5.8622808769990948</v>
      </c>
      <c r="AW44" s="27">
        <v>0.21190746299962163</v>
      </c>
      <c r="AX44" s="27">
        <v>0</v>
      </c>
      <c r="AY44" s="27">
        <v>0</v>
      </c>
      <c r="AZ44" s="27">
        <v>1.6490954919202507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3.6569254276289755</v>
      </c>
      <c r="BG44" s="27">
        <v>0.51808339226704514</v>
      </c>
      <c r="BH44" s="27">
        <v>0</v>
      </c>
      <c r="BI44" s="27">
        <v>0</v>
      </c>
      <c r="BJ44" s="27">
        <v>1.4567779597130681</v>
      </c>
      <c r="BK44" s="28">
        <f t="shared" si="18"/>
        <v>22.73362792493333</v>
      </c>
    </row>
    <row r="45" spans="1:63" x14ac:dyDescent="0.2">
      <c r="A45" s="22"/>
      <c r="B45" s="26" t="s">
        <v>107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1.6398465358065919</v>
      </c>
      <c r="I45" s="27">
        <v>1.0771046022071864</v>
      </c>
      <c r="J45" s="27">
        <v>0</v>
      </c>
      <c r="K45" s="27">
        <v>0</v>
      </c>
      <c r="L45" s="27">
        <v>0.98965009398920967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0.89290489832674114</v>
      </c>
      <c r="S45" s="27">
        <v>3.8272427211261468</v>
      </c>
      <c r="T45" s="27">
        <v>0</v>
      </c>
      <c r="U45" s="27">
        <v>0</v>
      </c>
      <c r="V45" s="27">
        <v>0.85940694087745673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4.8977030129028126E-2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2.7340799930318318E-2</v>
      </c>
      <c r="AM45" s="27">
        <v>0</v>
      </c>
      <c r="AN45" s="27">
        <v>0</v>
      </c>
      <c r="AO45" s="27">
        <v>0</v>
      </c>
      <c r="AP45" s="27">
        <v>4.0293436917837933E-2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4.1665459528011333</v>
      </c>
      <c r="AW45" s="27">
        <v>0.27163062237236024</v>
      </c>
      <c r="AX45" s="27">
        <v>0</v>
      </c>
      <c r="AY45" s="27">
        <v>0</v>
      </c>
      <c r="AZ45" s="27">
        <v>1.932247623838758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3.053274350939521</v>
      </c>
      <c r="BG45" s="27">
        <v>1.5852543872609728</v>
      </c>
      <c r="BH45" s="27">
        <v>0</v>
      </c>
      <c r="BI45" s="27">
        <v>0</v>
      </c>
      <c r="BJ45" s="27">
        <v>3.0108268753767362</v>
      </c>
      <c r="BK45" s="28">
        <f t="shared" si="18"/>
        <v>23.4225468719</v>
      </c>
    </row>
    <row r="46" spans="1:63" x14ac:dyDescent="0.2">
      <c r="A46" s="22"/>
      <c r="B46" s="26" t="s">
        <v>109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0.91360182660465861</v>
      </c>
      <c r="I46" s="27">
        <v>0.95471281376666672</v>
      </c>
      <c r="J46" s="27">
        <v>0</v>
      </c>
      <c r="K46" s="27">
        <v>0</v>
      </c>
      <c r="L46" s="27">
        <v>0.63944379633066373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0.32990873749534194</v>
      </c>
      <c r="S46" s="27">
        <v>0</v>
      </c>
      <c r="T46" s="27">
        <v>0</v>
      </c>
      <c r="U46" s="27">
        <v>0</v>
      </c>
      <c r="V46" s="27">
        <v>0.1417305117026697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0.16683090057985997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0.16572592781159023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16.996669548792134</v>
      </c>
      <c r="AW46" s="27">
        <v>0.7632034693645714</v>
      </c>
      <c r="AX46" s="27">
        <v>5.021363333333333E-5</v>
      </c>
      <c r="AY46" s="27">
        <v>0</v>
      </c>
      <c r="AZ46" s="27">
        <v>3.725201564483188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17.318861777084997</v>
      </c>
      <c r="BG46" s="27">
        <v>0.27776112016876198</v>
      </c>
      <c r="BH46" s="27">
        <v>0</v>
      </c>
      <c r="BI46" s="27">
        <v>0</v>
      </c>
      <c r="BJ46" s="27">
        <v>1.4979381262501446</v>
      </c>
      <c r="BK46" s="28">
        <f t="shared" si="18"/>
        <v>43.891640334068583</v>
      </c>
    </row>
    <row r="47" spans="1:63" x14ac:dyDescent="0.2">
      <c r="A47" s="22"/>
      <c r="B47" s="26" t="s">
        <v>121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12.743844365882126</v>
      </c>
      <c r="I47" s="27">
        <v>68.922211648064874</v>
      </c>
      <c r="J47" s="27">
        <v>0</v>
      </c>
      <c r="K47" s="27">
        <v>0</v>
      </c>
      <c r="L47" s="27">
        <v>10.296000647569963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7.52907729575122</v>
      </c>
      <c r="S47" s="27">
        <v>4.9630258054351604</v>
      </c>
      <c r="T47" s="27">
        <v>3.7811337313000002</v>
      </c>
      <c r="U47" s="27">
        <v>0</v>
      </c>
      <c r="V47" s="27">
        <v>4.1448804063300413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4.9593078811570397</v>
      </c>
      <c r="AC47" s="27">
        <v>7.9329971731150445E-2</v>
      </c>
      <c r="AD47" s="27">
        <v>0</v>
      </c>
      <c r="AE47" s="27">
        <v>0</v>
      </c>
      <c r="AF47" s="27">
        <v>0.8627022003552709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4.3347946848907579</v>
      </c>
      <c r="AM47" s="27">
        <v>2.2822860932710354E-2</v>
      </c>
      <c r="AN47" s="27">
        <v>0</v>
      </c>
      <c r="AO47" s="27">
        <v>0</v>
      </c>
      <c r="AP47" s="27">
        <v>0.59498601673724039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145.00778471140634</v>
      </c>
      <c r="AW47" s="27">
        <v>11.175767255709044</v>
      </c>
      <c r="AX47" s="27">
        <v>0</v>
      </c>
      <c r="AY47" s="27">
        <v>0</v>
      </c>
      <c r="AZ47" s="27">
        <v>119.54367699307218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130.68861409694199</v>
      </c>
      <c r="BG47" s="27">
        <v>20.244349713193767</v>
      </c>
      <c r="BH47" s="27">
        <v>2.5963103615333334</v>
      </c>
      <c r="BI47" s="27">
        <v>0</v>
      </c>
      <c r="BJ47" s="27">
        <v>85.084868390202118</v>
      </c>
      <c r="BK47" s="28">
        <f t="shared" si="18"/>
        <v>637.57548903819645</v>
      </c>
    </row>
    <row r="48" spans="1:63" x14ac:dyDescent="0.2">
      <c r="A48" s="22"/>
      <c r="B48" s="29" t="s">
        <v>86</v>
      </c>
      <c r="C48" s="27">
        <f>SUM(C39:C47)</f>
        <v>0</v>
      </c>
      <c r="D48" s="27">
        <f t="shared" ref="D48:BJ48" si="19">SUM(D39:D47)</f>
        <v>0</v>
      </c>
      <c r="E48" s="27">
        <f t="shared" si="19"/>
        <v>0</v>
      </c>
      <c r="F48" s="27">
        <f t="shared" si="19"/>
        <v>0</v>
      </c>
      <c r="G48" s="27">
        <f t="shared" si="19"/>
        <v>0</v>
      </c>
      <c r="H48" s="27">
        <f t="shared" si="19"/>
        <v>31.621760021791086</v>
      </c>
      <c r="I48" s="27">
        <f t="shared" si="19"/>
        <v>129.13487185909094</v>
      </c>
      <c r="J48" s="27">
        <f t="shared" si="19"/>
        <v>0</v>
      </c>
      <c r="K48" s="27">
        <f t="shared" si="19"/>
        <v>0</v>
      </c>
      <c r="L48" s="27">
        <f t="shared" si="19"/>
        <v>30.063616429358873</v>
      </c>
      <c r="M48" s="27">
        <f t="shared" si="19"/>
        <v>0</v>
      </c>
      <c r="N48" s="27">
        <f t="shared" si="19"/>
        <v>0</v>
      </c>
      <c r="O48" s="27">
        <f t="shared" si="19"/>
        <v>0</v>
      </c>
      <c r="P48" s="27">
        <f t="shared" si="19"/>
        <v>0</v>
      </c>
      <c r="Q48" s="27">
        <f t="shared" si="19"/>
        <v>0</v>
      </c>
      <c r="R48" s="27">
        <f t="shared" si="19"/>
        <v>17.118544868308923</v>
      </c>
      <c r="S48" s="27">
        <f t="shared" si="19"/>
        <v>17.134591124242444</v>
      </c>
      <c r="T48" s="27">
        <f t="shared" si="19"/>
        <v>3.7811337313000002</v>
      </c>
      <c r="U48" s="27">
        <f t="shared" si="19"/>
        <v>0</v>
      </c>
      <c r="V48" s="27">
        <f t="shared" si="19"/>
        <v>9.8192737738411289</v>
      </c>
      <c r="W48" s="27">
        <f t="shared" si="19"/>
        <v>0</v>
      </c>
      <c r="X48" s="27">
        <f t="shared" si="19"/>
        <v>0</v>
      </c>
      <c r="Y48" s="27">
        <f t="shared" si="19"/>
        <v>0</v>
      </c>
      <c r="Z48" s="27">
        <f t="shared" si="19"/>
        <v>0</v>
      </c>
      <c r="AA48" s="27">
        <f t="shared" si="19"/>
        <v>0</v>
      </c>
      <c r="AB48" s="27">
        <f t="shared" si="19"/>
        <v>6.7988049843334615</v>
      </c>
      <c r="AC48" s="27">
        <f t="shared" si="19"/>
        <v>9.7322508097686389E-2</v>
      </c>
      <c r="AD48" s="27">
        <f t="shared" si="19"/>
        <v>0</v>
      </c>
      <c r="AE48" s="27">
        <f t="shared" si="19"/>
        <v>0</v>
      </c>
      <c r="AF48" s="27">
        <f t="shared" si="19"/>
        <v>2.18247862838244</v>
      </c>
      <c r="AG48" s="27">
        <f t="shared" si="19"/>
        <v>0</v>
      </c>
      <c r="AH48" s="27">
        <f t="shared" si="19"/>
        <v>0</v>
      </c>
      <c r="AI48" s="27">
        <f t="shared" si="19"/>
        <v>0</v>
      </c>
      <c r="AJ48" s="27">
        <f t="shared" si="19"/>
        <v>0</v>
      </c>
      <c r="AK48" s="27">
        <f t="shared" si="19"/>
        <v>0</v>
      </c>
      <c r="AL48" s="27">
        <f t="shared" si="19"/>
        <v>6.845516714370337</v>
      </c>
      <c r="AM48" s="27">
        <f t="shared" si="19"/>
        <v>3.3037915965013639E-2</v>
      </c>
      <c r="AN48" s="27">
        <f t="shared" si="19"/>
        <v>0</v>
      </c>
      <c r="AO48" s="27">
        <f t="shared" si="19"/>
        <v>0</v>
      </c>
      <c r="AP48" s="27">
        <f t="shared" si="19"/>
        <v>1.3227086922949423</v>
      </c>
      <c r="AQ48" s="27">
        <f t="shared" si="19"/>
        <v>0</v>
      </c>
      <c r="AR48" s="27">
        <f t="shared" si="19"/>
        <v>0</v>
      </c>
      <c r="AS48" s="27">
        <f t="shared" si="19"/>
        <v>0</v>
      </c>
      <c r="AT48" s="27">
        <f t="shared" si="19"/>
        <v>0</v>
      </c>
      <c r="AU48" s="27">
        <f t="shared" si="19"/>
        <v>0</v>
      </c>
      <c r="AV48" s="27">
        <f t="shared" si="19"/>
        <v>365.16021204038321</v>
      </c>
      <c r="AW48" s="27">
        <f t="shared" si="19"/>
        <v>51.115918956951973</v>
      </c>
      <c r="AX48" s="27">
        <f t="shared" si="19"/>
        <v>4.9149306663335201E-4</v>
      </c>
      <c r="AY48" s="27">
        <f t="shared" si="19"/>
        <v>0</v>
      </c>
      <c r="AZ48" s="27">
        <f t="shared" si="19"/>
        <v>223.67346935067337</v>
      </c>
      <c r="BA48" s="27">
        <f t="shared" si="19"/>
        <v>0</v>
      </c>
      <c r="BB48" s="27">
        <f t="shared" si="19"/>
        <v>0</v>
      </c>
      <c r="BC48" s="27">
        <f t="shared" si="19"/>
        <v>0</v>
      </c>
      <c r="BD48" s="27">
        <f t="shared" si="19"/>
        <v>0</v>
      </c>
      <c r="BE48" s="27">
        <f t="shared" si="19"/>
        <v>0</v>
      </c>
      <c r="BF48" s="27">
        <f t="shared" si="19"/>
        <v>352.02481554670601</v>
      </c>
      <c r="BG48" s="27">
        <f t="shared" si="19"/>
        <v>35.053280867418664</v>
      </c>
      <c r="BH48" s="27">
        <f t="shared" si="19"/>
        <v>7.8925845517000344</v>
      </c>
      <c r="BI48" s="27">
        <f t="shared" si="19"/>
        <v>0</v>
      </c>
      <c r="BJ48" s="27">
        <f t="shared" si="19"/>
        <v>152.22974694031603</v>
      </c>
      <c r="BK48" s="28">
        <f t="shared" si="18"/>
        <v>1443.1041809985934</v>
      </c>
    </row>
    <row r="49" spans="1:63" x14ac:dyDescent="0.2">
      <c r="A49" s="22"/>
      <c r="B49" s="32" t="s">
        <v>84</v>
      </c>
      <c r="C49" s="30">
        <f t="shared" ref="C49:AH49" si="20">C37+C48</f>
        <v>0</v>
      </c>
      <c r="D49" s="30">
        <f t="shared" si="20"/>
        <v>0</v>
      </c>
      <c r="E49" s="30">
        <f t="shared" si="20"/>
        <v>0</v>
      </c>
      <c r="F49" s="30">
        <f t="shared" si="20"/>
        <v>0</v>
      </c>
      <c r="G49" s="30">
        <f t="shared" si="20"/>
        <v>0</v>
      </c>
      <c r="H49" s="30">
        <f t="shared" si="20"/>
        <v>42.681040770641374</v>
      </c>
      <c r="I49" s="30">
        <f t="shared" si="20"/>
        <v>130.37468171696457</v>
      </c>
      <c r="J49" s="30">
        <f t="shared" si="20"/>
        <v>0</v>
      </c>
      <c r="K49" s="30">
        <f t="shared" si="20"/>
        <v>0</v>
      </c>
      <c r="L49" s="30">
        <f t="shared" si="20"/>
        <v>31.484513363093086</v>
      </c>
      <c r="M49" s="30">
        <f t="shared" si="20"/>
        <v>0</v>
      </c>
      <c r="N49" s="30">
        <f t="shared" si="20"/>
        <v>0</v>
      </c>
      <c r="O49" s="30">
        <f t="shared" si="20"/>
        <v>0</v>
      </c>
      <c r="P49" s="30">
        <f t="shared" si="20"/>
        <v>0</v>
      </c>
      <c r="Q49" s="30">
        <f t="shared" si="20"/>
        <v>0</v>
      </c>
      <c r="R49" s="30">
        <f t="shared" si="20"/>
        <v>25.216291491225306</v>
      </c>
      <c r="S49" s="30">
        <f t="shared" si="20"/>
        <v>17.244670475535461</v>
      </c>
      <c r="T49" s="30">
        <f t="shared" si="20"/>
        <v>3.7811337313000002</v>
      </c>
      <c r="U49" s="30">
        <f t="shared" si="20"/>
        <v>0</v>
      </c>
      <c r="V49" s="30">
        <f t="shared" si="20"/>
        <v>10.894231770106916</v>
      </c>
      <c r="W49" s="30">
        <f t="shared" si="20"/>
        <v>0</v>
      </c>
      <c r="X49" s="30">
        <f t="shared" si="20"/>
        <v>0</v>
      </c>
      <c r="Y49" s="30">
        <f t="shared" si="20"/>
        <v>0</v>
      </c>
      <c r="Z49" s="30">
        <f t="shared" si="20"/>
        <v>0</v>
      </c>
      <c r="AA49" s="30">
        <f t="shared" si="20"/>
        <v>0</v>
      </c>
      <c r="AB49" s="30">
        <f t="shared" si="20"/>
        <v>8.2013016643067989</v>
      </c>
      <c r="AC49" s="30">
        <f t="shared" si="20"/>
        <v>9.7322508097686389E-2</v>
      </c>
      <c r="AD49" s="30">
        <f t="shared" si="20"/>
        <v>0</v>
      </c>
      <c r="AE49" s="30">
        <f t="shared" si="20"/>
        <v>0</v>
      </c>
      <c r="AF49" s="30">
        <f t="shared" si="20"/>
        <v>2.2566488398231099</v>
      </c>
      <c r="AG49" s="30">
        <f t="shared" si="20"/>
        <v>0</v>
      </c>
      <c r="AH49" s="30">
        <f t="shared" si="20"/>
        <v>0</v>
      </c>
      <c r="AI49" s="30">
        <f t="shared" ref="AI49:BJ49" si="21">AI37+AI48</f>
        <v>0</v>
      </c>
      <c r="AJ49" s="30">
        <f t="shared" si="21"/>
        <v>0</v>
      </c>
      <c r="AK49" s="30">
        <f t="shared" si="21"/>
        <v>0</v>
      </c>
      <c r="AL49" s="30">
        <f t="shared" si="21"/>
        <v>8.4161929596308749</v>
      </c>
      <c r="AM49" s="30">
        <f t="shared" si="21"/>
        <v>3.348858269834E-2</v>
      </c>
      <c r="AN49" s="30">
        <f t="shared" si="21"/>
        <v>0</v>
      </c>
      <c r="AO49" s="30">
        <f t="shared" si="21"/>
        <v>0</v>
      </c>
      <c r="AP49" s="30">
        <f t="shared" si="21"/>
        <v>1.4435062865036863</v>
      </c>
      <c r="AQ49" s="30">
        <f t="shared" si="21"/>
        <v>0</v>
      </c>
      <c r="AR49" s="30">
        <f t="shared" si="21"/>
        <v>0</v>
      </c>
      <c r="AS49" s="30">
        <f t="shared" si="21"/>
        <v>0</v>
      </c>
      <c r="AT49" s="30">
        <f t="shared" si="21"/>
        <v>0</v>
      </c>
      <c r="AU49" s="30">
        <f t="shared" si="21"/>
        <v>0</v>
      </c>
      <c r="AV49" s="30">
        <f t="shared" si="21"/>
        <v>572.34944974942437</v>
      </c>
      <c r="AW49" s="30">
        <f t="shared" si="21"/>
        <v>60.491745166658731</v>
      </c>
      <c r="AX49" s="30">
        <f t="shared" si="21"/>
        <v>5.6821293330001866E-4</v>
      </c>
      <c r="AY49" s="30">
        <f t="shared" si="21"/>
        <v>0</v>
      </c>
      <c r="AZ49" s="30">
        <f t="shared" si="21"/>
        <v>260.7050466672294</v>
      </c>
      <c r="BA49" s="30">
        <f t="shared" si="21"/>
        <v>0</v>
      </c>
      <c r="BB49" s="30">
        <f t="shared" si="21"/>
        <v>0</v>
      </c>
      <c r="BC49" s="30">
        <f t="shared" si="21"/>
        <v>0</v>
      </c>
      <c r="BD49" s="30">
        <f t="shared" si="21"/>
        <v>0</v>
      </c>
      <c r="BE49" s="30">
        <f t="shared" si="21"/>
        <v>0</v>
      </c>
      <c r="BF49" s="30">
        <f t="shared" si="21"/>
        <v>539.62679812189572</v>
      </c>
      <c r="BG49" s="30">
        <f t="shared" si="21"/>
        <v>40.998271475778573</v>
      </c>
      <c r="BH49" s="30">
        <f t="shared" si="21"/>
        <v>7.8925845517000344</v>
      </c>
      <c r="BI49" s="30">
        <f t="shared" si="21"/>
        <v>0</v>
      </c>
      <c r="BJ49" s="30">
        <f t="shared" si="21"/>
        <v>176.44612482087726</v>
      </c>
      <c r="BK49" s="28">
        <f t="shared" si="18"/>
        <v>1940.6356129264248</v>
      </c>
    </row>
    <row r="50" spans="1:63" ht="3" customHeight="1" x14ac:dyDescent="0.2">
      <c r="A50" s="22"/>
      <c r="B50" s="25"/>
      <c r="C50" s="54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6"/>
    </row>
    <row r="51" spans="1:63" x14ac:dyDescent="0.2">
      <c r="A51" s="22" t="s">
        <v>15</v>
      </c>
      <c r="B51" s="23" t="s">
        <v>8</v>
      </c>
      <c r="C51" s="54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6"/>
    </row>
    <row r="52" spans="1:63" x14ac:dyDescent="0.2">
      <c r="A52" s="22" t="s">
        <v>76</v>
      </c>
      <c r="B52" s="25" t="s">
        <v>16</v>
      </c>
      <c r="C52" s="54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6"/>
    </row>
    <row r="53" spans="1:63" x14ac:dyDescent="0.2">
      <c r="A53" s="22"/>
      <c r="B53" s="26" t="s">
        <v>124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2.7492002553242099</v>
      </c>
      <c r="I53" s="27">
        <v>70.371474623066064</v>
      </c>
      <c r="J53" s="27">
        <v>0</v>
      </c>
      <c r="K53" s="27">
        <v>0</v>
      </c>
      <c r="L53" s="27">
        <v>8.229030180227161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1.0753422106757913</v>
      </c>
      <c r="S53" s="27">
        <v>1.3829550658672936</v>
      </c>
      <c r="T53" s="27">
        <v>0</v>
      </c>
      <c r="U53" s="27">
        <v>0</v>
      </c>
      <c r="V53" s="27">
        <v>1.6037844922395068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1.0693867420354499</v>
      </c>
      <c r="AC53" s="27">
        <v>9.0072807999802117E-3</v>
      </c>
      <c r="AD53" s="27">
        <v>0</v>
      </c>
      <c r="AE53" s="27">
        <v>0</v>
      </c>
      <c r="AF53" s="27">
        <v>3.1257326405550132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0.91963190505320724</v>
      </c>
      <c r="AM53" s="27">
        <v>2.7404372666539792E-2</v>
      </c>
      <c r="AN53" s="27">
        <v>0</v>
      </c>
      <c r="AO53" s="27">
        <v>0</v>
      </c>
      <c r="AP53" s="27">
        <v>1.9321192251522183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45.21797542157978</v>
      </c>
      <c r="AW53" s="27">
        <v>10.985014086063693</v>
      </c>
      <c r="AX53" s="27">
        <v>0</v>
      </c>
      <c r="AY53" s="27">
        <v>0</v>
      </c>
      <c r="AZ53" s="27">
        <v>117.95410074778468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34.050752764231731</v>
      </c>
      <c r="BG53" s="27">
        <v>6.7338803041697872</v>
      </c>
      <c r="BH53" s="27">
        <v>1.3156428667333333</v>
      </c>
      <c r="BI53" s="27">
        <v>0</v>
      </c>
      <c r="BJ53" s="27">
        <v>61.038607023441337</v>
      </c>
      <c r="BK53" s="28">
        <f t="shared" ref="BK53:BK54" si="22">SUM(C53:BJ53)</f>
        <v>369.79104220766675</v>
      </c>
    </row>
    <row r="54" spans="1:63" x14ac:dyDescent="0.2">
      <c r="A54" s="22"/>
      <c r="B54" s="32" t="s">
        <v>83</v>
      </c>
      <c r="C54" s="30">
        <f>SUM(C53)</f>
        <v>0</v>
      </c>
      <c r="D54" s="30">
        <f t="shared" ref="D54:BJ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2.7492002553242099</v>
      </c>
      <c r="I54" s="30">
        <f t="shared" si="23"/>
        <v>70.371474623066064</v>
      </c>
      <c r="J54" s="30">
        <f t="shared" si="23"/>
        <v>0</v>
      </c>
      <c r="K54" s="30">
        <f t="shared" si="23"/>
        <v>0</v>
      </c>
      <c r="L54" s="30">
        <f t="shared" si="23"/>
        <v>8.229030180227161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1.0753422106757913</v>
      </c>
      <c r="S54" s="30">
        <f t="shared" si="23"/>
        <v>1.3829550658672936</v>
      </c>
      <c r="T54" s="30">
        <f t="shared" si="23"/>
        <v>0</v>
      </c>
      <c r="U54" s="30">
        <f t="shared" si="23"/>
        <v>0</v>
      </c>
      <c r="V54" s="30">
        <f t="shared" si="23"/>
        <v>1.6037844922395068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1.0693867420354499</v>
      </c>
      <c r="AC54" s="30">
        <f t="shared" si="23"/>
        <v>9.0072807999802117E-3</v>
      </c>
      <c r="AD54" s="30">
        <f t="shared" si="23"/>
        <v>0</v>
      </c>
      <c r="AE54" s="30">
        <f t="shared" si="23"/>
        <v>0</v>
      </c>
      <c r="AF54" s="30">
        <f t="shared" si="23"/>
        <v>3.1257326405550132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0.91963190505320724</v>
      </c>
      <c r="AM54" s="30">
        <f t="shared" si="23"/>
        <v>2.7404372666539792E-2</v>
      </c>
      <c r="AN54" s="30">
        <f t="shared" si="23"/>
        <v>0</v>
      </c>
      <c r="AO54" s="30">
        <f t="shared" si="23"/>
        <v>0</v>
      </c>
      <c r="AP54" s="30">
        <f t="shared" si="23"/>
        <v>1.9321192251522183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45.21797542157978</v>
      </c>
      <c r="AW54" s="30">
        <f t="shared" si="23"/>
        <v>10.985014086063693</v>
      </c>
      <c r="AX54" s="30">
        <f t="shared" si="23"/>
        <v>0</v>
      </c>
      <c r="AY54" s="30">
        <f t="shared" si="23"/>
        <v>0</v>
      </c>
      <c r="AZ54" s="30">
        <f t="shared" si="23"/>
        <v>117.95410074778468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34.050752764231731</v>
      </c>
      <c r="BG54" s="30">
        <f t="shared" si="23"/>
        <v>6.7338803041697872</v>
      </c>
      <c r="BH54" s="30">
        <f t="shared" si="23"/>
        <v>1.3156428667333333</v>
      </c>
      <c r="BI54" s="30">
        <f t="shared" si="23"/>
        <v>0</v>
      </c>
      <c r="BJ54" s="30">
        <f t="shared" si="23"/>
        <v>61.038607023441337</v>
      </c>
      <c r="BK54" s="28">
        <f t="shared" si="22"/>
        <v>369.79104220766675</v>
      </c>
    </row>
    <row r="55" spans="1:63" ht="2.25" customHeight="1" x14ac:dyDescent="0.2">
      <c r="A55" s="22"/>
      <c r="B55" s="25"/>
      <c r="C55" s="54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6"/>
    </row>
    <row r="56" spans="1:63" x14ac:dyDescent="0.2">
      <c r="A56" s="22" t="s">
        <v>4</v>
      </c>
      <c r="B56" s="23" t="s">
        <v>9</v>
      </c>
      <c r="C56" s="54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6"/>
    </row>
    <row r="57" spans="1:63" x14ac:dyDescent="0.2">
      <c r="A57" s="22" t="s">
        <v>76</v>
      </c>
      <c r="B57" s="25" t="s">
        <v>17</v>
      </c>
      <c r="C57" s="54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6"/>
    </row>
    <row r="58" spans="1:63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3" x14ac:dyDescent="0.2">
      <c r="A59" s="22"/>
      <c r="B59" s="29" t="s">
        <v>85</v>
      </c>
      <c r="C59" s="30">
        <f>SUM(C58)</f>
        <v>0</v>
      </c>
      <c r="D59" s="30">
        <f t="shared" ref="D59:BJ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28">
        <f>SUM(C59:BJ59)</f>
        <v>0</v>
      </c>
    </row>
    <row r="60" spans="1:63" x14ac:dyDescent="0.2">
      <c r="A60" s="22" t="s">
        <v>77</v>
      </c>
      <c r="B60" s="25" t="s">
        <v>18</v>
      </c>
      <c r="C60" s="54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6"/>
    </row>
    <row r="61" spans="1:63" x14ac:dyDescent="0.2">
      <c r="A61" s="22"/>
      <c r="B61" s="29" t="s">
        <v>112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0.32892695100531505</v>
      </c>
      <c r="AW61" s="30">
        <v>161.86044263751742</v>
      </c>
      <c r="AX61" s="30">
        <v>270.7697286301044</v>
      </c>
      <c r="AY61" s="30">
        <v>0</v>
      </c>
      <c r="AZ61" s="30">
        <v>7.2612291533914561E-2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0.16837667404637136</v>
      </c>
      <c r="BG61" s="30">
        <v>31.379186404851335</v>
      </c>
      <c r="BH61" s="30">
        <v>0</v>
      </c>
      <c r="BI61" s="30">
        <v>0</v>
      </c>
      <c r="BJ61" s="30">
        <v>0.61867527773893949</v>
      </c>
      <c r="BK61" s="28">
        <f t="shared" ref="BK61:BK65" si="25">SUM(C61:BJ61)</f>
        <v>465.19794886679767</v>
      </c>
    </row>
    <row r="62" spans="1:63" x14ac:dyDescent="0.2">
      <c r="A62" s="22"/>
      <c r="B62" s="29" t="s">
        <v>113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0.13974011340166398</v>
      </c>
      <c r="AW62" s="30">
        <v>88.737079819259364</v>
      </c>
      <c r="AX62" s="30">
        <v>277.10674740218593</v>
      </c>
      <c r="AY62" s="30">
        <v>0</v>
      </c>
      <c r="AZ62" s="30">
        <v>5.3088651562262362E-2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5.0133578709577117E-2</v>
      </c>
      <c r="BG62" s="30">
        <v>2.869589498468672E-4</v>
      </c>
      <c r="BH62" s="30">
        <v>0</v>
      </c>
      <c r="BI62" s="30">
        <v>0</v>
      </c>
      <c r="BJ62" s="30">
        <v>0</v>
      </c>
      <c r="BK62" s="28">
        <f t="shared" si="25"/>
        <v>366.08707652406861</v>
      </c>
    </row>
    <row r="63" spans="1:63" x14ac:dyDescent="0.2">
      <c r="A63" s="22"/>
      <c r="B63" s="29" t="s">
        <v>111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1.5349414891736972</v>
      </c>
      <c r="AW63" s="30">
        <v>85.977214346999602</v>
      </c>
      <c r="AX63" s="30">
        <v>2.1362858731909152E-5</v>
      </c>
      <c r="AY63" s="30">
        <v>0</v>
      </c>
      <c r="AZ63" s="30">
        <v>2.726601670100441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0.22631786369913792</v>
      </c>
      <c r="BG63" s="30">
        <v>0.10474106092296348</v>
      </c>
      <c r="BH63" s="30">
        <v>0</v>
      </c>
      <c r="BI63" s="30">
        <v>0</v>
      </c>
      <c r="BJ63" s="30">
        <v>0.12197429251106147</v>
      </c>
      <c r="BK63" s="28">
        <f t="shared" si="25"/>
        <v>90.691812086265628</v>
      </c>
    </row>
    <row r="64" spans="1:63" x14ac:dyDescent="0.2">
      <c r="A64" s="22"/>
      <c r="B64" s="29" t="s">
        <v>114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0.75162672909780281</v>
      </c>
      <c r="AW64" s="30">
        <v>1.3960044423999467</v>
      </c>
      <c r="AX64" s="30">
        <v>282.59075970947981</v>
      </c>
      <c r="AY64" s="30">
        <v>0</v>
      </c>
      <c r="AZ64" s="30">
        <v>6.8271923699065359E-2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1.3447881021248318</v>
      </c>
      <c r="BG64" s="30">
        <v>4.2517872546325834E-5</v>
      </c>
      <c r="BH64" s="30">
        <v>0</v>
      </c>
      <c r="BI64" s="30">
        <v>0</v>
      </c>
      <c r="BJ64" s="30">
        <v>3.2222764996286866E-2</v>
      </c>
      <c r="BK64" s="28">
        <f t="shared" si="25"/>
        <v>286.18371618967024</v>
      </c>
    </row>
    <row r="65" spans="1:66" x14ac:dyDescent="0.2">
      <c r="A65" s="22"/>
      <c r="B65" s="29" t="s">
        <v>86</v>
      </c>
      <c r="C65" s="30">
        <f>SUM(C61:C64)</f>
        <v>0</v>
      </c>
      <c r="D65" s="30">
        <f t="shared" ref="D65:AU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ref="AV65:AZ65" si="27">SUM(AV61:AV64)</f>
        <v>2.7552352826784792</v>
      </c>
      <c r="AW65" s="30">
        <f t="shared" si="27"/>
        <v>337.97074124617637</v>
      </c>
      <c r="AX65" s="30">
        <f t="shared" si="27"/>
        <v>830.46725710462897</v>
      </c>
      <c r="AY65" s="30">
        <f t="shared" si="27"/>
        <v>0</v>
      </c>
      <c r="AZ65" s="30">
        <f t="shared" si="27"/>
        <v>2.9205745368956832</v>
      </c>
      <c r="BA65" s="30">
        <f t="shared" ref="BA65:BJ65" si="28">SUM(BA61:BA64)</f>
        <v>0</v>
      </c>
      <c r="BB65" s="30">
        <f t="shared" si="28"/>
        <v>0</v>
      </c>
      <c r="BC65" s="30">
        <f t="shared" si="28"/>
        <v>0</v>
      </c>
      <c r="BD65" s="30">
        <f t="shared" si="28"/>
        <v>0</v>
      </c>
      <c r="BE65" s="30">
        <f t="shared" si="28"/>
        <v>0</v>
      </c>
      <c r="BF65" s="30">
        <f t="shared" si="28"/>
        <v>1.7896162185799183</v>
      </c>
      <c r="BG65" s="30">
        <f t="shared" si="28"/>
        <v>31.484256942596694</v>
      </c>
      <c r="BH65" s="30">
        <f t="shared" si="28"/>
        <v>0</v>
      </c>
      <c r="BI65" s="30">
        <f t="shared" si="28"/>
        <v>0</v>
      </c>
      <c r="BJ65" s="30">
        <f t="shared" si="28"/>
        <v>0.77287233524628784</v>
      </c>
      <c r="BK65" s="28">
        <f t="shared" si="25"/>
        <v>1208.1605536668026</v>
      </c>
    </row>
    <row r="66" spans="1:66" x14ac:dyDescent="0.2">
      <c r="A66" s="22"/>
      <c r="B66" s="32" t="s">
        <v>84</v>
      </c>
      <c r="C66" s="30">
        <f>C59+C65</f>
        <v>0</v>
      </c>
      <c r="D66" s="30">
        <f t="shared" ref="D66:AU66" si="29">D59+D65</f>
        <v>0</v>
      </c>
      <c r="E66" s="30">
        <f t="shared" si="29"/>
        <v>0</v>
      </c>
      <c r="F66" s="30">
        <f t="shared" si="29"/>
        <v>0</v>
      </c>
      <c r="G66" s="30">
        <f t="shared" si="29"/>
        <v>0</v>
      </c>
      <c r="H66" s="30">
        <f t="shared" si="29"/>
        <v>0</v>
      </c>
      <c r="I66" s="30">
        <f t="shared" si="29"/>
        <v>0</v>
      </c>
      <c r="J66" s="30">
        <f t="shared" si="29"/>
        <v>0</v>
      </c>
      <c r="K66" s="30">
        <f t="shared" si="29"/>
        <v>0</v>
      </c>
      <c r="L66" s="30">
        <f t="shared" si="29"/>
        <v>0</v>
      </c>
      <c r="M66" s="30">
        <f t="shared" si="29"/>
        <v>0</v>
      </c>
      <c r="N66" s="30">
        <f t="shared" si="29"/>
        <v>0</v>
      </c>
      <c r="O66" s="30">
        <f t="shared" si="29"/>
        <v>0</v>
      </c>
      <c r="P66" s="30">
        <f t="shared" si="29"/>
        <v>0</v>
      </c>
      <c r="Q66" s="30">
        <f t="shared" si="29"/>
        <v>0</v>
      </c>
      <c r="R66" s="30">
        <f t="shared" si="29"/>
        <v>0</v>
      </c>
      <c r="S66" s="30">
        <f t="shared" si="29"/>
        <v>0</v>
      </c>
      <c r="T66" s="30">
        <f t="shared" si="29"/>
        <v>0</v>
      </c>
      <c r="U66" s="30">
        <f t="shared" si="29"/>
        <v>0</v>
      </c>
      <c r="V66" s="30">
        <f t="shared" si="29"/>
        <v>0</v>
      </c>
      <c r="W66" s="30">
        <f t="shared" si="29"/>
        <v>0</v>
      </c>
      <c r="X66" s="30">
        <f t="shared" si="29"/>
        <v>0</v>
      </c>
      <c r="Y66" s="30">
        <f t="shared" si="29"/>
        <v>0</v>
      </c>
      <c r="Z66" s="30">
        <f t="shared" si="29"/>
        <v>0</v>
      </c>
      <c r="AA66" s="30">
        <f t="shared" si="29"/>
        <v>0</v>
      </c>
      <c r="AB66" s="30">
        <f t="shared" si="29"/>
        <v>0</v>
      </c>
      <c r="AC66" s="30">
        <f t="shared" si="29"/>
        <v>0</v>
      </c>
      <c r="AD66" s="30">
        <f t="shared" si="29"/>
        <v>0</v>
      </c>
      <c r="AE66" s="30">
        <f t="shared" si="29"/>
        <v>0</v>
      </c>
      <c r="AF66" s="30">
        <f t="shared" si="29"/>
        <v>0</v>
      </c>
      <c r="AG66" s="30">
        <f t="shared" si="29"/>
        <v>0</v>
      </c>
      <c r="AH66" s="30">
        <f t="shared" si="29"/>
        <v>0</v>
      </c>
      <c r="AI66" s="30">
        <f t="shared" si="29"/>
        <v>0</v>
      </c>
      <c r="AJ66" s="30">
        <f t="shared" si="29"/>
        <v>0</v>
      </c>
      <c r="AK66" s="30">
        <f t="shared" si="29"/>
        <v>0</v>
      </c>
      <c r="AL66" s="30">
        <f t="shared" si="29"/>
        <v>0</v>
      </c>
      <c r="AM66" s="30">
        <f t="shared" si="29"/>
        <v>0</v>
      </c>
      <c r="AN66" s="30">
        <f t="shared" si="29"/>
        <v>0</v>
      </c>
      <c r="AO66" s="30">
        <f t="shared" si="29"/>
        <v>0</v>
      </c>
      <c r="AP66" s="30">
        <f t="shared" si="29"/>
        <v>0</v>
      </c>
      <c r="AQ66" s="30">
        <f t="shared" si="29"/>
        <v>0</v>
      </c>
      <c r="AR66" s="30">
        <f t="shared" si="29"/>
        <v>0</v>
      </c>
      <c r="AS66" s="30">
        <f t="shared" si="29"/>
        <v>0</v>
      </c>
      <c r="AT66" s="30">
        <f t="shared" si="29"/>
        <v>0</v>
      </c>
      <c r="AU66" s="30">
        <f t="shared" si="29"/>
        <v>0</v>
      </c>
      <c r="AV66" s="30">
        <f t="shared" ref="AV66:AZ66" si="30">AV59+AV65</f>
        <v>2.7552352826784792</v>
      </c>
      <c r="AW66" s="30">
        <f t="shared" si="30"/>
        <v>337.97074124617637</v>
      </c>
      <c r="AX66" s="30">
        <f t="shared" si="30"/>
        <v>830.46725710462897</v>
      </c>
      <c r="AY66" s="30">
        <f t="shared" si="30"/>
        <v>0</v>
      </c>
      <c r="AZ66" s="30">
        <f t="shared" si="30"/>
        <v>2.9205745368956832</v>
      </c>
      <c r="BA66" s="30">
        <f t="shared" ref="BA66:BJ66" si="31">BA59+BA65</f>
        <v>0</v>
      </c>
      <c r="BB66" s="30">
        <f t="shared" si="31"/>
        <v>0</v>
      </c>
      <c r="BC66" s="30">
        <f t="shared" si="31"/>
        <v>0</v>
      </c>
      <c r="BD66" s="30">
        <f t="shared" si="31"/>
        <v>0</v>
      </c>
      <c r="BE66" s="30">
        <f t="shared" si="31"/>
        <v>0</v>
      </c>
      <c r="BF66" s="30">
        <f t="shared" si="31"/>
        <v>1.7896162185799183</v>
      </c>
      <c r="BG66" s="30">
        <f t="shared" si="31"/>
        <v>31.484256942596694</v>
      </c>
      <c r="BH66" s="30">
        <f t="shared" si="31"/>
        <v>0</v>
      </c>
      <c r="BI66" s="30">
        <f t="shared" si="31"/>
        <v>0</v>
      </c>
      <c r="BJ66" s="30">
        <f t="shared" si="31"/>
        <v>0.77287233524628784</v>
      </c>
      <c r="BK66" s="28">
        <f t="shared" ref="BK66" si="32">SUM(C66:BJ66)</f>
        <v>1208.1605536668026</v>
      </c>
    </row>
    <row r="67" spans="1:66" ht="4.5" customHeight="1" x14ac:dyDescent="0.2">
      <c r="A67" s="22"/>
      <c r="B67" s="25"/>
      <c r="C67" s="54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6"/>
    </row>
    <row r="68" spans="1:66" x14ac:dyDescent="0.2">
      <c r="A68" s="22" t="s">
        <v>19</v>
      </c>
      <c r="B68" s="23" t="s">
        <v>20</v>
      </c>
      <c r="C68" s="54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6"/>
    </row>
    <row r="69" spans="1:66" x14ac:dyDescent="0.2">
      <c r="A69" s="22" t="s">
        <v>76</v>
      </c>
      <c r="B69" s="25" t="s">
        <v>21</v>
      </c>
      <c r="C69" s="54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6"/>
    </row>
    <row r="70" spans="1:66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6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6" ht="4.5" customHeight="1" x14ac:dyDescent="0.2">
      <c r="A72" s="22"/>
      <c r="B72" s="36"/>
      <c r="C72" s="54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6"/>
    </row>
    <row r="73" spans="1:66" x14ac:dyDescent="0.2">
      <c r="A73" s="22"/>
      <c r="B73" s="37" t="s">
        <v>99</v>
      </c>
      <c r="C73" s="38">
        <f t="shared" ref="C73:AH73" si="33">C31+C49+C54+C66+C71</f>
        <v>0</v>
      </c>
      <c r="D73" s="38">
        <f t="shared" si="33"/>
        <v>8.4360340608333324</v>
      </c>
      <c r="E73" s="38">
        <f t="shared" si="33"/>
        <v>0</v>
      </c>
      <c r="F73" s="38">
        <f t="shared" si="33"/>
        <v>0</v>
      </c>
      <c r="G73" s="38">
        <f t="shared" si="33"/>
        <v>0</v>
      </c>
      <c r="H73" s="38">
        <f t="shared" si="33"/>
        <v>74.595334995503862</v>
      </c>
      <c r="I73" s="38">
        <f t="shared" si="33"/>
        <v>6636.9043098021639</v>
      </c>
      <c r="J73" s="38">
        <f t="shared" si="33"/>
        <v>2573.5627767991682</v>
      </c>
      <c r="K73" s="38">
        <f t="shared" si="33"/>
        <v>0</v>
      </c>
      <c r="L73" s="38">
        <f t="shared" si="33"/>
        <v>221.3905784865988</v>
      </c>
      <c r="M73" s="38">
        <f t="shared" si="33"/>
        <v>0</v>
      </c>
      <c r="N73" s="38">
        <f t="shared" si="33"/>
        <v>0</v>
      </c>
      <c r="O73" s="38">
        <f t="shared" si="33"/>
        <v>0</v>
      </c>
      <c r="P73" s="38">
        <f t="shared" si="33"/>
        <v>0</v>
      </c>
      <c r="Q73" s="38">
        <f t="shared" si="33"/>
        <v>0</v>
      </c>
      <c r="R73" s="38">
        <f t="shared" si="33"/>
        <v>42.415971449729504</v>
      </c>
      <c r="S73" s="38">
        <f t="shared" si="33"/>
        <v>432.44078866250294</v>
      </c>
      <c r="T73" s="38">
        <f t="shared" si="33"/>
        <v>443.19694557209885</v>
      </c>
      <c r="U73" s="38">
        <f t="shared" si="33"/>
        <v>0</v>
      </c>
      <c r="V73" s="38">
        <f t="shared" si="33"/>
        <v>50.908919839034574</v>
      </c>
      <c r="W73" s="38">
        <f t="shared" si="33"/>
        <v>0</v>
      </c>
      <c r="X73" s="38">
        <f t="shared" si="33"/>
        <v>0</v>
      </c>
      <c r="Y73" s="38">
        <f t="shared" si="33"/>
        <v>0</v>
      </c>
      <c r="Z73" s="38">
        <f t="shared" si="33"/>
        <v>0</v>
      </c>
      <c r="AA73" s="38">
        <f t="shared" si="33"/>
        <v>0</v>
      </c>
      <c r="AB73" s="38">
        <f t="shared" si="33"/>
        <v>9.7474249581029468</v>
      </c>
      <c r="AC73" s="38">
        <f t="shared" si="33"/>
        <v>298.84656278553621</v>
      </c>
      <c r="AD73" s="38">
        <f t="shared" si="33"/>
        <v>0</v>
      </c>
      <c r="AE73" s="38">
        <f t="shared" si="33"/>
        <v>0</v>
      </c>
      <c r="AF73" s="38">
        <f t="shared" si="33"/>
        <v>6.8833727822243631</v>
      </c>
      <c r="AG73" s="38">
        <f t="shared" si="33"/>
        <v>0</v>
      </c>
      <c r="AH73" s="38">
        <f t="shared" si="33"/>
        <v>0</v>
      </c>
      <c r="AI73" s="38">
        <f t="shared" ref="AI73:BJ73" si="34">AI31+AI49+AI54+AI66+AI71</f>
        <v>0</v>
      </c>
      <c r="AJ73" s="38">
        <f t="shared" si="34"/>
        <v>0</v>
      </c>
      <c r="AK73" s="38">
        <f t="shared" si="34"/>
        <v>0</v>
      </c>
      <c r="AL73" s="38">
        <f t="shared" si="34"/>
        <v>9.8453688273602804</v>
      </c>
      <c r="AM73" s="38">
        <f t="shared" si="34"/>
        <v>0.23312450303082694</v>
      </c>
      <c r="AN73" s="38">
        <f t="shared" si="34"/>
        <v>0</v>
      </c>
      <c r="AO73" s="38">
        <f t="shared" si="34"/>
        <v>0</v>
      </c>
      <c r="AP73" s="38">
        <f t="shared" si="34"/>
        <v>6.8609596065765253</v>
      </c>
      <c r="AQ73" s="38">
        <f t="shared" si="34"/>
        <v>0</v>
      </c>
      <c r="AR73" s="38">
        <f t="shared" si="34"/>
        <v>0</v>
      </c>
      <c r="AS73" s="38">
        <f t="shared" si="34"/>
        <v>0</v>
      </c>
      <c r="AT73" s="38">
        <f t="shared" si="34"/>
        <v>0</v>
      </c>
      <c r="AU73" s="38">
        <f t="shared" si="34"/>
        <v>0</v>
      </c>
      <c r="AV73" s="38">
        <f t="shared" si="34"/>
        <v>828.42991788502638</v>
      </c>
      <c r="AW73" s="38">
        <f t="shared" si="34"/>
        <v>2080.3771235923746</v>
      </c>
      <c r="AX73" s="38">
        <f t="shared" si="34"/>
        <v>1057.5426570477764</v>
      </c>
      <c r="AY73" s="38">
        <f t="shared" si="34"/>
        <v>0</v>
      </c>
      <c r="AZ73" s="38">
        <f t="shared" si="34"/>
        <v>863.64945324698783</v>
      </c>
      <c r="BA73" s="38">
        <f t="shared" si="34"/>
        <v>0</v>
      </c>
      <c r="BB73" s="38">
        <f t="shared" si="34"/>
        <v>0</v>
      </c>
      <c r="BC73" s="38">
        <f t="shared" si="34"/>
        <v>0</v>
      </c>
      <c r="BD73" s="38">
        <f t="shared" si="34"/>
        <v>0</v>
      </c>
      <c r="BE73" s="38">
        <f t="shared" si="34"/>
        <v>0</v>
      </c>
      <c r="BF73" s="38">
        <f t="shared" si="34"/>
        <v>704.60558495995986</v>
      </c>
      <c r="BG73" s="38">
        <f t="shared" si="34"/>
        <v>204.49720804999865</v>
      </c>
      <c r="BH73" s="38">
        <f t="shared" si="34"/>
        <v>145.49863541058571</v>
      </c>
      <c r="BI73" s="38">
        <f t="shared" si="34"/>
        <v>0</v>
      </c>
      <c r="BJ73" s="38">
        <f t="shared" si="34"/>
        <v>401.84160811408674</v>
      </c>
      <c r="BK73" s="46">
        <f>BK31+BK49+BK54+BK66+BK71</f>
        <v>17102.710661437261</v>
      </c>
      <c r="BM73" s="45"/>
      <c r="BN73" s="53"/>
    </row>
    <row r="74" spans="1:66" ht="4.5" customHeight="1" x14ac:dyDescent="0.2">
      <c r="A74" s="22"/>
      <c r="B74" s="37"/>
      <c r="C74" s="60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61"/>
    </row>
    <row r="75" spans="1:66" ht="14.25" customHeight="1" x14ac:dyDescent="0.3">
      <c r="A75" s="22" t="s">
        <v>5</v>
      </c>
      <c r="B75" s="20" t="s">
        <v>23</v>
      </c>
      <c r="C75" s="60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61"/>
    </row>
    <row r="76" spans="1:66" x14ac:dyDescent="0.2">
      <c r="A76" s="22"/>
      <c r="B76" s="29" t="s">
        <v>37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6" ht="13.5" thickBot="1" x14ac:dyDescent="0.25">
      <c r="A77" s="41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6" ht="6" customHeight="1" x14ac:dyDescent="0.2">
      <c r="A78" s="34"/>
      <c r="B78" s="42"/>
    </row>
    <row r="79" spans="1:66" x14ac:dyDescent="0.2">
      <c r="A79" s="34"/>
      <c r="B79" s="34" t="s">
        <v>26</v>
      </c>
      <c r="L79" s="34"/>
    </row>
    <row r="80" spans="1:66" x14ac:dyDescent="0.2">
      <c r="A80" s="34"/>
      <c r="B80" s="34" t="s">
        <v>27</v>
      </c>
      <c r="L80" s="34"/>
    </row>
    <row r="81" spans="2:63" x14ac:dyDescent="0.2">
      <c r="L81" s="34"/>
      <c r="BK81" s="94"/>
    </row>
    <row r="82" spans="2:63" x14ac:dyDescent="0.2">
      <c r="B82" s="34" t="s">
        <v>33</v>
      </c>
      <c r="L82" s="34"/>
      <c r="BI82" s="43"/>
      <c r="BK82" s="45"/>
    </row>
    <row r="83" spans="2:63" x14ac:dyDescent="0.2">
      <c r="B83" s="34" t="s">
        <v>34</v>
      </c>
      <c r="L83" s="34"/>
    </row>
    <row r="84" spans="2:63" x14ac:dyDescent="0.2">
      <c r="B84" s="34"/>
      <c r="L84" s="34"/>
    </row>
    <row r="86" spans="2:63" x14ac:dyDescent="0.2">
      <c r="B86" s="24" t="s">
        <v>38</v>
      </c>
    </row>
    <row r="87" spans="2:63" x14ac:dyDescent="0.2">
      <c r="B87" s="24" t="s">
        <v>30</v>
      </c>
    </row>
    <row r="88" spans="2:63" x14ac:dyDescent="0.2">
      <c r="B88" s="24" t="s">
        <v>31</v>
      </c>
    </row>
    <row r="89" spans="2:63" x14ac:dyDescent="0.2">
      <c r="B89" s="24" t="s">
        <v>98</v>
      </c>
    </row>
    <row r="90" spans="2:63" x14ac:dyDescent="0.2">
      <c r="B90" s="24" t="s">
        <v>100</v>
      </c>
    </row>
    <row r="91" spans="2:63" x14ac:dyDescent="0.2">
      <c r="B91" s="24" t="s">
        <v>32</v>
      </c>
    </row>
    <row r="92" spans="2:63" x14ac:dyDescent="0.2">
      <c r="B92" s="34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1:BK51"/>
    <mergeCell ref="C55:BK55"/>
    <mergeCell ref="C10:BK10"/>
    <mergeCell ref="C13:BK13"/>
    <mergeCell ref="C16:BK16"/>
    <mergeCell ref="C19:BK19"/>
    <mergeCell ref="C22:BK22"/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49"/>
  <sheetViews>
    <sheetView tabSelected="1"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88" t="s">
        <v>131</v>
      </c>
      <c r="C2" s="89"/>
      <c r="D2" s="89"/>
      <c r="E2" s="89"/>
      <c r="F2" s="89"/>
      <c r="G2" s="89"/>
      <c r="H2" s="89"/>
      <c r="I2" s="89"/>
      <c r="J2" s="89"/>
      <c r="K2" s="90"/>
    </row>
    <row r="3" spans="2:13" x14ac:dyDescent="0.2">
      <c r="B3" s="91" t="s">
        <v>110</v>
      </c>
      <c r="C3" s="92"/>
      <c r="D3" s="92"/>
      <c r="E3" s="92"/>
      <c r="F3" s="92"/>
      <c r="G3" s="92"/>
      <c r="H3" s="92"/>
      <c r="I3" s="92"/>
      <c r="J3" s="92"/>
      <c r="K3" s="93"/>
    </row>
    <row r="4" spans="2:13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3" x14ac:dyDescent="0.2">
      <c r="B5" s="1">
        <v>1</v>
      </c>
      <c r="C5" s="2" t="s">
        <v>40</v>
      </c>
      <c r="D5" s="6">
        <v>2.6207470327337611E-3</v>
      </c>
      <c r="E5" s="6">
        <v>1.7961865923917329E-2</v>
      </c>
      <c r="F5" s="6">
        <v>0.28624306065676774</v>
      </c>
      <c r="G5" s="6">
        <v>5.5528171324379025E-3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41</v>
      </c>
      <c r="D6" s="6">
        <v>85.779716303526769</v>
      </c>
      <c r="E6" s="6">
        <v>10.031785238636287</v>
      </c>
      <c r="F6" s="6">
        <v>11.334806439248839</v>
      </c>
      <c r="G6" s="6">
        <v>1.6923227235040907</v>
      </c>
      <c r="H6" s="6">
        <v>0</v>
      </c>
      <c r="I6" s="6">
        <v>0</v>
      </c>
      <c r="J6" s="6">
        <v>7.4392596742834022E-2</v>
      </c>
      <c r="K6" s="6">
        <v>0</v>
      </c>
      <c r="M6" s="44"/>
    </row>
    <row r="7" spans="2:13" x14ac:dyDescent="0.2">
      <c r="B7" s="1">
        <v>3</v>
      </c>
      <c r="C7" s="2" t="s">
        <v>42</v>
      </c>
      <c r="D7" s="6">
        <v>0</v>
      </c>
      <c r="E7" s="6">
        <v>2.9778524728633848E-2</v>
      </c>
      <c r="F7" s="6">
        <v>3.157426074032426E-2</v>
      </c>
      <c r="G7" s="6">
        <v>0</v>
      </c>
      <c r="H7" s="6">
        <v>0</v>
      </c>
      <c r="I7" s="6">
        <v>0</v>
      </c>
      <c r="J7" s="6">
        <v>9.3804006683414359E-5</v>
      </c>
      <c r="K7" s="6">
        <v>0</v>
      </c>
      <c r="M7" s="44"/>
    </row>
    <row r="8" spans="2:13" x14ac:dyDescent="0.2">
      <c r="B8" s="1">
        <v>4</v>
      </c>
      <c r="C8" s="3" t="s">
        <v>43</v>
      </c>
      <c r="D8" s="6">
        <v>1.5760736693328288</v>
      </c>
      <c r="E8" s="6">
        <v>10.565593364248938</v>
      </c>
      <c r="F8" s="6">
        <v>14.702321994260609</v>
      </c>
      <c r="G8" s="6">
        <v>6.1272384609943993</v>
      </c>
      <c r="H8" s="6">
        <v>0</v>
      </c>
      <c r="I8" s="6">
        <v>0</v>
      </c>
      <c r="J8" s="6">
        <v>5.2938259284110445E-3</v>
      </c>
      <c r="K8" s="6">
        <v>0</v>
      </c>
      <c r="M8" s="44"/>
    </row>
    <row r="9" spans="2:13" x14ac:dyDescent="0.2">
      <c r="B9" s="1">
        <v>5</v>
      </c>
      <c r="C9" s="3" t="s">
        <v>44</v>
      </c>
      <c r="D9" s="6">
        <v>25.335878048603757</v>
      </c>
      <c r="E9" s="6">
        <v>21.278397270018488</v>
      </c>
      <c r="F9" s="6">
        <v>54.075175077802278</v>
      </c>
      <c r="G9" s="6">
        <v>2.0468407045013084</v>
      </c>
      <c r="H9" s="6">
        <v>0</v>
      </c>
      <c r="I9" s="6">
        <v>0</v>
      </c>
      <c r="J9" s="6">
        <v>0.31660560913743019</v>
      </c>
      <c r="K9" s="6">
        <v>0</v>
      </c>
      <c r="M9" s="44"/>
    </row>
    <row r="10" spans="2:13" x14ac:dyDescent="0.2">
      <c r="B10" s="1">
        <v>6</v>
      </c>
      <c r="C10" s="3" t="s">
        <v>45</v>
      </c>
      <c r="D10" s="6">
        <v>0.13583715426824899</v>
      </c>
      <c r="E10" s="6">
        <v>2.0885018204163384</v>
      </c>
      <c r="F10" s="6">
        <v>5.4266644613723329</v>
      </c>
      <c r="G10" s="6">
        <v>0.82001967733593895</v>
      </c>
      <c r="H10" s="6">
        <v>0</v>
      </c>
      <c r="I10" s="6">
        <v>0</v>
      </c>
      <c r="J10" s="6">
        <v>5.5936939035693231E-2</v>
      </c>
      <c r="K10" s="6">
        <v>0</v>
      </c>
      <c r="M10" s="44"/>
    </row>
    <row r="11" spans="2:13" x14ac:dyDescent="0.2">
      <c r="B11" s="1">
        <v>7</v>
      </c>
      <c r="C11" s="3" t="s">
        <v>46</v>
      </c>
      <c r="D11" s="6">
        <v>14.691384842914182</v>
      </c>
      <c r="E11" s="6">
        <v>20.594671761451512</v>
      </c>
      <c r="F11" s="6">
        <v>26.143577854745867</v>
      </c>
      <c r="G11" s="6">
        <v>4.3221157401880923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49</v>
      </c>
      <c r="D14" s="6">
        <v>0.12659414645908479</v>
      </c>
      <c r="E14" s="6">
        <v>13.593055923494624</v>
      </c>
      <c r="F14" s="6">
        <v>18.141002805838156</v>
      </c>
      <c r="G14" s="6">
        <v>0.97785933588740392</v>
      </c>
      <c r="H14" s="6">
        <v>0</v>
      </c>
      <c r="I14" s="6">
        <v>0</v>
      </c>
      <c r="J14" s="6">
        <v>2.9423097384578469E-2</v>
      </c>
      <c r="K14" s="6">
        <v>0</v>
      </c>
      <c r="M14" s="44"/>
    </row>
    <row r="15" spans="2:13" x14ac:dyDescent="0.2">
      <c r="B15" s="1">
        <v>11</v>
      </c>
      <c r="C15" s="3" t="s">
        <v>50</v>
      </c>
      <c r="D15" s="6">
        <v>136.71433311479399</v>
      </c>
      <c r="E15" s="6">
        <v>310.96680379716321</v>
      </c>
      <c r="F15" s="6">
        <v>211.82988495842199</v>
      </c>
      <c r="G15" s="6">
        <v>41.667333296340225</v>
      </c>
      <c r="H15" s="6">
        <v>0</v>
      </c>
      <c r="I15" s="6">
        <v>0</v>
      </c>
      <c r="J15" s="6">
        <v>0.16949857531982468</v>
      </c>
      <c r="K15" s="6">
        <v>0</v>
      </c>
      <c r="M15" s="44"/>
    </row>
    <row r="16" spans="2:13" x14ac:dyDescent="0.2">
      <c r="B16" s="1">
        <v>12</v>
      </c>
      <c r="C16" s="3" t="s">
        <v>51</v>
      </c>
      <c r="D16" s="6">
        <v>132.87138696167005</v>
      </c>
      <c r="E16" s="6">
        <v>9.8791100864649479</v>
      </c>
      <c r="F16" s="6">
        <v>12.855069507967389</v>
      </c>
      <c r="G16" s="6">
        <v>1.1074536310877046</v>
      </c>
      <c r="H16" s="6">
        <v>0</v>
      </c>
      <c r="I16" s="6">
        <v>0</v>
      </c>
      <c r="J16" s="6">
        <v>5.7547236990308538E-2</v>
      </c>
      <c r="K16" s="6">
        <v>0</v>
      </c>
      <c r="M16" s="44"/>
    </row>
    <row r="17" spans="2:13" x14ac:dyDescent="0.2">
      <c r="B17" s="1">
        <v>13</v>
      </c>
      <c r="C17" s="3" t="s">
        <v>52</v>
      </c>
      <c r="D17" s="6">
        <v>0.6654142053317329</v>
      </c>
      <c r="E17" s="6">
        <v>20.851434158482526</v>
      </c>
      <c r="F17" s="6">
        <v>1.2934937555751247</v>
      </c>
      <c r="G17" s="6">
        <v>2.9254866066006951E-2</v>
      </c>
      <c r="H17" s="6">
        <v>0</v>
      </c>
      <c r="I17" s="6">
        <v>0</v>
      </c>
      <c r="J17" s="6">
        <v>8.0910628070513066E-4</v>
      </c>
      <c r="K17" s="6">
        <v>0</v>
      </c>
      <c r="M17" s="44"/>
    </row>
    <row r="18" spans="2:13" x14ac:dyDescent="0.2">
      <c r="B18" s="1">
        <v>14</v>
      </c>
      <c r="C18" s="3" t="s">
        <v>53</v>
      </c>
      <c r="D18" s="6">
        <v>0.16726156746514489</v>
      </c>
      <c r="E18" s="6">
        <v>2.2171154357315479</v>
      </c>
      <c r="F18" s="6">
        <v>6.6921227374093926</v>
      </c>
      <c r="G18" s="6">
        <v>0.62399291721091121</v>
      </c>
      <c r="H18" s="6">
        <v>0</v>
      </c>
      <c r="I18" s="6">
        <v>0</v>
      </c>
      <c r="J18" s="6">
        <v>1.3867792023645236E-4</v>
      </c>
      <c r="K18" s="6">
        <v>0</v>
      </c>
      <c r="M18" s="44"/>
    </row>
    <row r="19" spans="2:13" x14ac:dyDescent="0.2">
      <c r="B19" s="1">
        <v>15</v>
      </c>
      <c r="C19" s="3" t="s">
        <v>54</v>
      </c>
      <c r="D19" s="6">
        <v>2.4058853445771762</v>
      </c>
      <c r="E19" s="6">
        <v>27.925046799756412</v>
      </c>
      <c r="F19" s="6">
        <v>83.239270741956332</v>
      </c>
      <c r="G19" s="6">
        <v>15.050907762183595</v>
      </c>
      <c r="H19" s="6">
        <v>0</v>
      </c>
      <c r="I19" s="6">
        <v>0</v>
      </c>
      <c r="J19" s="6">
        <v>1.5857498426186917E-4</v>
      </c>
      <c r="K19" s="6">
        <v>0</v>
      </c>
      <c r="M19" s="44"/>
    </row>
    <row r="20" spans="2:13" x14ac:dyDescent="0.2">
      <c r="B20" s="1">
        <v>16</v>
      </c>
      <c r="C20" s="3" t="s">
        <v>55</v>
      </c>
      <c r="D20" s="6">
        <v>255.78779323812012</v>
      </c>
      <c r="E20" s="6">
        <v>232.36088606445031</v>
      </c>
      <c r="F20" s="6">
        <v>142.36405512254453</v>
      </c>
      <c r="G20" s="6">
        <v>25.81802783607047</v>
      </c>
      <c r="H20" s="6">
        <v>0</v>
      </c>
      <c r="I20" s="6">
        <v>0</v>
      </c>
      <c r="J20" s="6">
        <v>31.782198695336302</v>
      </c>
      <c r="K20" s="6">
        <v>0</v>
      </c>
      <c r="M20" s="44"/>
    </row>
    <row r="21" spans="2:13" x14ac:dyDescent="0.2">
      <c r="B21" s="1">
        <v>17</v>
      </c>
      <c r="C21" s="3" t="s">
        <v>56</v>
      </c>
      <c r="D21" s="6">
        <v>50.257064132207766</v>
      </c>
      <c r="E21" s="6">
        <v>62.440325376545786</v>
      </c>
      <c r="F21" s="6">
        <v>100.13569643765555</v>
      </c>
      <c r="G21" s="6">
        <v>10.956172851534486</v>
      </c>
      <c r="H21" s="6">
        <v>0</v>
      </c>
      <c r="I21" s="6">
        <v>0</v>
      </c>
      <c r="J21" s="6">
        <v>0.18377904459790928</v>
      </c>
      <c r="K21" s="6">
        <v>0</v>
      </c>
      <c r="M21" s="44"/>
    </row>
    <row r="22" spans="2:13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58</v>
      </c>
      <c r="D23" s="6">
        <v>79.049645349561743</v>
      </c>
      <c r="E23" s="6">
        <v>94.337918485209997</v>
      </c>
      <c r="F23" s="6">
        <v>73.660648719231389</v>
      </c>
      <c r="G23" s="6">
        <v>6.8301741728588832</v>
      </c>
      <c r="H23" s="6">
        <v>0</v>
      </c>
      <c r="I23" s="6">
        <v>0</v>
      </c>
      <c r="J23" s="6">
        <v>0.34884558451622538</v>
      </c>
      <c r="K23" s="6">
        <v>0</v>
      </c>
      <c r="M23" s="44"/>
    </row>
    <row r="24" spans="2:13" x14ac:dyDescent="0.2">
      <c r="B24" s="1">
        <v>20</v>
      </c>
      <c r="C24" s="3" t="s">
        <v>59</v>
      </c>
      <c r="D24" s="6">
        <v>5750.8783250322222</v>
      </c>
      <c r="E24" s="6">
        <v>1564.4313244219491</v>
      </c>
      <c r="F24" s="6">
        <v>398.57680654753744</v>
      </c>
      <c r="G24" s="6">
        <v>50.869173106619137</v>
      </c>
      <c r="H24" s="6">
        <v>0</v>
      </c>
      <c r="I24" s="6">
        <v>0</v>
      </c>
      <c r="J24" s="6">
        <v>1160.1795186459085</v>
      </c>
      <c r="K24" s="6">
        <v>0</v>
      </c>
      <c r="M24" s="44"/>
    </row>
    <row r="25" spans="2:13" x14ac:dyDescent="0.2">
      <c r="B25" s="1">
        <v>21</v>
      </c>
      <c r="C25" s="2" t="s">
        <v>60</v>
      </c>
      <c r="D25" s="6">
        <v>2.1305366866109161E-5</v>
      </c>
      <c r="E25" s="6">
        <v>2.8593822886884876E-2</v>
      </c>
      <c r="F25" s="6">
        <v>0.10537684550625505</v>
      </c>
      <c r="G25" s="6">
        <v>1.1801298633802923E-2</v>
      </c>
      <c r="H25" s="6">
        <v>0</v>
      </c>
      <c r="I25" s="6">
        <v>0</v>
      </c>
      <c r="J25" s="6">
        <v>3.1909791051888059E-5</v>
      </c>
      <c r="K25" s="6">
        <v>0</v>
      </c>
      <c r="M25" s="44"/>
    </row>
    <row r="26" spans="2:13" x14ac:dyDescent="0.2">
      <c r="B26" s="1">
        <v>22</v>
      </c>
      <c r="C26" s="3" t="s">
        <v>61</v>
      </c>
      <c r="D26" s="6">
        <v>0</v>
      </c>
      <c r="E26" s="6">
        <v>0.67373461073969421</v>
      </c>
      <c r="F26" s="6">
        <v>0.32519882551704049</v>
      </c>
      <c r="G26" s="6">
        <v>3.3229419661408501E-2</v>
      </c>
      <c r="H26" s="6">
        <v>0</v>
      </c>
      <c r="I26" s="6">
        <v>0</v>
      </c>
      <c r="J26" s="6">
        <v>3.4297864477204247E-4</v>
      </c>
      <c r="K26" s="6">
        <v>0</v>
      </c>
      <c r="M26" s="44"/>
    </row>
    <row r="27" spans="2:13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M27" s="44"/>
    </row>
    <row r="28" spans="2:13" x14ac:dyDescent="0.2">
      <c r="B28" s="1">
        <v>24</v>
      </c>
      <c r="C28" s="2" t="s">
        <v>63</v>
      </c>
      <c r="D28" s="6">
        <v>0</v>
      </c>
      <c r="E28" s="6">
        <v>7.9653808112370106E-2</v>
      </c>
      <c r="F28" s="6">
        <v>0.40958426501488787</v>
      </c>
      <c r="G28" s="6">
        <v>1.3398445783336479</v>
      </c>
      <c r="H28" s="6">
        <v>0</v>
      </c>
      <c r="I28" s="6">
        <v>0</v>
      </c>
      <c r="J28" s="6">
        <v>0</v>
      </c>
      <c r="K28" s="6">
        <v>0</v>
      </c>
      <c r="M28" s="44"/>
    </row>
    <row r="29" spans="2:13" x14ac:dyDescent="0.2">
      <c r="B29" s="1">
        <v>25</v>
      </c>
      <c r="C29" s="3" t="s">
        <v>64</v>
      </c>
      <c r="D29" s="6">
        <v>1492.0097846455674</v>
      </c>
      <c r="E29" s="6">
        <v>1275.5328291120629</v>
      </c>
      <c r="F29" s="6">
        <v>63.719376659329996</v>
      </c>
      <c r="G29" s="6">
        <v>7.2678839430572166</v>
      </c>
      <c r="H29" s="6">
        <v>0</v>
      </c>
      <c r="I29" s="6">
        <v>0</v>
      </c>
      <c r="J29" s="6">
        <v>0.61361934990789047</v>
      </c>
      <c r="K29" s="6">
        <v>0</v>
      </c>
      <c r="M29" s="44"/>
    </row>
    <row r="30" spans="2:13" x14ac:dyDescent="0.2">
      <c r="B30" s="1">
        <v>26</v>
      </c>
      <c r="C30" s="3" t="s">
        <v>65</v>
      </c>
      <c r="D30" s="6">
        <v>20.388844003860985</v>
      </c>
      <c r="E30" s="6">
        <v>14.889701358776131</v>
      </c>
      <c r="F30" s="6">
        <v>24.840847397461047</v>
      </c>
      <c r="G30" s="6">
        <v>2.2518944967577497</v>
      </c>
      <c r="H30" s="6">
        <v>0</v>
      </c>
      <c r="I30" s="6">
        <v>0</v>
      </c>
      <c r="J30" s="6">
        <v>3.8915842271826193E-2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6.9608553287601307E-2</v>
      </c>
      <c r="E31" s="6">
        <v>2.731651875473279</v>
      </c>
      <c r="F31" s="6">
        <v>1.5876631971518755</v>
      </c>
      <c r="G31" s="6">
        <v>2.0349165933916218E-2</v>
      </c>
      <c r="H31" s="6">
        <v>0</v>
      </c>
      <c r="I31" s="6">
        <v>0</v>
      </c>
      <c r="J31" s="6">
        <v>0.76704416443338386</v>
      </c>
      <c r="K31" s="6">
        <v>0</v>
      </c>
      <c r="M31" s="44"/>
    </row>
    <row r="32" spans="2:13" x14ac:dyDescent="0.2">
      <c r="B32" s="1">
        <v>28</v>
      </c>
      <c r="C32" s="3" t="s">
        <v>66</v>
      </c>
      <c r="D32" s="6">
        <v>11.146154376149342</v>
      </c>
      <c r="E32" s="6">
        <v>0.88803951304518847</v>
      </c>
      <c r="F32" s="6">
        <v>2.1373238533090926</v>
      </c>
      <c r="G32" s="6">
        <v>0.22578858388470271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67</v>
      </c>
      <c r="D33" s="6">
        <v>14.310160862556287</v>
      </c>
      <c r="E33" s="6">
        <v>18.763757980937779</v>
      </c>
      <c r="F33" s="6">
        <v>24.362816458975232</v>
      </c>
      <c r="G33" s="6">
        <v>1.5758887850503809</v>
      </c>
      <c r="H33" s="6">
        <v>0</v>
      </c>
      <c r="I33" s="6">
        <v>0</v>
      </c>
      <c r="J33" s="6">
        <v>3.6948687513381186E-2</v>
      </c>
      <c r="K33" s="6">
        <v>0</v>
      </c>
      <c r="M33" s="44"/>
    </row>
    <row r="34" spans="2:14" x14ac:dyDescent="0.2">
      <c r="B34" s="1">
        <v>30</v>
      </c>
      <c r="C34" s="3" t="s">
        <v>68</v>
      </c>
      <c r="D34" s="6">
        <v>86.749485283458014</v>
      </c>
      <c r="E34" s="6">
        <v>54.063342042374337</v>
      </c>
      <c r="F34" s="6">
        <v>40.498276991957432</v>
      </c>
      <c r="G34" s="6">
        <v>3.6398403711852612</v>
      </c>
      <c r="H34" s="6">
        <v>0</v>
      </c>
      <c r="I34" s="6">
        <v>0</v>
      </c>
      <c r="J34" s="6">
        <v>0.77298376252441992</v>
      </c>
      <c r="K34" s="6">
        <v>0</v>
      </c>
      <c r="M34" s="44"/>
    </row>
    <row r="35" spans="2:14" x14ac:dyDescent="0.2">
      <c r="B35" s="1">
        <v>31</v>
      </c>
      <c r="C35" s="2" t="s">
        <v>69</v>
      </c>
      <c r="D35" s="6">
        <v>2.4636586879331874</v>
      </c>
      <c r="E35" s="6">
        <v>0.29719133929587221</v>
      </c>
      <c r="F35" s="6">
        <v>0.88020524044497106</v>
      </c>
      <c r="G35" s="6">
        <v>4.2286544068002085E-2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70</v>
      </c>
      <c r="D36" s="6">
        <v>212.70259699238815</v>
      </c>
      <c r="E36" s="6">
        <v>246.28825468640565</v>
      </c>
      <c r="F36" s="6">
        <v>85.068411968122987</v>
      </c>
      <c r="G36" s="6">
        <v>12.19650983411041</v>
      </c>
      <c r="H36" s="6">
        <v>0</v>
      </c>
      <c r="I36" s="6">
        <v>0</v>
      </c>
      <c r="J36" s="6">
        <v>11.049734608217102</v>
      </c>
      <c r="K36" s="6">
        <v>0</v>
      </c>
      <c r="M36" s="44"/>
    </row>
    <row r="37" spans="2:14" x14ac:dyDescent="0.2">
      <c r="B37" s="1">
        <v>33</v>
      </c>
      <c r="C37" s="3" t="s">
        <v>101</v>
      </c>
      <c r="D37" s="6">
        <v>353.93671444554644</v>
      </c>
      <c r="E37" s="6">
        <v>104.27677797630159</v>
      </c>
      <c r="F37" s="6">
        <v>93.822927672925218</v>
      </c>
      <c r="G37" s="6">
        <v>11.215913388421205</v>
      </c>
      <c r="H37" s="6">
        <v>0</v>
      </c>
      <c r="I37" s="6">
        <v>0</v>
      </c>
      <c r="J37" s="6">
        <v>0.30473284909131432</v>
      </c>
      <c r="K37" s="6">
        <v>0</v>
      </c>
      <c r="M37" s="44"/>
    </row>
    <row r="38" spans="2:14" x14ac:dyDescent="0.2">
      <c r="B38" s="1">
        <v>34</v>
      </c>
      <c r="C38" s="3" t="s">
        <v>71</v>
      </c>
      <c r="D38" s="6">
        <v>2.4406920722650858E-2</v>
      </c>
      <c r="E38" s="6">
        <v>0.12299382676797346</v>
      </c>
      <c r="F38" s="6">
        <v>0.25620271109613668</v>
      </c>
      <c r="G38" s="6">
        <v>7.9074724998711293E-3</v>
      </c>
      <c r="H38" s="6">
        <v>0</v>
      </c>
      <c r="I38" s="6">
        <v>0</v>
      </c>
      <c r="J38" s="6">
        <v>3.4201670328453505E-6</v>
      </c>
      <c r="K38" s="6">
        <v>0</v>
      </c>
      <c r="M38" s="44"/>
    </row>
    <row r="39" spans="2:14" x14ac:dyDescent="0.2">
      <c r="B39" s="1">
        <v>35</v>
      </c>
      <c r="C39" s="3" t="s">
        <v>72</v>
      </c>
      <c r="D39" s="6">
        <v>24.201788001815878</v>
      </c>
      <c r="E39" s="6">
        <v>148.39702534469566</v>
      </c>
      <c r="F39" s="6">
        <v>220.35462387016034</v>
      </c>
      <c r="G39" s="6">
        <v>26.995598350545556</v>
      </c>
      <c r="H39" s="6">
        <v>0</v>
      </c>
      <c r="I39" s="6">
        <v>0</v>
      </c>
      <c r="J39" s="6">
        <v>0.40771542220735529</v>
      </c>
      <c r="K39" s="6">
        <v>0</v>
      </c>
      <c r="M39" s="44"/>
    </row>
    <row r="40" spans="2:14" x14ac:dyDescent="0.2">
      <c r="B40" s="1">
        <v>36</v>
      </c>
      <c r="C40" s="3" t="s">
        <v>73</v>
      </c>
      <c r="D40" s="6">
        <v>0.57889315927412399</v>
      </c>
      <c r="E40" s="6">
        <v>2.6748021701875184</v>
      </c>
      <c r="F40" s="6">
        <v>5.0161510048815465</v>
      </c>
      <c r="G40" s="6">
        <v>0.77701670406883949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74</v>
      </c>
      <c r="D41" s="6">
        <v>332.14872297195302</v>
      </c>
      <c r="E41" s="6">
        <v>223.62933870566368</v>
      </c>
      <c r="F41" s="6">
        <v>216.4622114816024</v>
      </c>
      <c r="G41" s="6">
        <v>133.24484937193969</v>
      </c>
      <c r="H41" s="6">
        <v>0</v>
      </c>
      <c r="I41" s="6">
        <v>0</v>
      </c>
      <c r="J41" s="6">
        <v>0.96424065793662495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  <c r="M43" s="44"/>
      <c r="N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J46" s="44"/>
      <c r="K46" s="47"/>
    </row>
    <row r="47" spans="2:14" x14ac:dyDescent="0.2">
      <c r="D47" s="44"/>
      <c r="E47" s="44"/>
      <c r="F47" s="47"/>
      <c r="G47" s="44"/>
      <c r="J47" s="44"/>
      <c r="K47" s="47"/>
      <c r="M47" s="44"/>
    </row>
    <row r="48" spans="2:14" x14ac:dyDescent="0.2">
      <c r="D48" s="49"/>
      <c r="E48" s="50"/>
    </row>
    <row r="49" spans="5:5" x14ac:dyDescent="0.2">
      <c r="E49" s="52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Shareef Fatima</cp:lastModifiedBy>
  <cp:lastPrinted>2014-03-24T10:58:12Z</cp:lastPrinted>
  <dcterms:created xsi:type="dcterms:W3CDTF">2014-01-06T04:43:23Z</dcterms:created>
  <dcterms:modified xsi:type="dcterms:W3CDTF">2020-07-07T12:53:52Z</dcterms:modified>
</cp:coreProperties>
</file>