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BJ65" i="8" l="1"/>
  <c r="BI65" i="8"/>
  <c r="BH65" i="8"/>
  <c r="BG65" i="8"/>
  <c r="BF65" i="8"/>
  <c r="AZ65" i="8"/>
  <c r="AY65" i="8"/>
  <c r="AX65" i="8"/>
  <c r="AW65" i="8"/>
  <c r="AV65" i="8"/>
  <c r="AV66" i="8" l="1"/>
  <c r="AW66" i="8"/>
  <c r="AX66" i="8"/>
  <c r="BJ66" i="8" l="1"/>
  <c r="BG66" i="8"/>
  <c r="BF66" i="8"/>
  <c r="AZ66" i="8"/>
  <c r="AY66" i="8"/>
  <c r="BI66" i="8" l="1"/>
  <c r="BH66" i="8"/>
  <c r="BB65" i="8" l="1"/>
  <c r="BB66" i="8" s="1"/>
  <c r="BD65" i="8"/>
  <c r="BD66" i="8" s="1"/>
  <c r="BA65" i="8"/>
  <c r="BA66" i="8" s="1"/>
  <c r="BC65" i="8"/>
  <c r="BC66" i="8" s="1"/>
  <c r="BE65" i="8"/>
  <c r="BE66" i="8" s="1"/>
  <c r="BK64" i="8"/>
  <c r="BK63" i="8"/>
  <c r="BK62" i="8"/>
  <c r="BK61" i="8"/>
  <c r="BK76" i="8" l="1"/>
  <c r="BK28" i="8" l="1"/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9" i="8"/>
  <c r="BK35" i="8"/>
  <c r="BK36" i="8"/>
  <c r="BK77" i="8" l="1"/>
  <c r="BK7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U65" i="8"/>
  <c r="AU66" i="8" s="1"/>
  <c r="C65" i="8"/>
  <c r="N66" i="8"/>
  <c r="AD66" i="8"/>
  <c r="AT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7" i="8"/>
  <c r="C66" i="8" l="1"/>
  <c r="BK65" i="8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K48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B49" i="8"/>
  <c r="BK30" i="8"/>
  <c r="BK15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<sst xmlns="http://schemas.openxmlformats.org/spreadsheetml/2006/main" count="169" uniqueCount="133">
  <si>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</si>
  <si>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</si>
  <si>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</si>
  <si>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</si>
  <si>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</si>
  <si>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</si>
  <si>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</si>
  <si>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</si>
  <si>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</si>
  <si>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</si>
  <si>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</si>
  <si>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</si>
  <si>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</si>
  <si>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</si>
  <si>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</si>
  <si>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</si>
  <si>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</si>
  <si>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</si>
  <si>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</si>
  <si>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</si>
  <si>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</si>
  <si>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</si>
  <si>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</si>
  <si>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</si>
  <si>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</si>
  <si>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</si>
  <si>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</si>
  <si>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</si>
  <si>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</si>
  <si>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</si>
  <si>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</si>
  <si>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</si>
  <si>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</si>
  <si>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</si>
  <si>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</si>
  <si>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</si>
  <si>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</si>
  <si>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</si>
  <si>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</si>
  <si>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</si>
  <si>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</si>
  <si>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</si>
  <si>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</si>
  <si>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</si>
  <si>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</si>
  <si>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</si>
  <si>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</si>
  <si>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</si>
  <si>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</si>
  <si>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</si>
  <si>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</si>
  <si>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</si>
  <si>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</si>
  <si>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</si>
  <si>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</si>
  <si>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</si>
  <si>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</si>
  <si>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</si>
  <si>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</si>
  <si>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</si>
  <si>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</si>
  <si>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</si>
  <si>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</si>
  <si>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</si>
  <si>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</si>
  <si>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</si>
  <si>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</si>
  <si>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</si>
  <si>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</si>
  <si>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</si>
  <si>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</si>
  <si>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</si>
  <si>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</si>
  <si>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</si>
  <si>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</si>
  <si>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</si>
  <si>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</si>
  <si>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</si>
  <si>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</si>
  <si>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</si>
  <si>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</si>
  <si>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</si>
  <si>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</si>
  <si>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</si>
  <si>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</si>
  <si>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</si>
  <si>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</si>
  <si>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</si>
  <si>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</si>
  <si>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</si>
  <si>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</si>
  <si>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</si>
  <si>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</si>
  <si>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</si>
  <si>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</si>
  <si>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</si>
  <si>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</si>
  <si>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</si>
  <si>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</si>
  <si>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</si>
  <si>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</si>
  <si>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</si>
  <si>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</si>
  <si>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</si>
  <si>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</si>
  <si>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</si>
  <si>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</si>
  <si>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</si>
  <si>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</si>
  <si>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</si>
  <si>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</si>
  <si>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</si>
  <si>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</si>
  <si>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</si>
  <si>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</si>
  <si>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</si>
  <si>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</si>
  <si>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</si>
  <si>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</si>
  <si>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</si>
  <si>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</si>
  <si>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</si>
  <si>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</si>
  <si>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</si>
  <si>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</si>
  <si>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</si>
  <si>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</si>
  <si>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</si>
  <si>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</si>
  <si>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</si>
  <si>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Table showing State wise /Union Territory wise contribution to AAUM of category of schemes as on 31.07.2020</t>
  </si>
  <si>
    <t>LIC Mutual Fund: Net Average Assets Under Management (AAUM) as on 31/07/2020 (All figures in Rs. Crore)</t>
  </si>
  <si>
    <t>S.No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</si>
</sst>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0"/>
    <numFmt numFmtId="165" formatCode="#,##0.00000000"/>
    <numFmt numFmtId="166" formatCode="0.000000000"/>
    <numFmt numFmtId="167" formatCode="0.000000000000000000"/>
    <numFmt numFmtId="168" formatCode="0.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5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5" fontId="13" fillId="0" borderId="0" xfId="0" applyNumberFormat="1" applyFont="1" applyFill="1" applyBorder="1"/>
    <xf numFmtId="168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2.8554687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7.5703125" style="24" customWidth="1"/>
    <col min="49" max="49" width="8.7109375" style="24" bestFit="1" customWidth="1"/>
    <col min="50" max="50" width="7.5703125" style="24" customWidth="1"/>
    <col min="51" max="51" width="5.28515625" style="24" customWidth="1"/>
    <col min="52" max="52" width="7.5703125" style="24" bestFit="1" customWidth="1"/>
    <col min="53" max="57" width="5.28515625" style="24" customWidth="1"/>
    <col min="58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58" t="s">
        <v>132</v>
      </c>
      <c r="B1" s="75" t="s">
        <v>29</v>
      </c>
      <c r="C1" s="66" t="s">
        <v>131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8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59"/>
      <c r="B2" s="76"/>
      <c r="C2" s="83" t="s">
        <v>28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3" t="s">
        <v>24</v>
      </c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5"/>
      <c r="AQ2" s="83" t="s">
        <v>25</v>
      </c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5"/>
      <c r="BK2" s="72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59"/>
      <c r="B3" s="76"/>
      <c r="C3" s="69" t="s">
        <v>115</v>
      </c>
      <c r="D3" s="70"/>
      <c r="E3" s="70"/>
      <c r="F3" s="70"/>
      <c r="G3" s="70"/>
      <c r="H3" s="70"/>
      <c r="I3" s="70"/>
      <c r="J3" s="70"/>
      <c r="K3" s="70"/>
      <c r="L3" s="71"/>
      <c r="M3" s="69" t="s">
        <v>116</v>
      </c>
      <c r="N3" s="70"/>
      <c r="O3" s="70"/>
      <c r="P3" s="70"/>
      <c r="Q3" s="70"/>
      <c r="R3" s="70"/>
      <c r="S3" s="70"/>
      <c r="T3" s="70"/>
      <c r="U3" s="70"/>
      <c r="V3" s="71"/>
      <c r="W3" s="69" t="s">
        <v>115</v>
      </c>
      <c r="X3" s="70"/>
      <c r="Y3" s="70"/>
      <c r="Z3" s="70"/>
      <c r="AA3" s="70"/>
      <c r="AB3" s="70"/>
      <c r="AC3" s="70"/>
      <c r="AD3" s="70"/>
      <c r="AE3" s="70"/>
      <c r="AF3" s="71"/>
      <c r="AG3" s="69" t="s">
        <v>116</v>
      </c>
      <c r="AH3" s="70"/>
      <c r="AI3" s="70"/>
      <c r="AJ3" s="70"/>
      <c r="AK3" s="70"/>
      <c r="AL3" s="70"/>
      <c r="AM3" s="70"/>
      <c r="AN3" s="70"/>
      <c r="AO3" s="70"/>
      <c r="AP3" s="71"/>
      <c r="AQ3" s="69" t="s">
        <v>115</v>
      </c>
      <c r="AR3" s="70"/>
      <c r="AS3" s="70"/>
      <c r="AT3" s="70"/>
      <c r="AU3" s="70"/>
      <c r="AV3" s="70"/>
      <c r="AW3" s="70"/>
      <c r="AX3" s="70"/>
      <c r="AY3" s="70"/>
      <c r="AZ3" s="71"/>
      <c r="BA3" s="69" t="s">
        <v>116</v>
      </c>
      <c r="BB3" s="70"/>
      <c r="BC3" s="70"/>
      <c r="BD3" s="70"/>
      <c r="BE3" s="70"/>
      <c r="BF3" s="70"/>
      <c r="BG3" s="70"/>
      <c r="BH3" s="70"/>
      <c r="BI3" s="70"/>
      <c r="BJ3" s="71"/>
      <c r="BK3" s="73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59"/>
      <c r="B4" s="76"/>
      <c r="C4" s="86" t="s">
        <v>35</v>
      </c>
      <c r="D4" s="87"/>
      <c r="E4" s="87"/>
      <c r="F4" s="87"/>
      <c r="G4" s="88"/>
      <c r="H4" s="80" t="s">
        <v>36</v>
      </c>
      <c r="I4" s="81"/>
      <c r="J4" s="81"/>
      <c r="K4" s="81"/>
      <c r="L4" s="82"/>
      <c r="M4" s="86" t="s">
        <v>35</v>
      </c>
      <c r="N4" s="87"/>
      <c r="O4" s="87"/>
      <c r="P4" s="87"/>
      <c r="Q4" s="88"/>
      <c r="R4" s="80" t="s">
        <v>36</v>
      </c>
      <c r="S4" s="81"/>
      <c r="T4" s="81"/>
      <c r="U4" s="81"/>
      <c r="V4" s="82"/>
      <c r="W4" s="86" t="s">
        <v>35</v>
      </c>
      <c r="X4" s="87"/>
      <c r="Y4" s="87"/>
      <c r="Z4" s="87"/>
      <c r="AA4" s="88"/>
      <c r="AB4" s="80" t="s">
        <v>36</v>
      </c>
      <c r="AC4" s="81"/>
      <c r="AD4" s="81"/>
      <c r="AE4" s="81"/>
      <c r="AF4" s="82"/>
      <c r="AG4" s="86" t="s">
        <v>35</v>
      </c>
      <c r="AH4" s="87"/>
      <c r="AI4" s="87"/>
      <c r="AJ4" s="87"/>
      <c r="AK4" s="88"/>
      <c r="AL4" s="80" t="s">
        <v>36</v>
      </c>
      <c r="AM4" s="81"/>
      <c r="AN4" s="81"/>
      <c r="AO4" s="81"/>
      <c r="AP4" s="82"/>
      <c r="AQ4" s="86" t="s">
        <v>35</v>
      </c>
      <c r="AR4" s="87"/>
      <c r="AS4" s="87"/>
      <c r="AT4" s="87"/>
      <c r="AU4" s="88"/>
      <c r="AV4" s="80" t="s">
        <v>36</v>
      </c>
      <c r="AW4" s="81"/>
      <c r="AX4" s="81"/>
      <c r="AY4" s="81"/>
      <c r="AZ4" s="82"/>
      <c r="BA4" s="86" t="s">
        <v>35</v>
      </c>
      <c r="BB4" s="87"/>
      <c r="BC4" s="87"/>
      <c r="BD4" s="87"/>
      <c r="BE4" s="88"/>
      <c r="BF4" s="80" t="s">
        <v>36</v>
      </c>
      <c r="BG4" s="81"/>
      <c r="BH4" s="81"/>
      <c r="BI4" s="81"/>
      <c r="BJ4" s="82"/>
      <c r="BK4" s="73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60"/>
      <c r="B5" s="76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4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7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9"/>
    </row>
    <row r="7" spans="1:107" x14ac:dyDescent="0.2">
      <c r="A7" s="22" t="s">
        <v>76</v>
      </c>
      <c r="B7" s="25" t="s">
        <v>11</v>
      </c>
      <c r="C7" s="77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9"/>
    </row>
    <row r="8" spans="1:107" x14ac:dyDescent="0.2">
      <c r="A8" s="22"/>
      <c r="B8" s="26" t="s">
        <v>102</v>
      </c>
      <c r="C8" s="27">
        <v>0</v>
      </c>
      <c r="D8" s="27">
        <v>3.1877170713548386</v>
      </c>
      <c r="E8" s="27">
        <v>0</v>
      </c>
      <c r="F8" s="27">
        <v>0</v>
      </c>
      <c r="G8" s="27">
        <v>0</v>
      </c>
      <c r="H8" s="27">
        <v>9.4749911309122599</v>
      </c>
      <c r="I8" s="27">
        <v>4533.7232027163773</v>
      </c>
      <c r="J8" s="27">
        <v>2721.4504556296661</v>
      </c>
      <c r="K8" s="27">
        <v>0</v>
      </c>
      <c r="L8" s="27">
        <v>75.927600259909454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4.8789902239264515</v>
      </c>
      <c r="S8" s="27">
        <v>492.19309823978489</v>
      </c>
      <c r="T8" s="27">
        <v>318.57396338446381</v>
      </c>
      <c r="U8" s="27">
        <v>0</v>
      </c>
      <c r="V8" s="27">
        <v>19.815306891832481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3.8569578212608036E-2</v>
      </c>
      <c r="AC8" s="27">
        <v>801.58252707673182</v>
      </c>
      <c r="AD8" s="27">
        <v>0</v>
      </c>
      <c r="AE8" s="27">
        <v>0</v>
      </c>
      <c r="AF8" s="27">
        <v>1.0090608406917956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9.7928856789458313E-2</v>
      </c>
      <c r="AM8" s="27">
        <v>5.9995822781331941E-2</v>
      </c>
      <c r="AN8" s="27">
        <v>0</v>
      </c>
      <c r="AO8" s="27">
        <v>0</v>
      </c>
      <c r="AP8" s="27">
        <v>0.50871951884509814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22.355948496038884</v>
      </c>
      <c r="AW8" s="27">
        <v>1523.0922825740931</v>
      </c>
      <c r="AX8" s="27">
        <v>17.420401588671471</v>
      </c>
      <c r="AY8" s="27">
        <v>0</v>
      </c>
      <c r="AZ8" s="27">
        <v>101.61636051480632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7.7655364075074207</v>
      </c>
      <c r="BG8" s="27">
        <v>23.201228017070978</v>
      </c>
      <c r="BH8" s="27">
        <v>30.472274880909186</v>
      </c>
      <c r="BI8" s="27">
        <v>0</v>
      </c>
      <c r="BJ8" s="27">
        <v>13.25802987317301</v>
      </c>
      <c r="BK8" s="28">
        <f>SUM(C8:BJ8)</f>
        <v>10721.704189594549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3.1877170713548386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9.4749911309122599</v>
      </c>
      <c r="I9" s="30">
        <f t="shared" si="0"/>
        <v>4533.7232027163773</v>
      </c>
      <c r="J9" s="30">
        <f t="shared" si="0"/>
        <v>2721.4504556296661</v>
      </c>
      <c r="K9" s="30">
        <f t="shared" si="0"/>
        <v>0</v>
      </c>
      <c r="L9" s="30">
        <f t="shared" si="0"/>
        <v>75.927600259909454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4.8789902239264515</v>
      </c>
      <c r="S9" s="30">
        <f t="shared" si="0"/>
        <v>492.19309823978489</v>
      </c>
      <c r="T9" s="30">
        <f t="shared" si="0"/>
        <v>318.57396338446381</v>
      </c>
      <c r="U9" s="30">
        <f t="shared" si="0"/>
        <v>0</v>
      </c>
      <c r="V9" s="30">
        <f t="shared" si="0"/>
        <v>19.815306891832481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3.8569578212608036E-2</v>
      </c>
      <c r="AC9" s="30">
        <f t="shared" si="0"/>
        <v>801.58252707673182</v>
      </c>
      <c r="AD9" s="30">
        <f t="shared" si="0"/>
        <v>0</v>
      </c>
      <c r="AE9" s="30">
        <f t="shared" si="0"/>
        <v>0</v>
      </c>
      <c r="AF9" s="30">
        <f t="shared" si="0"/>
        <v>1.0090608406917956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9.7928856789458313E-2</v>
      </c>
      <c r="AM9" s="30">
        <f t="shared" si="0"/>
        <v>5.9995822781331941E-2</v>
      </c>
      <c r="AN9" s="30">
        <f t="shared" si="0"/>
        <v>0</v>
      </c>
      <c r="AO9" s="30">
        <f t="shared" si="0"/>
        <v>0</v>
      </c>
      <c r="AP9" s="30">
        <f t="shared" si="0"/>
        <v>0.50871951884509814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22.355948496038884</v>
      </c>
      <c r="AW9" s="30">
        <f t="shared" si="0"/>
        <v>1523.0922825740931</v>
      </c>
      <c r="AX9" s="30">
        <f t="shared" si="0"/>
        <v>17.420401588671471</v>
      </c>
      <c r="AY9" s="30">
        <f t="shared" si="0"/>
        <v>0</v>
      </c>
      <c r="AZ9" s="30">
        <f t="shared" si="0"/>
        <v>101.61636051480632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7.7655364075074207</v>
      </c>
      <c r="BG9" s="30">
        <f t="shared" si="0"/>
        <v>23.201228017070978</v>
      </c>
      <c r="BH9" s="30">
        <f t="shared" si="0"/>
        <v>30.472274880909186</v>
      </c>
      <c r="BI9" s="30">
        <f t="shared" si="0"/>
        <v>0</v>
      </c>
      <c r="BJ9" s="30">
        <f t="shared" si="0"/>
        <v>13.25802987317301</v>
      </c>
      <c r="BK9" s="28">
        <f>SUM(C9:BJ9)</f>
        <v>10721.704189594549</v>
      </c>
    </row>
    <row r="10" spans="1:107" x14ac:dyDescent="0.2">
      <c r="A10" s="22" t="s">
        <v>77</v>
      </c>
      <c r="B10" s="25" t="s">
        <v>3</v>
      </c>
      <c r="C10" s="55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7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2.0205784412388148</v>
      </c>
      <c r="I11" s="27">
        <v>2.7941803599030521</v>
      </c>
      <c r="J11" s="27">
        <v>0</v>
      </c>
      <c r="K11" s="27">
        <v>0</v>
      </c>
      <c r="L11" s="27">
        <v>3.4242065721720443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0.82401980476118508</v>
      </c>
      <c r="S11" s="27">
        <v>7.0351122934517827</v>
      </c>
      <c r="T11" s="27">
        <v>2.2272505889354832</v>
      </c>
      <c r="U11" s="27">
        <v>0</v>
      </c>
      <c r="V11" s="27">
        <v>0.45893366963440713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4.341156625527727E-2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6.139380676130285E-5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1.8747533893354729</v>
      </c>
      <c r="AW11" s="27">
        <v>12.921680022139826</v>
      </c>
      <c r="AX11" s="27">
        <v>5.5375471935001242E-3</v>
      </c>
      <c r="AY11" s="27">
        <v>0</v>
      </c>
      <c r="AZ11" s="27">
        <v>4.1342911816197789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0.79091502034442474</v>
      </c>
      <c r="BG11" s="27">
        <v>4.2677827169246907</v>
      </c>
      <c r="BH11" s="27">
        <v>16.258527510064564</v>
      </c>
      <c r="BI11" s="27">
        <v>0</v>
      </c>
      <c r="BJ11" s="27">
        <v>0.73395918221893186</v>
      </c>
      <c r="BK11" s="28">
        <f>SUM(C11:BJ11)</f>
        <v>59.815201260000002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2.0205784412388148</v>
      </c>
      <c r="I12" s="30">
        <f t="shared" si="1"/>
        <v>2.7941803599030521</v>
      </c>
      <c r="J12" s="30">
        <f t="shared" si="1"/>
        <v>0</v>
      </c>
      <c r="K12" s="30">
        <f t="shared" si="1"/>
        <v>0</v>
      </c>
      <c r="L12" s="30">
        <f t="shared" si="1"/>
        <v>3.4242065721720443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0.82401980476118508</v>
      </c>
      <c r="S12" s="30">
        <f t="shared" si="1"/>
        <v>7.0351122934517827</v>
      </c>
      <c r="T12" s="30">
        <f t="shared" si="1"/>
        <v>2.2272505889354832</v>
      </c>
      <c r="U12" s="30">
        <f t="shared" si="1"/>
        <v>0</v>
      </c>
      <c r="V12" s="30">
        <f t="shared" si="1"/>
        <v>0.45893366963440713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4.341156625527727E-2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6.139380676130285E-5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1.8747533893354729</v>
      </c>
      <c r="AW12" s="30">
        <f t="shared" si="1"/>
        <v>12.921680022139826</v>
      </c>
      <c r="AX12" s="30">
        <f t="shared" si="1"/>
        <v>5.5375471935001242E-3</v>
      </c>
      <c r="AY12" s="30">
        <f t="shared" si="1"/>
        <v>0</v>
      </c>
      <c r="AZ12" s="30">
        <f t="shared" si="1"/>
        <v>4.1342911816197789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0.79091502034442474</v>
      </c>
      <c r="BG12" s="30">
        <f t="shared" si="1"/>
        <v>4.2677827169246907</v>
      </c>
      <c r="BH12" s="30">
        <f t="shared" si="1"/>
        <v>16.258527510064564</v>
      </c>
      <c r="BI12" s="30">
        <f t="shared" si="1"/>
        <v>0</v>
      </c>
      <c r="BJ12" s="30">
        <f t="shared" si="1"/>
        <v>0.73395918221893186</v>
      </c>
      <c r="BK12" s="28">
        <f t="shared" ref="BK12" si="2">SUM(C12:BJ12)</f>
        <v>59.815201260000002</v>
      </c>
    </row>
    <row r="13" spans="1:107" x14ac:dyDescent="0.2">
      <c r="A13" s="22" t="s">
        <v>78</v>
      </c>
      <c r="B13" s="25" t="s">
        <v>10</v>
      </c>
      <c r="C13" s="55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7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7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55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7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55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7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1.0122441766377814</v>
      </c>
      <c r="I23" s="27">
        <v>18.893807415385751</v>
      </c>
      <c r="J23" s="27">
        <v>0.25555630770965859</v>
      </c>
      <c r="K23" s="27">
        <v>0</v>
      </c>
      <c r="L23" s="27">
        <v>12.387690904402271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0.34713087468479847</v>
      </c>
      <c r="S23" s="27">
        <v>0.95771670419490429</v>
      </c>
      <c r="T23" s="27">
        <v>0.32140867241937365</v>
      </c>
      <c r="U23" s="27">
        <v>0</v>
      </c>
      <c r="V23" s="27">
        <v>0.86705996533966923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5.300517723773307E-2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2.4180994049396713E-2</v>
      </c>
      <c r="AM23" s="27">
        <v>0</v>
      </c>
      <c r="AN23" s="27">
        <v>0</v>
      </c>
      <c r="AO23" s="27">
        <v>0</v>
      </c>
      <c r="AP23" s="27">
        <v>4.3466070468280688E-2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23.200623278494</v>
      </c>
      <c r="AW23" s="27">
        <v>25.314012456565035</v>
      </c>
      <c r="AX23" s="27">
        <v>1.0949870900000985E-5</v>
      </c>
      <c r="AY23" s="27">
        <v>0</v>
      </c>
      <c r="AZ23" s="27">
        <v>75.587531437254484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9.3884609955091385</v>
      </c>
      <c r="BG23" s="27">
        <v>4.5623013715640122</v>
      </c>
      <c r="BH23" s="27">
        <v>2.1490958139032932</v>
      </c>
      <c r="BI23" s="27">
        <v>0</v>
      </c>
      <c r="BJ23" s="27">
        <v>4.6411083993094815</v>
      </c>
      <c r="BK23" s="28">
        <f t="shared" ref="BK23:BK31" si="9">SUM(C23:BJ23)</f>
        <v>180.00641196499998</v>
      </c>
    </row>
    <row r="24" spans="1:63" x14ac:dyDescent="0.2">
      <c r="A24" s="22"/>
      <c r="B24" s="26" t="s">
        <v>117</v>
      </c>
      <c r="C24" s="27">
        <v>0</v>
      </c>
      <c r="D24" s="27">
        <v>2.7907698261935487</v>
      </c>
      <c r="E24" s="27">
        <v>0</v>
      </c>
      <c r="F24" s="27">
        <v>0</v>
      </c>
      <c r="G24" s="27">
        <v>0</v>
      </c>
      <c r="H24" s="27">
        <v>8.190810024134402</v>
      </c>
      <c r="I24" s="27">
        <v>931.20720780782415</v>
      </c>
      <c r="J24" s="27">
        <v>49.722068496413378</v>
      </c>
      <c r="K24" s="27">
        <v>0</v>
      </c>
      <c r="L24" s="27">
        <v>40.132576531660909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4.3644802494462276</v>
      </c>
      <c r="S24" s="27">
        <v>29.469807556852995</v>
      </c>
      <c r="T24" s="27">
        <v>65.430126634360775</v>
      </c>
      <c r="U24" s="27">
        <v>0</v>
      </c>
      <c r="V24" s="27">
        <v>14.84826768472619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9.5145791951291525E-2</v>
      </c>
      <c r="AC24" s="27">
        <v>7.0383038678373533E-2</v>
      </c>
      <c r="AD24" s="27">
        <v>0</v>
      </c>
      <c r="AE24" s="27">
        <v>0</v>
      </c>
      <c r="AF24" s="27">
        <v>9.6116709135708148E-2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0.1033001276980136</v>
      </c>
      <c r="AM24" s="27">
        <v>0.11437654922738205</v>
      </c>
      <c r="AN24" s="27">
        <v>0</v>
      </c>
      <c r="AO24" s="27">
        <v>0</v>
      </c>
      <c r="AP24" s="27">
        <v>0.78060142788774889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52.967940529730072</v>
      </c>
      <c r="AW24" s="27">
        <v>86.261343129364988</v>
      </c>
      <c r="AX24" s="27">
        <v>1.1128253157458328</v>
      </c>
      <c r="AY24" s="27">
        <v>0</v>
      </c>
      <c r="AZ24" s="27">
        <v>144.04650545492015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36.843915374943414</v>
      </c>
      <c r="BG24" s="27">
        <v>52.771075480987349</v>
      </c>
      <c r="BH24" s="27">
        <v>25.171801403544478</v>
      </c>
      <c r="BI24" s="27">
        <v>0</v>
      </c>
      <c r="BJ24" s="27">
        <v>76.099134405250098</v>
      </c>
      <c r="BK24" s="28">
        <f t="shared" si="9"/>
        <v>1622.6905795506777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0.74086484530916097</v>
      </c>
      <c r="I25" s="27">
        <v>0.72221442867741947</v>
      </c>
      <c r="J25" s="27">
        <v>0</v>
      </c>
      <c r="K25" s="27">
        <v>0</v>
      </c>
      <c r="L25" s="27">
        <v>0.92629933496770112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0.21207367333600055</v>
      </c>
      <c r="S25" s="27">
        <v>0</v>
      </c>
      <c r="T25" s="27">
        <v>0</v>
      </c>
      <c r="U25" s="27">
        <v>0</v>
      </c>
      <c r="V25" s="27">
        <v>0.42685123941939584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2.473128031851189E-3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1.1072923870970254E-2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23.528057435710576</v>
      </c>
      <c r="AW25" s="27">
        <v>2.7706997520638597</v>
      </c>
      <c r="AX25" s="27">
        <v>0</v>
      </c>
      <c r="AY25" s="27">
        <v>0</v>
      </c>
      <c r="AZ25" s="27">
        <v>13.032704419952964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13.117470924063969</v>
      </c>
      <c r="BG25" s="27">
        <v>2.2492818921619455</v>
      </c>
      <c r="BH25" s="27">
        <v>0</v>
      </c>
      <c r="BI25" s="27">
        <v>0</v>
      </c>
      <c r="BJ25" s="27">
        <v>7.2925590726276797</v>
      </c>
      <c r="BK25" s="28">
        <f t="shared" si="9"/>
        <v>65.032623070193495</v>
      </c>
    </row>
    <row r="26" spans="1:63" x14ac:dyDescent="0.2">
      <c r="A26" s="22"/>
      <c r="B26" s="26" t="s">
        <v>128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0.14260779248387292</v>
      </c>
      <c r="I26" s="27">
        <v>1568.107264491581</v>
      </c>
      <c r="J26" s="27">
        <v>15.08825704433918</v>
      </c>
      <c r="K26" s="27">
        <v>0</v>
      </c>
      <c r="L26" s="27">
        <v>0.18962357683863948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8.8202201903223754E-2</v>
      </c>
      <c r="S26" s="27">
        <v>0</v>
      </c>
      <c r="T26" s="27">
        <v>15.898685165338241</v>
      </c>
      <c r="U26" s="27">
        <v>0</v>
      </c>
      <c r="V26" s="27">
        <v>0.19347245951619918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0.36101348253785065</v>
      </c>
      <c r="AW26" s="27">
        <v>27.13672042456616</v>
      </c>
      <c r="AX26" s="27">
        <v>2.6791856258710443</v>
      </c>
      <c r="AY26" s="27">
        <v>0</v>
      </c>
      <c r="AZ26" s="27">
        <v>1.4415008703554635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0.29460489791376249</v>
      </c>
      <c r="BG26" s="27">
        <v>20.049054496820951</v>
      </c>
      <c r="BH26" s="27">
        <v>0.20817480754831122</v>
      </c>
      <c r="BI26" s="27">
        <v>0</v>
      </c>
      <c r="BJ26" s="27">
        <v>1.2224842583864717</v>
      </c>
      <c r="BK26" s="28">
        <f t="shared" si="9"/>
        <v>1653.1008515960002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1.5474662843251192</v>
      </c>
      <c r="I27" s="27">
        <v>25.534653065225982</v>
      </c>
      <c r="J27" s="27">
        <v>17.501117200556632</v>
      </c>
      <c r="K27" s="27">
        <v>0</v>
      </c>
      <c r="L27" s="27">
        <v>8.8296180423580921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0.78313847980391305</v>
      </c>
      <c r="S27" s="27">
        <v>0.37297204232241205</v>
      </c>
      <c r="T27" s="27">
        <v>10.40603940505628</v>
      </c>
      <c r="U27" s="27">
        <v>0</v>
      </c>
      <c r="V27" s="27">
        <v>3.1216332188031943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2.1899284396019479E-2</v>
      </c>
      <c r="AM27" s="27">
        <v>0</v>
      </c>
      <c r="AN27" s="27">
        <v>0</v>
      </c>
      <c r="AO27" s="27">
        <v>0</v>
      </c>
      <c r="AP27" s="27">
        <v>1.9250613775485825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10.46788443808491</v>
      </c>
      <c r="AW27" s="27">
        <v>45.861018897105197</v>
      </c>
      <c r="AX27" s="27">
        <v>15.807696752079279</v>
      </c>
      <c r="AY27" s="27">
        <v>0</v>
      </c>
      <c r="AZ27" s="27">
        <v>70.491154604599672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9.3956678194223091</v>
      </c>
      <c r="BG27" s="27">
        <v>26.332765463120605</v>
      </c>
      <c r="BH27" s="27">
        <v>35.160050520082017</v>
      </c>
      <c r="BI27" s="27">
        <v>0</v>
      </c>
      <c r="BJ27" s="27">
        <v>28.621410123916203</v>
      </c>
      <c r="BK27" s="28">
        <f t="shared" ref="BK27:BK28" si="10">SUM(C27:BJ27)</f>
        <v>312.18124701880635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8.1518690154441273</v>
      </c>
      <c r="I28" s="27">
        <v>243.7582961195136</v>
      </c>
      <c r="J28" s="27">
        <v>16.211464130539607</v>
      </c>
      <c r="K28" s="27">
        <v>0</v>
      </c>
      <c r="L28" s="27">
        <v>44.757073607803719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5.706297443555866</v>
      </c>
      <c r="S28" s="27">
        <v>7.3439164933251542</v>
      </c>
      <c r="T28" s="27">
        <v>38.542592013557162</v>
      </c>
      <c r="U28" s="27">
        <v>0</v>
      </c>
      <c r="V28" s="27">
        <v>4.6639925113253247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0.25963685360907496</v>
      </c>
      <c r="AC28" s="27">
        <v>6.3230911285914824E-3</v>
      </c>
      <c r="AD28" s="27">
        <v>0</v>
      </c>
      <c r="AE28" s="27">
        <v>0</v>
      </c>
      <c r="AF28" s="27">
        <v>0.43094107300431783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0.25021603206099191</v>
      </c>
      <c r="AM28" s="27">
        <v>0</v>
      </c>
      <c r="AN28" s="27">
        <v>0</v>
      </c>
      <c r="AO28" s="27">
        <v>0</v>
      </c>
      <c r="AP28" s="27">
        <v>7.301867771919987E-2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81.061100709194477</v>
      </c>
      <c r="AW28" s="27">
        <v>48.677706344129</v>
      </c>
      <c r="AX28" s="27">
        <v>2.9034225801528005E-5</v>
      </c>
      <c r="AY28" s="27">
        <v>0</v>
      </c>
      <c r="AZ28" s="27">
        <v>114.7041282798268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56.872503289231588</v>
      </c>
      <c r="BG28" s="27">
        <v>19.883721489419813</v>
      </c>
      <c r="BH28" s="27">
        <v>53.349858865258071</v>
      </c>
      <c r="BI28" s="27">
        <v>0</v>
      </c>
      <c r="BJ28" s="27">
        <v>43.415577430062569</v>
      </c>
      <c r="BK28" s="28">
        <f t="shared" si="10"/>
        <v>788.12026250393478</v>
      </c>
    </row>
    <row r="29" spans="1:63" x14ac:dyDescent="0.2">
      <c r="A29" s="22"/>
      <c r="B29" s="26" t="s">
        <v>129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0.13698831334603687</v>
      </c>
      <c r="I29" s="27">
        <v>5.4229569913869256</v>
      </c>
      <c r="J29" s="27">
        <v>17.942893903193688</v>
      </c>
      <c r="K29" s="27">
        <v>0</v>
      </c>
      <c r="L29" s="27">
        <v>0.35446269477411219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0.24731816517009217</v>
      </c>
      <c r="S29" s="27">
        <v>7.1256490499033962</v>
      </c>
      <c r="T29" s="27">
        <v>6.4470840430966394</v>
      </c>
      <c r="U29" s="27">
        <v>0</v>
      </c>
      <c r="V29" s="27">
        <v>0.81074796041943564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5.6745840324750607E-3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1.0596142032987079E-2</v>
      </c>
      <c r="AM29" s="27">
        <v>0</v>
      </c>
      <c r="AN29" s="27">
        <v>0</v>
      </c>
      <c r="AO29" s="27">
        <v>0</v>
      </c>
      <c r="AP29" s="27">
        <v>3.0841570677425684E-2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0.38124076051124428</v>
      </c>
      <c r="AW29" s="27">
        <v>6.6297835765563651</v>
      </c>
      <c r="AX29" s="27">
        <v>0</v>
      </c>
      <c r="AY29" s="27">
        <v>0</v>
      </c>
      <c r="AZ29" s="27">
        <v>3.2524154156142084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0.48941969413297104</v>
      </c>
      <c r="BG29" s="27">
        <v>0.92178649815330915</v>
      </c>
      <c r="BH29" s="27">
        <v>0.34395597151612906</v>
      </c>
      <c r="BI29" s="27">
        <v>0</v>
      </c>
      <c r="BJ29" s="27">
        <v>0.90752431286965551</v>
      </c>
      <c r="BK29" s="28">
        <f t="shared" si="9"/>
        <v>51.461339647387099</v>
      </c>
    </row>
    <row r="30" spans="1:63" x14ac:dyDescent="0.2">
      <c r="A30" s="22"/>
      <c r="B30" s="29" t="s">
        <v>90</v>
      </c>
      <c r="C30" s="30">
        <f t="shared" ref="C30:AH30" si="11">SUM(C23:C29)</f>
        <v>0</v>
      </c>
      <c r="D30" s="30">
        <f t="shared" si="11"/>
        <v>2.7907698261935487</v>
      </c>
      <c r="E30" s="30">
        <f t="shared" si="11"/>
        <v>0</v>
      </c>
      <c r="F30" s="30">
        <f t="shared" si="11"/>
        <v>0</v>
      </c>
      <c r="G30" s="30">
        <f t="shared" si="11"/>
        <v>0</v>
      </c>
      <c r="H30" s="30">
        <f t="shared" si="11"/>
        <v>19.922850451680503</v>
      </c>
      <c r="I30" s="30">
        <f t="shared" si="11"/>
        <v>2793.6464003195947</v>
      </c>
      <c r="J30" s="30">
        <f t="shared" si="11"/>
        <v>116.72135708275216</v>
      </c>
      <c r="K30" s="30">
        <f t="shared" si="11"/>
        <v>0</v>
      </c>
      <c r="L30" s="30">
        <f t="shared" si="11"/>
        <v>107.57734469280545</v>
      </c>
      <c r="M30" s="30">
        <f t="shared" si="11"/>
        <v>0</v>
      </c>
      <c r="N30" s="30">
        <f t="shared" si="11"/>
        <v>0</v>
      </c>
      <c r="O30" s="30">
        <f t="shared" si="11"/>
        <v>0</v>
      </c>
      <c r="P30" s="30">
        <f t="shared" si="11"/>
        <v>0</v>
      </c>
      <c r="Q30" s="30">
        <f t="shared" si="11"/>
        <v>0</v>
      </c>
      <c r="R30" s="30">
        <f t="shared" si="11"/>
        <v>11.748641087900122</v>
      </c>
      <c r="S30" s="30">
        <f t="shared" si="11"/>
        <v>45.270061846598864</v>
      </c>
      <c r="T30" s="30">
        <f t="shared" si="11"/>
        <v>137.04593593382847</v>
      </c>
      <c r="U30" s="30">
        <f t="shared" si="11"/>
        <v>0</v>
      </c>
      <c r="V30" s="30">
        <f t="shared" si="11"/>
        <v>24.932025039549409</v>
      </c>
      <c r="W30" s="30">
        <f t="shared" si="11"/>
        <v>0</v>
      </c>
      <c r="X30" s="30">
        <f t="shared" si="11"/>
        <v>0</v>
      </c>
      <c r="Y30" s="30">
        <f t="shared" si="11"/>
        <v>0</v>
      </c>
      <c r="Z30" s="30">
        <f t="shared" si="11"/>
        <v>0</v>
      </c>
      <c r="AA30" s="30">
        <f t="shared" si="11"/>
        <v>0</v>
      </c>
      <c r="AB30" s="30">
        <f t="shared" si="11"/>
        <v>0.41593553486242579</v>
      </c>
      <c r="AC30" s="30">
        <f t="shared" si="11"/>
        <v>7.670612980696502E-2</v>
      </c>
      <c r="AD30" s="30">
        <f t="shared" si="11"/>
        <v>0</v>
      </c>
      <c r="AE30" s="30">
        <f t="shared" si="11"/>
        <v>0</v>
      </c>
      <c r="AF30" s="30">
        <f t="shared" si="11"/>
        <v>0.52705778214002597</v>
      </c>
      <c r="AG30" s="30">
        <f t="shared" si="11"/>
        <v>0</v>
      </c>
      <c r="AH30" s="30">
        <f t="shared" si="11"/>
        <v>0</v>
      </c>
      <c r="AI30" s="30">
        <f t="shared" ref="AI30:BJ30" si="12">SUM(AI23:AI29)</f>
        <v>0</v>
      </c>
      <c r="AJ30" s="30">
        <f t="shared" si="12"/>
        <v>0</v>
      </c>
      <c r="AK30" s="30">
        <f t="shared" si="12"/>
        <v>0</v>
      </c>
      <c r="AL30" s="30">
        <f t="shared" si="12"/>
        <v>0.42126550410837904</v>
      </c>
      <c r="AM30" s="30">
        <f t="shared" si="12"/>
        <v>0.11437654922738205</v>
      </c>
      <c r="AN30" s="30">
        <f t="shared" si="12"/>
        <v>0</v>
      </c>
      <c r="AO30" s="30">
        <f t="shared" si="12"/>
        <v>0</v>
      </c>
      <c r="AP30" s="30">
        <f t="shared" si="12"/>
        <v>2.8529891243012377</v>
      </c>
      <c r="AQ30" s="30">
        <f t="shared" si="12"/>
        <v>0</v>
      </c>
      <c r="AR30" s="30">
        <f t="shared" si="12"/>
        <v>0</v>
      </c>
      <c r="AS30" s="30">
        <f t="shared" si="12"/>
        <v>0</v>
      </c>
      <c r="AT30" s="30">
        <f t="shared" si="12"/>
        <v>0</v>
      </c>
      <c r="AU30" s="30">
        <f t="shared" si="12"/>
        <v>0</v>
      </c>
      <c r="AV30" s="30">
        <f t="shared" si="12"/>
        <v>191.96786063426313</v>
      </c>
      <c r="AW30" s="30">
        <f t="shared" si="12"/>
        <v>242.65128458035062</v>
      </c>
      <c r="AX30" s="30">
        <f t="shared" si="12"/>
        <v>19.599747677792855</v>
      </c>
      <c r="AY30" s="30">
        <f t="shared" si="12"/>
        <v>0</v>
      </c>
      <c r="AZ30" s="30">
        <f t="shared" si="12"/>
        <v>422.55594048252379</v>
      </c>
      <c r="BA30" s="30">
        <f t="shared" si="12"/>
        <v>0</v>
      </c>
      <c r="BB30" s="30">
        <f t="shared" si="12"/>
        <v>0</v>
      </c>
      <c r="BC30" s="30">
        <f t="shared" si="12"/>
        <v>0</v>
      </c>
      <c r="BD30" s="30">
        <f t="shared" si="12"/>
        <v>0</v>
      </c>
      <c r="BE30" s="30">
        <f t="shared" si="12"/>
        <v>0</v>
      </c>
      <c r="BF30" s="30">
        <f t="shared" si="12"/>
        <v>126.40204299521716</v>
      </c>
      <c r="BG30" s="30">
        <f t="shared" si="12"/>
        <v>126.76998669222799</v>
      </c>
      <c r="BH30" s="30">
        <f t="shared" si="12"/>
        <v>116.38293738185229</v>
      </c>
      <c r="BI30" s="30">
        <f t="shared" si="12"/>
        <v>0</v>
      </c>
      <c r="BJ30" s="30">
        <f t="shared" si="12"/>
        <v>162.1997980024222</v>
      </c>
      <c r="BK30" s="28">
        <f t="shared" si="9"/>
        <v>4672.593315352</v>
      </c>
    </row>
    <row r="31" spans="1:63" x14ac:dyDescent="0.2">
      <c r="A31" s="22"/>
      <c r="B31" s="32" t="s">
        <v>80</v>
      </c>
      <c r="C31" s="27">
        <f t="shared" ref="C31:AH31" si="13">C9+C12+C15+C18+C21+C30</f>
        <v>0</v>
      </c>
      <c r="D31" s="27">
        <f t="shared" si="13"/>
        <v>5.9784868975483878</v>
      </c>
      <c r="E31" s="27">
        <f t="shared" si="13"/>
        <v>0</v>
      </c>
      <c r="F31" s="27">
        <f t="shared" si="13"/>
        <v>0</v>
      </c>
      <c r="G31" s="27">
        <f t="shared" si="13"/>
        <v>0</v>
      </c>
      <c r="H31" s="27">
        <f t="shared" si="13"/>
        <v>31.41842002383158</v>
      </c>
      <c r="I31" s="27">
        <f t="shared" si="13"/>
        <v>7330.1637833958757</v>
      </c>
      <c r="J31" s="27">
        <f t="shared" si="13"/>
        <v>2838.1718127124182</v>
      </c>
      <c r="K31" s="27">
        <f t="shared" si="13"/>
        <v>0</v>
      </c>
      <c r="L31" s="27">
        <f t="shared" si="13"/>
        <v>186.92915152488695</v>
      </c>
      <c r="M31" s="27">
        <f t="shared" si="13"/>
        <v>0</v>
      </c>
      <c r="N31" s="27">
        <f t="shared" si="13"/>
        <v>0</v>
      </c>
      <c r="O31" s="27">
        <f t="shared" si="13"/>
        <v>0</v>
      </c>
      <c r="P31" s="27">
        <f t="shared" si="13"/>
        <v>0</v>
      </c>
      <c r="Q31" s="27">
        <f t="shared" si="13"/>
        <v>0</v>
      </c>
      <c r="R31" s="27">
        <f t="shared" si="13"/>
        <v>17.451651116587758</v>
      </c>
      <c r="S31" s="27">
        <f t="shared" si="13"/>
        <v>544.4982723798355</v>
      </c>
      <c r="T31" s="27">
        <f t="shared" si="13"/>
        <v>457.84714990722773</v>
      </c>
      <c r="U31" s="27">
        <f t="shared" si="13"/>
        <v>0</v>
      </c>
      <c r="V31" s="27">
        <f t="shared" si="13"/>
        <v>45.206265601016298</v>
      </c>
      <c r="W31" s="27">
        <f t="shared" si="13"/>
        <v>0</v>
      </c>
      <c r="X31" s="27">
        <f t="shared" si="13"/>
        <v>0</v>
      </c>
      <c r="Y31" s="27">
        <f t="shared" si="13"/>
        <v>0</v>
      </c>
      <c r="Z31" s="27">
        <f t="shared" si="13"/>
        <v>0</v>
      </c>
      <c r="AA31" s="27">
        <f t="shared" si="13"/>
        <v>0</v>
      </c>
      <c r="AB31" s="27">
        <f t="shared" si="13"/>
        <v>0.49791667933031108</v>
      </c>
      <c r="AC31" s="27">
        <f t="shared" si="13"/>
        <v>801.65923320653883</v>
      </c>
      <c r="AD31" s="27">
        <f t="shared" si="13"/>
        <v>0</v>
      </c>
      <c r="AE31" s="27">
        <f t="shared" si="13"/>
        <v>0</v>
      </c>
      <c r="AF31" s="27">
        <f t="shared" si="13"/>
        <v>1.5361186228318215</v>
      </c>
      <c r="AG31" s="27">
        <f t="shared" si="13"/>
        <v>0</v>
      </c>
      <c r="AH31" s="27">
        <f t="shared" si="13"/>
        <v>0</v>
      </c>
      <c r="AI31" s="27">
        <f t="shared" ref="AI31:BJ31" si="14">AI9+AI12+AI15+AI18+AI21+AI30</f>
        <v>0</v>
      </c>
      <c r="AJ31" s="27">
        <f t="shared" si="14"/>
        <v>0</v>
      </c>
      <c r="AK31" s="27">
        <f t="shared" si="14"/>
        <v>0</v>
      </c>
      <c r="AL31" s="27">
        <f t="shared" si="14"/>
        <v>0.51925575470459862</v>
      </c>
      <c r="AM31" s="27">
        <f t="shared" si="14"/>
        <v>0.174372372008714</v>
      </c>
      <c r="AN31" s="27">
        <f t="shared" si="14"/>
        <v>0</v>
      </c>
      <c r="AO31" s="27">
        <f t="shared" si="14"/>
        <v>0</v>
      </c>
      <c r="AP31" s="27">
        <f t="shared" si="14"/>
        <v>3.3617086431463359</v>
      </c>
      <c r="AQ31" s="27">
        <f t="shared" si="14"/>
        <v>0</v>
      </c>
      <c r="AR31" s="27">
        <f t="shared" si="14"/>
        <v>0</v>
      </c>
      <c r="AS31" s="27">
        <f t="shared" si="14"/>
        <v>0</v>
      </c>
      <c r="AT31" s="27">
        <f t="shared" si="14"/>
        <v>0</v>
      </c>
      <c r="AU31" s="27">
        <f t="shared" si="14"/>
        <v>0</v>
      </c>
      <c r="AV31" s="27">
        <f t="shared" si="14"/>
        <v>216.19856251963751</v>
      </c>
      <c r="AW31" s="27">
        <f t="shared" si="14"/>
        <v>1778.6652471765835</v>
      </c>
      <c r="AX31" s="27">
        <f t="shared" si="14"/>
        <v>37.025686813657828</v>
      </c>
      <c r="AY31" s="27">
        <f t="shared" si="14"/>
        <v>0</v>
      </c>
      <c r="AZ31" s="27">
        <f t="shared" si="14"/>
        <v>528.30659217894993</v>
      </c>
      <c r="BA31" s="27">
        <f t="shared" si="14"/>
        <v>0</v>
      </c>
      <c r="BB31" s="27">
        <f t="shared" si="14"/>
        <v>0</v>
      </c>
      <c r="BC31" s="27">
        <f t="shared" si="14"/>
        <v>0</v>
      </c>
      <c r="BD31" s="27">
        <f t="shared" si="14"/>
        <v>0</v>
      </c>
      <c r="BE31" s="27">
        <f t="shared" si="14"/>
        <v>0</v>
      </c>
      <c r="BF31" s="27">
        <f t="shared" si="14"/>
        <v>134.958494423069</v>
      </c>
      <c r="BG31" s="27">
        <f t="shared" si="14"/>
        <v>154.23899742622365</v>
      </c>
      <c r="BH31" s="27">
        <f t="shared" si="14"/>
        <v>163.11373977282602</v>
      </c>
      <c r="BI31" s="27">
        <f t="shared" si="14"/>
        <v>0</v>
      </c>
      <c r="BJ31" s="27">
        <f t="shared" si="14"/>
        <v>176.19178705781414</v>
      </c>
      <c r="BK31" s="28">
        <f t="shared" si="9"/>
        <v>15454.11270620655</v>
      </c>
    </row>
    <row r="32" spans="1:63" ht="3.75" customHeight="1" x14ac:dyDescent="0.2">
      <c r="A32" s="22"/>
      <c r="B32" s="33"/>
      <c r="C32" s="55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7"/>
    </row>
    <row r="33" spans="1:63" x14ac:dyDescent="0.2">
      <c r="A33" s="22" t="s">
        <v>1</v>
      </c>
      <c r="B33" s="23" t="s">
        <v>7</v>
      </c>
      <c r="C33" s="55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7"/>
    </row>
    <row r="34" spans="1:63" s="34" customFormat="1" x14ac:dyDescent="0.2">
      <c r="A34" s="22" t="s">
        <v>76</v>
      </c>
      <c r="B34" s="25" t="s">
        <v>2</v>
      </c>
      <c r="C34" s="63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5"/>
    </row>
    <row r="35" spans="1:63" s="34" customFormat="1" x14ac:dyDescent="0.2">
      <c r="A35" s="22"/>
      <c r="B35" s="26" t="s">
        <v>105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7.7032230804154249</v>
      </c>
      <c r="I35" s="27">
        <v>0.66153998720013762</v>
      </c>
      <c r="J35" s="27">
        <v>0</v>
      </c>
      <c r="K35" s="27">
        <v>0</v>
      </c>
      <c r="L35" s="27">
        <v>1.2626996649181315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6.2223395017136207</v>
      </c>
      <c r="S35" s="27">
        <v>0.11578102918695912</v>
      </c>
      <c r="T35" s="27">
        <v>0</v>
      </c>
      <c r="U35" s="27">
        <v>0</v>
      </c>
      <c r="V35" s="27">
        <v>1.0547909901463843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1.1403168086815771</v>
      </c>
      <c r="AC35" s="27">
        <v>0</v>
      </c>
      <c r="AD35" s="27">
        <v>0</v>
      </c>
      <c r="AE35" s="27">
        <v>0</v>
      </c>
      <c r="AF35" s="27">
        <v>7.7683353124465893E-2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1.3436408514915852</v>
      </c>
      <c r="AM35" s="27">
        <v>4.7217132252641531E-4</v>
      </c>
      <c r="AN35" s="27">
        <v>0</v>
      </c>
      <c r="AO35" s="27">
        <v>0</v>
      </c>
      <c r="AP35" s="27">
        <v>0.16128029657522844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75.816837245328699</v>
      </c>
      <c r="AW35" s="27">
        <v>9.4763071868871034</v>
      </c>
      <c r="AX35" s="27">
        <v>1.935393548387097E-5</v>
      </c>
      <c r="AY35" s="27">
        <v>0</v>
      </c>
      <c r="AZ35" s="27">
        <v>30.073741560118748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86.906734787788182</v>
      </c>
      <c r="BG35" s="27">
        <v>6.0198221192097172</v>
      </c>
      <c r="BH35" s="27">
        <v>0</v>
      </c>
      <c r="BI35" s="27">
        <v>0</v>
      </c>
      <c r="BJ35" s="27">
        <v>23.061177965375073</v>
      </c>
      <c r="BK35" s="28">
        <f t="shared" ref="BK35:BK36" si="15">SUM(C35:BJ35)</f>
        <v>251.09840795341904</v>
      </c>
    </row>
    <row r="36" spans="1:63" s="34" customFormat="1" x14ac:dyDescent="0.2">
      <c r="A36" s="22"/>
      <c r="B36" s="26" t="s">
        <v>106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4.065031932553155</v>
      </c>
      <c r="I36" s="27">
        <v>0.63538708729032256</v>
      </c>
      <c r="J36" s="27">
        <v>0</v>
      </c>
      <c r="K36" s="27">
        <v>0</v>
      </c>
      <c r="L36" s="27">
        <v>0.23938650570974046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2.4453840187694267</v>
      </c>
      <c r="S36" s="27">
        <v>0</v>
      </c>
      <c r="T36" s="27">
        <v>0</v>
      </c>
      <c r="U36" s="27">
        <v>0</v>
      </c>
      <c r="V36" s="27">
        <v>8.1075954677356274E-2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0.34072953881906637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0.31750439343122566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141.74968996437414</v>
      </c>
      <c r="AW36" s="27">
        <v>0.45749657985753667</v>
      </c>
      <c r="AX36" s="27">
        <v>0</v>
      </c>
      <c r="AY36" s="27">
        <v>0</v>
      </c>
      <c r="AZ36" s="27">
        <v>8.6085753354419747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110.74047343066607</v>
      </c>
      <c r="BG36" s="27">
        <v>0.29863730572310865</v>
      </c>
      <c r="BH36" s="27">
        <v>0</v>
      </c>
      <c r="BI36" s="27">
        <v>0</v>
      </c>
      <c r="BJ36" s="27">
        <v>2.260591764880604</v>
      </c>
      <c r="BK36" s="28">
        <f t="shared" si="15"/>
        <v>272.23996381219371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6">SUM(D35:D36)</f>
        <v>0</v>
      </c>
      <c r="E37" s="48">
        <f t="shared" si="16"/>
        <v>0</v>
      </c>
      <c r="F37" s="48">
        <f t="shared" si="16"/>
        <v>0</v>
      </c>
      <c r="G37" s="48">
        <f t="shared" si="16"/>
        <v>0</v>
      </c>
      <c r="H37" s="48">
        <f t="shared" si="16"/>
        <v>11.768255012968581</v>
      </c>
      <c r="I37" s="48">
        <f t="shared" si="16"/>
        <v>1.2969270744904602</v>
      </c>
      <c r="J37" s="48">
        <f t="shared" si="16"/>
        <v>0</v>
      </c>
      <c r="K37" s="48">
        <f t="shared" si="16"/>
        <v>0</v>
      </c>
      <c r="L37" s="48">
        <f t="shared" si="16"/>
        <v>1.5020861706278719</v>
      </c>
      <c r="M37" s="48">
        <f t="shared" si="16"/>
        <v>0</v>
      </c>
      <c r="N37" s="48">
        <f t="shared" si="16"/>
        <v>0</v>
      </c>
      <c r="O37" s="48">
        <f t="shared" si="16"/>
        <v>0</v>
      </c>
      <c r="P37" s="48">
        <f t="shared" si="16"/>
        <v>0</v>
      </c>
      <c r="Q37" s="48">
        <f t="shared" si="16"/>
        <v>0</v>
      </c>
      <c r="R37" s="48">
        <f t="shared" si="16"/>
        <v>8.6677235204830474</v>
      </c>
      <c r="S37" s="48">
        <f t="shared" si="16"/>
        <v>0.11578102918695912</v>
      </c>
      <c r="T37" s="48">
        <f t="shared" si="16"/>
        <v>0</v>
      </c>
      <c r="U37" s="48">
        <f t="shared" si="16"/>
        <v>0</v>
      </c>
      <c r="V37" s="48">
        <f t="shared" si="16"/>
        <v>1.1358669448237406</v>
      </c>
      <c r="W37" s="48">
        <f t="shared" si="16"/>
        <v>0</v>
      </c>
      <c r="X37" s="48">
        <f t="shared" si="16"/>
        <v>0</v>
      </c>
      <c r="Y37" s="48">
        <f t="shared" si="16"/>
        <v>0</v>
      </c>
      <c r="Z37" s="48">
        <f t="shared" si="16"/>
        <v>0</v>
      </c>
      <c r="AA37" s="48">
        <f t="shared" si="16"/>
        <v>0</v>
      </c>
      <c r="AB37" s="48">
        <f t="shared" si="16"/>
        <v>1.4810463475006435</v>
      </c>
      <c r="AC37" s="48">
        <f t="shared" si="16"/>
        <v>0</v>
      </c>
      <c r="AD37" s="48">
        <f t="shared" si="16"/>
        <v>0</v>
      </c>
      <c r="AE37" s="48">
        <f t="shared" si="16"/>
        <v>0</v>
      </c>
      <c r="AF37" s="48">
        <f t="shared" si="16"/>
        <v>7.7683353124465893E-2</v>
      </c>
      <c r="AG37" s="48">
        <f t="shared" si="16"/>
        <v>0</v>
      </c>
      <c r="AH37" s="48">
        <f t="shared" si="16"/>
        <v>0</v>
      </c>
      <c r="AI37" s="48">
        <f t="shared" si="16"/>
        <v>0</v>
      </c>
      <c r="AJ37" s="48">
        <f t="shared" si="16"/>
        <v>0</v>
      </c>
      <c r="AK37" s="48">
        <f t="shared" si="16"/>
        <v>0</v>
      </c>
      <c r="AL37" s="48">
        <f t="shared" si="16"/>
        <v>1.6611452449228108</v>
      </c>
      <c r="AM37" s="48">
        <f t="shared" si="16"/>
        <v>4.7217132252641531E-4</v>
      </c>
      <c r="AN37" s="48">
        <f t="shared" si="16"/>
        <v>0</v>
      </c>
      <c r="AO37" s="48">
        <f t="shared" si="16"/>
        <v>0</v>
      </c>
      <c r="AP37" s="48">
        <f t="shared" si="16"/>
        <v>0.16128029657522844</v>
      </c>
      <c r="AQ37" s="48">
        <f t="shared" si="16"/>
        <v>0</v>
      </c>
      <c r="AR37" s="48">
        <f t="shared" si="16"/>
        <v>0</v>
      </c>
      <c r="AS37" s="48">
        <f t="shared" si="16"/>
        <v>0</v>
      </c>
      <c r="AT37" s="48">
        <f t="shared" si="16"/>
        <v>0</v>
      </c>
      <c r="AU37" s="48">
        <f t="shared" si="16"/>
        <v>0</v>
      </c>
      <c r="AV37" s="48">
        <f t="shared" si="16"/>
        <v>217.56652720970283</v>
      </c>
      <c r="AW37" s="48">
        <f t="shared" si="16"/>
        <v>9.9338037667446404</v>
      </c>
      <c r="AX37" s="48">
        <f t="shared" si="16"/>
        <v>1.935393548387097E-5</v>
      </c>
      <c r="AY37" s="48">
        <f t="shared" si="16"/>
        <v>0</v>
      </c>
      <c r="AZ37" s="48">
        <f t="shared" si="16"/>
        <v>38.682316895560724</v>
      </c>
      <c r="BA37" s="48">
        <f t="shared" si="16"/>
        <v>0</v>
      </c>
      <c r="BB37" s="48">
        <f t="shared" si="16"/>
        <v>0</v>
      </c>
      <c r="BC37" s="48">
        <f t="shared" si="16"/>
        <v>0</v>
      </c>
      <c r="BD37" s="48">
        <f t="shared" si="16"/>
        <v>0</v>
      </c>
      <c r="BE37" s="48">
        <f t="shared" si="16"/>
        <v>0</v>
      </c>
      <c r="BF37" s="48">
        <f t="shared" si="16"/>
        <v>197.64720821845424</v>
      </c>
      <c r="BG37" s="48">
        <f t="shared" si="16"/>
        <v>6.3184594249328256</v>
      </c>
      <c r="BH37" s="48">
        <f t="shared" si="16"/>
        <v>0</v>
      </c>
      <c r="BI37" s="48">
        <f t="shared" si="16"/>
        <v>0</v>
      </c>
      <c r="BJ37" s="48">
        <f t="shared" si="16"/>
        <v>25.321769730255678</v>
      </c>
      <c r="BK37" s="48">
        <f t="shared" si="16"/>
        <v>523.33837176561269</v>
      </c>
    </row>
    <row r="38" spans="1:63" x14ac:dyDescent="0.2">
      <c r="A38" s="22" t="s">
        <v>77</v>
      </c>
      <c r="B38" s="25" t="s">
        <v>14</v>
      </c>
      <c r="C38" s="55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7"/>
    </row>
    <row r="39" spans="1:63" x14ac:dyDescent="0.2">
      <c r="A39" s="22"/>
      <c r="B39" s="26" t="s">
        <v>126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0.20919850739383855</v>
      </c>
      <c r="I39" s="27">
        <v>5.7677902345806311</v>
      </c>
      <c r="J39" s="27">
        <v>0</v>
      </c>
      <c r="K39" s="27">
        <v>0</v>
      </c>
      <c r="L39" s="27">
        <v>7.5960606049037276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0.13875906573519356</v>
      </c>
      <c r="S39" s="27">
        <v>0.68893558019356116</v>
      </c>
      <c r="T39" s="27">
        <v>0</v>
      </c>
      <c r="U39" s="27">
        <v>0</v>
      </c>
      <c r="V39" s="27">
        <v>0.33297702554788372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1.1907241063559082E-2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2.1539774191659707E-3</v>
      </c>
      <c r="AM39" s="27">
        <v>0</v>
      </c>
      <c r="AN39" s="27">
        <v>0</v>
      </c>
      <c r="AO39" s="27">
        <v>0</v>
      </c>
      <c r="AP39" s="27">
        <v>2.8147388612576336E-2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1.7486350928475798</v>
      </c>
      <c r="AW39" s="27">
        <v>9.1976067692622596</v>
      </c>
      <c r="AX39" s="27">
        <v>0</v>
      </c>
      <c r="AY39" s="27">
        <v>0</v>
      </c>
      <c r="AZ39" s="27">
        <v>15.881789290071145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1.0694015416696918</v>
      </c>
      <c r="BG39" s="27">
        <v>0.64732202815709772</v>
      </c>
      <c r="BH39" s="27">
        <v>0</v>
      </c>
      <c r="BI39" s="27">
        <v>0</v>
      </c>
      <c r="BJ39" s="27">
        <v>3.7234667221227227</v>
      </c>
      <c r="BK39" s="28">
        <f t="shared" ref="BK39" si="17">SUM(C39:BJ39)</f>
        <v>47.044151069580636</v>
      </c>
    </row>
    <row r="40" spans="1:63" x14ac:dyDescent="0.2">
      <c r="A40" s="22"/>
      <c r="B40" s="26" t="s">
        <v>125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1.7887940524732395</v>
      </c>
      <c r="I40" s="27">
        <v>0.69774331100009268</v>
      </c>
      <c r="J40" s="27">
        <v>0</v>
      </c>
      <c r="K40" s="27">
        <v>0</v>
      </c>
      <c r="L40" s="27">
        <v>1.7476221548209925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1.0480430198815982</v>
      </c>
      <c r="S40" s="27">
        <v>3.99865038700397E-3</v>
      </c>
      <c r="T40" s="27">
        <v>0</v>
      </c>
      <c r="U40" s="27">
        <v>0</v>
      </c>
      <c r="V40" s="27">
        <v>0.78488190795320123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0.31582222366206786</v>
      </c>
      <c r="AC40" s="27">
        <v>1.5181883874466036E-4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0.39490936997334247</v>
      </c>
      <c r="AM40" s="27">
        <v>6.7987009373999653E-3</v>
      </c>
      <c r="AN40" s="27">
        <v>0</v>
      </c>
      <c r="AO40" s="27">
        <v>0</v>
      </c>
      <c r="AP40" s="27">
        <v>9.94997528288213E-2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15.305487201374993</v>
      </c>
      <c r="AW40" s="27">
        <v>0.53956939618678657</v>
      </c>
      <c r="AX40" s="27">
        <v>0</v>
      </c>
      <c r="AY40" s="27">
        <v>0</v>
      </c>
      <c r="AZ40" s="27">
        <v>8.1261965611317954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11.216207454505698</v>
      </c>
      <c r="BG40" s="27">
        <v>0.12888482361771389</v>
      </c>
      <c r="BH40" s="27">
        <v>0</v>
      </c>
      <c r="BI40" s="27">
        <v>0</v>
      </c>
      <c r="BJ40" s="27">
        <v>4.6974543509426114</v>
      </c>
      <c r="BK40" s="28">
        <f t="shared" ref="BK40:BK49" si="18">SUM(C40:BJ40)</f>
        <v>46.902064750516104</v>
      </c>
    </row>
    <row r="41" spans="1:63" x14ac:dyDescent="0.2">
      <c r="A41" s="22"/>
      <c r="B41" s="26" t="s">
        <v>120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0.30453120058124156</v>
      </c>
      <c r="I41" s="27">
        <v>9.5191209806451627E-2</v>
      </c>
      <c r="J41" s="27">
        <v>0</v>
      </c>
      <c r="K41" s="27">
        <v>0</v>
      </c>
      <c r="L41" s="27">
        <v>0.13190532219364387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0.16324474619295207</v>
      </c>
      <c r="S41" s="27">
        <v>0</v>
      </c>
      <c r="T41" s="27">
        <v>0</v>
      </c>
      <c r="U41" s="27">
        <v>0</v>
      </c>
      <c r="V41" s="27">
        <v>2.435945870958197E-2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1.6176345363202629E-2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1.7306705105803757E-2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4.4024467697897158</v>
      </c>
      <c r="AW41" s="27">
        <v>1.371358503197904E-2</v>
      </c>
      <c r="AX41" s="27">
        <v>0</v>
      </c>
      <c r="AY41" s="27">
        <v>0</v>
      </c>
      <c r="AZ41" s="27">
        <v>1.0786079208066479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3.9833670409670598</v>
      </c>
      <c r="BG41" s="27">
        <v>0.2129614461938274</v>
      </c>
      <c r="BH41" s="27">
        <v>0</v>
      </c>
      <c r="BI41" s="27">
        <v>0</v>
      </c>
      <c r="BJ41" s="27">
        <v>0.88278219516109435</v>
      </c>
      <c r="BK41" s="28">
        <f t="shared" si="18"/>
        <v>11.326593945903202</v>
      </c>
    </row>
    <row r="42" spans="1:63" x14ac:dyDescent="0.2">
      <c r="A42" s="22"/>
      <c r="B42" s="26" t="s">
        <v>123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2.793682669889499</v>
      </c>
      <c r="I42" s="27">
        <v>10.834207610612975</v>
      </c>
      <c r="J42" s="27">
        <v>0</v>
      </c>
      <c r="K42" s="27">
        <v>0</v>
      </c>
      <c r="L42" s="27">
        <v>1.3085692916521117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1.7577821034653398</v>
      </c>
      <c r="S42" s="27">
        <v>0.22030429032250909</v>
      </c>
      <c r="T42" s="27">
        <v>0</v>
      </c>
      <c r="U42" s="27">
        <v>0</v>
      </c>
      <c r="V42" s="27">
        <v>0.43075421821885612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0.25254088539334357</v>
      </c>
      <c r="AC42" s="27">
        <v>9.7680789035621465E-3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0.3559037350305847</v>
      </c>
      <c r="AM42" s="27">
        <v>0</v>
      </c>
      <c r="AN42" s="27">
        <v>0</v>
      </c>
      <c r="AO42" s="27">
        <v>0</v>
      </c>
      <c r="AP42" s="27">
        <v>9.7146606439554894E-4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107.54180472930094</v>
      </c>
      <c r="AW42" s="27">
        <v>8.7434493702585989</v>
      </c>
      <c r="AX42" s="27">
        <v>0</v>
      </c>
      <c r="AY42" s="27">
        <v>0</v>
      </c>
      <c r="AZ42" s="27">
        <v>22.67915594710615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103.93438952180595</v>
      </c>
      <c r="BG42" s="27">
        <v>9.2629994159023568</v>
      </c>
      <c r="BH42" s="27">
        <v>3.0863949375161295</v>
      </c>
      <c r="BI42" s="27">
        <v>0</v>
      </c>
      <c r="BJ42" s="27">
        <v>12.518870216087484</v>
      </c>
      <c r="BK42" s="28">
        <f t="shared" si="18"/>
        <v>285.73154848753074</v>
      </c>
    </row>
    <row r="43" spans="1:63" x14ac:dyDescent="0.2">
      <c r="A43" s="22"/>
      <c r="B43" s="26" t="s">
        <v>122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8.7258913260931976</v>
      </c>
      <c r="I43" s="27">
        <v>46.21742527829079</v>
      </c>
      <c r="J43" s="27">
        <v>0</v>
      </c>
      <c r="K43" s="27">
        <v>0</v>
      </c>
      <c r="L43" s="27">
        <v>6.043536398675708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4.5918998210358124</v>
      </c>
      <c r="S43" s="27">
        <v>5.3269656746124356</v>
      </c>
      <c r="T43" s="27">
        <v>0</v>
      </c>
      <c r="U43" s="27">
        <v>0</v>
      </c>
      <c r="V43" s="27">
        <v>3.1291201240339648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1.12847327312857</v>
      </c>
      <c r="AC43" s="27">
        <v>1.0048865064331636E-2</v>
      </c>
      <c r="AD43" s="27">
        <v>0</v>
      </c>
      <c r="AE43" s="27">
        <v>0</v>
      </c>
      <c r="AF43" s="27">
        <v>1.6652058193299997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1.6450281580212054</v>
      </c>
      <c r="AM43" s="27">
        <v>4.2245235160712586E-3</v>
      </c>
      <c r="AN43" s="27">
        <v>0</v>
      </c>
      <c r="AO43" s="27">
        <v>0</v>
      </c>
      <c r="AP43" s="27">
        <v>0.61036104879162023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75.590025056597398</v>
      </c>
      <c r="AW43" s="27">
        <v>19.083747047836123</v>
      </c>
      <c r="AX43" s="27">
        <v>3.1721983870001079E-4</v>
      </c>
      <c r="AY43" s="27">
        <v>0</v>
      </c>
      <c r="AZ43" s="27">
        <v>41.356767917279981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89.408487117609582</v>
      </c>
      <c r="BG43" s="27">
        <v>3.4829940098092771</v>
      </c>
      <c r="BH43" s="27">
        <v>2.5192293207096865</v>
      </c>
      <c r="BI43" s="27">
        <v>0</v>
      </c>
      <c r="BJ43" s="27">
        <v>44.293092392404866</v>
      </c>
      <c r="BK43" s="28">
        <f t="shared" si="18"/>
        <v>354.83284039267926</v>
      </c>
    </row>
    <row r="44" spans="1:63" x14ac:dyDescent="0.2">
      <c r="A44" s="22"/>
      <c r="B44" s="26" t="s">
        <v>108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3.5999585581839657</v>
      </c>
      <c r="I44" s="27">
        <v>0.25364286867732971</v>
      </c>
      <c r="J44" s="27">
        <v>0</v>
      </c>
      <c r="K44" s="27">
        <v>0</v>
      </c>
      <c r="L44" s="27">
        <v>1.9727660902802706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1.1898522845257109</v>
      </c>
      <c r="S44" s="27">
        <v>2.3885137011613811</v>
      </c>
      <c r="T44" s="27">
        <v>0</v>
      </c>
      <c r="U44" s="27">
        <v>0</v>
      </c>
      <c r="V44" s="27">
        <v>0.40825020091327746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2.2962506358091567E-2</v>
      </c>
      <c r="AC44" s="27">
        <v>0</v>
      </c>
      <c r="AD44" s="27">
        <v>0</v>
      </c>
      <c r="AE44" s="27">
        <v>0</v>
      </c>
      <c r="AF44" s="27">
        <v>3.9545190322539791E-4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2.8028619174300967E-2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6.2847526739610098</v>
      </c>
      <c r="AW44" s="27">
        <v>0.22792328987018806</v>
      </c>
      <c r="AX44" s="27">
        <v>0</v>
      </c>
      <c r="AY44" s="27">
        <v>0</v>
      </c>
      <c r="AZ44" s="27">
        <v>1.7358815718113831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3.9643822283775529</v>
      </c>
      <c r="BG44" s="27">
        <v>0.57090126177497325</v>
      </c>
      <c r="BH44" s="27">
        <v>0</v>
      </c>
      <c r="BI44" s="27">
        <v>0</v>
      </c>
      <c r="BJ44" s="27">
        <v>1.5834538811886181</v>
      </c>
      <c r="BK44" s="28">
        <f t="shared" si="18"/>
        <v>24.231665188161276</v>
      </c>
    </row>
    <row r="45" spans="1:63" x14ac:dyDescent="0.2">
      <c r="A45" s="22"/>
      <c r="B45" s="26" t="s">
        <v>107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1.6257076245837492</v>
      </c>
      <c r="I45" s="27">
        <v>1.1592173995916097</v>
      </c>
      <c r="J45" s="27">
        <v>0</v>
      </c>
      <c r="K45" s="27">
        <v>0</v>
      </c>
      <c r="L45" s="27">
        <v>1.0830572723384433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0.83879101667431499</v>
      </c>
      <c r="S45" s="27">
        <v>4.0207780751180682</v>
      </c>
      <c r="T45" s="27">
        <v>0</v>
      </c>
      <c r="U45" s="27">
        <v>0</v>
      </c>
      <c r="V45" s="27">
        <v>0.95372245040349213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5.3308145624610476E-2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2.982778558812749E-2</v>
      </c>
      <c r="AM45" s="27">
        <v>0</v>
      </c>
      <c r="AN45" s="27">
        <v>0</v>
      </c>
      <c r="AO45" s="27">
        <v>0</v>
      </c>
      <c r="AP45" s="27">
        <v>4.3699049816755889E-2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4.4958903299827062</v>
      </c>
      <c r="AW45" s="27">
        <v>0.28840963002871628</v>
      </c>
      <c r="AX45" s="27">
        <v>0</v>
      </c>
      <c r="AY45" s="27">
        <v>0</v>
      </c>
      <c r="AZ45" s="27">
        <v>2.086869268332987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3.2878058882884296</v>
      </c>
      <c r="BG45" s="27">
        <v>1.7101828733906381</v>
      </c>
      <c r="BH45" s="27">
        <v>0</v>
      </c>
      <c r="BI45" s="27">
        <v>0</v>
      </c>
      <c r="BJ45" s="27">
        <v>3.2197684460438079</v>
      </c>
      <c r="BK45" s="28">
        <f t="shared" si="18"/>
        <v>24.897035255806454</v>
      </c>
    </row>
    <row r="46" spans="1:63" x14ac:dyDescent="0.2">
      <c r="A46" s="22"/>
      <c r="B46" s="26" t="s">
        <v>109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0.96437085655631605</v>
      </c>
      <c r="I46" s="27">
        <v>1.0028937638709678</v>
      </c>
      <c r="J46" s="27">
        <v>0</v>
      </c>
      <c r="K46" s="27">
        <v>0</v>
      </c>
      <c r="L46" s="27">
        <v>0.67545783731784936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0.3498209880565874</v>
      </c>
      <c r="S46" s="27">
        <v>0</v>
      </c>
      <c r="T46" s="27">
        <v>0</v>
      </c>
      <c r="U46" s="27">
        <v>0</v>
      </c>
      <c r="V46" s="27">
        <v>0.16408473174666682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0.17689779594710647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0.17721331397705684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17.841508760481748</v>
      </c>
      <c r="AW46" s="27">
        <v>0.81608378419256578</v>
      </c>
      <c r="AX46" s="27">
        <v>8.0641290322580645E-6</v>
      </c>
      <c r="AY46" s="27">
        <v>0</v>
      </c>
      <c r="AZ46" s="27">
        <v>3.9041149236657069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18.214282351949976</v>
      </c>
      <c r="BG46" s="27">
        <v>0.295422614226789</v>
      </c>
      <c r="BH46" s="27">
        <v>0</v>
      </c>
      <c r="BI46" s="27">
        <v>0</v>
      </c>
      <c r="BJ46" s="27">
        <v>1.6631033915278424</v>
      </c>
      <c r="BK46" s="28">
        <f t="shared" si="18"/>
        <v>46.245263177646201</v>
      </c>
    </row>
    <row r="47" spans="1:63" x14ac:dyDescent="0.2">
      <c r="A47" s="22"/>
      <c r="B47" s="26" t="s">
        <v>121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13.685947256491474</v>
      </c>
      <c r="I47" s="27">
        <v>69.770921522851992</v>
      </c>
      <c r="J47" s="27">
        <v>0</v>
      </c>
      <c r="K47" s="27">
        <v>0</v>
      </c>
      <c r="L47" s="27">
        <v>11.12246225930793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8.1477869213794936</v>
      </c>
      <c r="S47" s="27">
        <v>9.5528724405996179</v>
      </c>
      <c r="T47" s="27">
        <v>3.9853976322258062</v>
      </c>
      <c r="U47" s="27">
        <v>0</v>
      </c>
      <c r="V47" s="27">
        <v>4.376710256079166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5.2787265048332896</v>
      </c>
      <c r="AC47" s="27">
        <v>8.6353647033178771E-2</v>
      </c>
      <c r="AD47" s="27">
        <v>0</v>
      </c>
      <c r="AE47" s="27">
        <v>0</v>
      </c>
      <c r="AF47" s="27">
        <v>0.9043545692167021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4.6531838361384228</v>
      </c>
      <c r="AM47" s="27">
        <v>2.4695409967937107E-2</v>
      </c>
      <c r="AN47" s="27">
        <v>0</v>
      </c>
      <c r="AO47" s="27">
        <v>0</v>
      </c>
      <c r="AP47" s="27">
        <v>0.71953045368035762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156.4631078694712</v>
      </c>
      <c r="AW47" s="27">
        <v>11.986100972566412</v>
      </c>
      <c r="AX47" s="27">
        <v>0</v>
      </c>
      <c r="AY47" s="27">
        <v>0</v>
      </c>
      <c r="AZ47" s="27">
        <v>133.66768782526253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140.97039381055617</v>
      </c>
      <c r="BG47" s="27">
        <v>21.134172921722804</v>
      </c>
      <c r="BH47" s="27">
        <v>2.9067954770322575</v>
      </c>
      <c r="BI47" s="27">
        <v>0</v>
      </c>
      <c r="BJ47" s="27">
        <v>90.489368552646695</v>
      </c>
      <c r="BK47" s="28">
        <f t="shared" si="18"/>
        <v>689.92657013906341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9">SUM(D39:D47)</f>
        <v>0</v>
      </c>
      <c r="E48" s="27">
        <f t="shared" si="19"/>
        <v>0</v>
      </c>
      <c r="F48" s="27">
        <f t="shared" si="19"/>
        <v>0</v>
      </c>
      <c r="G48" s="27">
        <f t="shared" si="19"/>
        <v>0</v>
      </c>
      <c r="H48" s="27">
        <f t="shared" si="19"/>
        <v>33.698082052246519</v>
      </c>
      <c r="I48" s="27">
        <f t="shared" si="19"/>
        <v>135.79903319928286</v>
      </c>
      <c r="J48" s="27">
        <f t="shared" si="19"/>
        <v>0</v>
      </c>
      <c r="K48" s="27">
        <f t="shared" si="19"/>
        <v>0</v>
      </c>
      <c r="L48" s="27">
        <f t="shared" si="19"/>
        <v>31.68143723149068</v>
      </c>
      <c r="M48" s="27">
        <f t="shared" si="19"/>
        <v>0</v>
      </c>
      <c r="N48" s="27">
        <f t="shared" si="19"/>
        <v>0</v>
      </c>
      <c r="O48" s="27">
        <f t="shared" si="19"/>
        <v>0</v>
      </c>
      <c r="P48" s="27">
        <f t="shared" si="19"/>
        <v>0</v>
      </c>
      <c r="Q48" s="27">
        <f t="shared" si="19"/>
        <v>0</v>
      </c>
      <c r="R48" s="27">
        <f t="shared" si="19"/>
        <v>18.225979966947001</v>
      </c>
      <c r="S48" s="27">
        <f t="shared" si="19"/>
        <v>22.202368412394577</v>
      </c>
      <c r="T48" s="27">
        <f t="shared" si="19"/>
        <v>3.9853976322258062</v>
      </c>
      <c r="U48" s="27">
        <f t="shared" si="19"/>
        <v>0</v>
      </c>
      <c r="V48" s="27">
        <f t="shared" si="19"/>
        <v>10.60486037360609</v>
      </c>
      <c r="W48" s="27">
        <f t="shared" si="19"/>
        <v>0</v>
      </c>
      <c r="X48" s="27">
        <f t="shared" si="19"/>
        <v>0</v>
      </c>
      <c r="Y48" s="27">
        <f t="shared" si="19"/>
        <v>0</v>
      </c>
      <c r="Z48" s="27">
        <f t="shared" si="19"/>
        <v>0</v>
      </c>
      <c r="AA48" s="27">
        <f t="shared" si="19"/>
        <v>0</v>
      </c>
      <c r="AB48" s="27">
        <f t="shared" si="19"/>
        <v>7.2568149213738415</v>
      </c>
      <c r="AC48" s="27">
        <f t="shared" si="19"/>
        <v>0.10632240983981722</v>
      </c>
      <c r="AD48" s="27">
        <f t="shared" si="19"/>
        <v>0</v>
      </c>
      <c r="AE48" s="27">
        <f t="shared" si="19"/>
        <v>0</v>
      </c>
      <c r="AF48" s="27">
        <f t="shared" si="19"/>
        <v>2.5699558404499272</v>
      </c>
      <c r="AG48" s="27">
        <f t="shared" si="19"/>
        <v>0</v>
      </c>
      <c r="AH48" s="27">
        <f t="shared" si="19"/>
        <v>0</v>
      </c>
      <c r="AI48" s="27">
        <f t="shared" si="19"/>
        <v>0</v>
      </c>
      <c r="AJ48" s="27">
        <f t="shared" si="19"/>
        <v>0</v>
      </c>
      <c r="AK48" s="27">
        <f t="shared" si="19"/>
        <v>0</v>
      </c>
      <c r="AL48" s="27">
        <f t="shared" si="19"/>
        <v>7.3035555004280104</v>
      </c>
      <c r="AM48" s="27">
        <f t="shared" si="19"/>
        <v>3.5718634421408331E-2</v>
      </c>
      <c r="AN48" s="27">
        <f t="shared" si="19"/>
        <v>0</v>
      </c>
      <c r="AO48" s="27">
        <f t="shared" si="19"/>
        <v>0</v>
      </c>
      <c r="AP48" s="27">
        <f t="shared" si="19"/>
        <v>1.5022091597945268</v>
      </c>
      <c r="AQ48" s="27">
        <f t="shared" si="19"/>
        <v>0</v>
      </c>
      <c r="AR48" s="27">
        <f t="shared" si="19"/>
        <v>0</v>
      </c>
      <c r="AS48" s="27">
        <f t="shared" si="19"/>
        <v>0</v>
      </c>
      <c r="AT48" s="27">
        <f t="shared" si="19"/>
        <v>0</v>
      </c>
      <c r="AU48" s="27">
        <f t="shared" si="19"/>
        <v>0</v>
      </c>
      <c r="AV48" s="27">
        <f t="shared" si="19"/>
        <v>389.67365848380729</v>
      </c>
      <c r="AW48" s="27">
        <f t="shared" si="19"/>
        <v>50.896603845233635</v>
      </c>
      <c r="AX48" s="27">
        <f t="shared" si="19"/>
        <v>3.2528396773226888E-4</v>
      </c>
      <c r="AY48" s="27">
        <f t="shared" si="19"/>
        <v>0</v>
      </c>
      <c r="AZ48" s="27">
        <f t="shared" si="19"/>
        <v>230.51707122546833</v>
      </c>
      <c r="BA48" s="27">
        <f t="shared" si="19"/>
        <v>0</v>
      </c>
      <c r="BB48" s="27">
        <f t="shared" si="19"/>
        <v>0</v>
      </c>
      <c r="BC48" s="27">
        <f t="shared" si="19"/>
        <v>0</v>
      </c>
      <c r="BD48" s="27">
        <f t="shared" si="19"/>
        <v>0</v>
      </c>
      <c r="BE48" s="27">
        <f t="shared" si="19"/>
        <v>0</v>
      </c>
      <c r="BF48" s="27">
        <f t="shared" si="19"/>
        <v>376.04871695573013</v>
      </c>
      <c r="BG48" s="27">
        <f t="shared" si="19"/>
        <v>37.44584139479548</v>
      </c>
      <c r="BH48" s="27">
        <f t="shared" si="19"/>
        <v>8.5124197352580744</v>
      </c>
      <c r="BI48" s="27">
        <f t="shared" si="19"/>
        <v>0</v>
      </c>
      <c r="BJ48" s="27">
        <f t="shared" si="19"/>
        <v>163.07136014812573</v>
      </c>
      <c r="BK48" s="28">
        <f t="shared" si="18"/>
        <v>1531.1377324068874</v>
      </c>
    </row>
    <row r="49" spans="1:63" x14ac:dyDescent="0.2">
      <c r="A49" s="22"/>
      <c r="B49" s="32" t="s">
        <v>84</v>
      </c>
      <c r="C49" s="30">
        <f t="shared" ref="C49:AH49" si="20">C37+C48</f>
        <v>0</v>
      </c>
      <c r="D49" s="30">
        <f t="shared" si="20"/>
        <v>0</v>
      </c>
      <c r="E49" s="30">
        <f t="shared" si="20"/>
        <v>0</v>
      </c>
      <c r="F49" s="30">
        <f t="shared" si="20"/>
        <v>0</v>
      </c>
      <c r="G49" s="30">
        <f t="shared" si="20"/>
        <v>0</v>
      </c>
      <c r="H49" s="30">
        <f t="shared" si="20"/>
        <v>45.4663370652151</v>
      </c>
      <c r="I49" s="30">
        <f t="shared" si="20"/>
        <v>137.09596027377333</v>
      </c>
      <c r="J49" s="30">
        <f t="shared" si="20"/>
        <v>0</v>
      </c>
      <c r="K49" s="30">
        <f t="shared" si="20"/>
        <v>0</v>
      </c>
      <c r="L49" s="30">
        <f t="shared" si="20"/>
        <v>33.183523402118553</v>
      </c>
      <c r="M49" s="30">
        <f t="shared" si="20"/>
        <v>0</v>
      </c>
      <c r="N49" s="30">
        <f t="shared" si="20"/>
        <v>0</v>
      </c>
      <c r="O49" s="30">
        <f t="shared" si="20"/>
        <v>0</v>
      </c>
      <c r="P49" s="30">
        <f t="shared" si="20"/>
        <v>0</v>
      </c>
      <c r="Q49" s="30">
        <f t="shared" si="20"/>
        <v>0</v>
      </c>
      <c r="R49" s="30">
        <f t="shared" si="20"/>
        <v>26.893703487430049</v>
      </c>
      <c r="S49" s="30">
        <f t="shared" si="20"/>
        <v>22.318149441581536</v>
      </c>
      <c r="T49" s="30">
        <f t="shared" si="20"/>
        <v>3.9853976322258062</v>
      </c>
      <c r="U49" s="30">
        <f t="shared" si="20"/>
        <v>0</v>
      </c>
      <c r="V49" s="30">
        <f t="shared" si="20"/>
        <v>11.740727318429832</v>
      </c>
      <c r="W49" s="30">
        <f t="shared" si="20"/>
        <v>0</v>
      </c>
      <c r="X49" s="30">
        <f t="shared" si="20"/>
        <v>0</v>
      </c>
      <c r="Y49" s="30">
        <f t="shared" si="20"/>
        <v>0</v>
      </c>
      <c r="Z49" s="30">
        <f t="shared" si="20"/>
        <v>0</v>
      </c>
      <c r="AA49" s="30">
        <f t="shared" si="20"/>
        <v>0</v>
      </c>
      <c r="AB49" s="30">
        <f t="shared" si="20"/>
        <v>8.7378612688744859</v>
      </c>
      <c r="AC49" s="30">
        <f t="shared" si="20"/>
        <v>0.10632240983981722</v>
      </c>
      <c r="AD49" s="30">
        <f t="shared" si="20"/>
        <v>0</v>
      </c>
      <c r="AE49" s="30">
        <f t="shared" si="20"/>
        <v>0</v>
      </c>
      <c r="AF49" s="30">
        <f t="shared" si="20"/>
        <v>2.6476391935743933</v>
      </c>
      <c r="AG49" s="30">
        <f t="shared" si="20"/>
        <v>0</v>
      </c>
      <c r="AH49" s="30">
        <f t="shared" si="20"/>
        <v>0</v>
      </c>
      <c r="AI49" s="30">
        <f t="shared" ref="AI49:BJ49" si="21">AI37+AI48</f>
        <v>0</v>
      </c>
      <c r="AJ49" s="30">
        <f t="shared" si="21"/>
        <v>0</v>
      </c>
      <c r="AK49" s="30">
        <f t="shared" si="21"/>
        <v>0</v>
      </c>
      <c r="AL49" s="30">
        <f t="shared" si="21"/>
        <v>8.9647007453508216</v>
      </c>
      <c r="AM49" s="30">
        <f t="shared" si="21"/>
        <v>3.6190805743934747E-2</v>
      </c>
      <c r="AN49" s="30">
        <f t="shared" si="21"/>
        <v>0</v>
      </c>
      <c r="AO49" s="30">
        <f t="shared" si="21"/>
        <v>0</v>
      </c>
      <c r="AP49" s="30">
        <f t="shared" si="21"/>
        <v>1.6634894563697553</v>
      </c>
      <c r="AQ49" s="30">
        <f t="shared" si="21"/>
        <v>0</v>
      </c>
      <c r="AR49" s="30">
        <f t="shared" si="21"/>
        <v>0</v>
      </c>
      <c r="AS49" s="30">
        <f t="shared" si="21"/>
        <v>0</v>
      </c>
      <c r="AT49" s="30">
        <f t="shared" si="21"/>
        <v>0</v>
      </c>
      <c r="AU49" s="30">
        <f t="shared" si="21"/>
        <v>0</v>
      </c>
      <c r="AV49" s="30">
        <f t="shared" si="21"/>
        <v>607.24018569351006</v>
      </c>
      <c r="AW49" s="30">
        <f t="shared" si="21"/>
        <v>60.830407611978274</v>
      </c>
      <c r="AX49" s="30">
        <f t="shared" si="21"/>
        <v>3.4463790321613986E-4</v>
      </c>
      <c r="AY49" s="30">
        <f t="shared" si="21"/>
        <v>0</v>
      </c>
      <c r="AZ49" s="30">
        <f t="shared" si="21"/>
        <v>269.19938812102907</v>
      </c>
      <c r="BA49" s="30">
        <f t="shared" si="21"/>
        <v>0</v>
      </c>
      <c r="BB49" s="30">
        <f t="shared" si="21"/>
        <v>0</v>
      </c>
      <c r="BC49" s="30">
        <f t="shared" si="21"/>
        <v>0</v>
      </c>
      <c r="BD49" s="30">
        <f t="shared" si="21"/>
        <v>0</v>
      </c>
      <c r="BE49" s="30">
        <f t="shared" si="21"/>
        <v>0</v>
      </c>
      <c r="BF49" s="30">
        <f t="shared" si="21"/>
        <v>573.69592517418437</v>
      </c>
      <c r="BG49" s="30">
        <f t="shared" si="21"/>
        <v>43.764300819728305</v>
      </c>
      <c r="BH49" s="30">
        <f t="shared" si="21"/>
        <v>8.5124197352580744</v>
      </c>
      <c r="BI49" s="30">
        <f t="shared" si="21"/>
        <v>0</v>
      </c>
      <c r="BJ49" s="30">
        <f t="shared" si="21"/>
        <v>188.39312987838142</v>
      </c>
      <c r="BK49" s="28">
        <f t="shared" si="18"/>
        <v>2054.4761041725001</v>
      </c>
    </row>
    <row r="50" spans="1:63" ht="3" customHeight="1" x14ac:dyDescent="0.2">
      <c r="A50" s="22"/>
      <c r="B50" s="25"/>
      <c r="C50" s="55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7"/>
    </row>
    <row r="51" spans="1:63" x14ac:dyDescent="0.2">
      <c r="A51" s="22" t="s">
        <v>15</v>
      </c>
      <c r="B51" s="23" t="s">
        <v>8</v>
      </c>
      <c r="C51" s="55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7"/>
    </row>
    <row r="52" spans="1:63" x14ac:dyDescent="0.2">
      <c r="A52" s="22" t="s">
        <v>76</v>
      </c>
      <c r="B52" s="25" t="s">
        <v>16</v>
      </c>
      <c r="C52" s="55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7"/>
    </row>
    <row r="53" spans="1:63" x14ac:dyDescent="0.2">
      <c r="A53" s="22"/>
      <c r="B53" s="26" t="s">
        <v>124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2.8072169808434162</v>
      </c>
      <c r="I53" s="27">
        <v>73.534397800451714</v>
      </c>
      <c r="J53" s="27">
        <v>0</v>
      </c>
      <c r="K53" s="27">
        <v>0</v>
      </c>
      <c r="L53" s="27">
        <v>8.5269944794470849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1.135749965253358</v>
      </c>
      <c r="S53" s="27">
        <v>0.80506784622570848</v>
      </c>
      <c r="T53" s="27">
        <v>0</v>
      </c>
      <c r="U53" s="27">
        <v>0</v>
      </c>
      <c r="V53" s="27">
        <v>1.6735774974884012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1.099690145949338</v>
      </c>
      <c r="AC53" s="27">
        <v>9.9191440645657585E-3</v>
      </c>
      <c r="AD53" s="27">
        <v>0</v>
      </c>
      <c r="AE53" s="27">
        <v>0</v>
      </c>
      <c r="AF53" s="27">
        <v>3.2090622110178031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0.94679091539488736</v>
      </c>
      <c r="AM53" s="27">
        <v>2.8613139838889697E-2</v>
      </c>
      <c r="AN53" s="27">
        <v>0</v>
      </c>
      <c r="AO53" s="27">
        <v>0</v>
      </c>
      <c r="AP53" s="27">
        <v>2.0090598372979671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47.219064473398689</v>
      </c>
      <c r="AW53" s="27">
        <v>11.042315999593871</v>
      </c>
      <c r="AX53" s="27">
        <v>0</v>
      </c>
      <c r="AY53" s="27">
        <v>0</v>
      </c>
      <c r="AZ53" s="27">
        <v>122.06197466028452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35.710577580385959</v>
      </c>
      <c r="BG53" s="27">
        <v>7.6540682463736411</v>
      </c>
      <c r="BH53" s="27">
        <v>1.362885694</v>
      </c>
      <c r="BI53" s="27">
        <v>0</v>
      </c>
      <c r="BJ53" s="27">
        <v>63.056485566044749</v>
      </c>
      <c r="BK53" s="28">
        <f t="shared" ref="BK53:BK54" si="22">SUM(C53:BJ53)</f>
        <v>383.89351218335457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J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2.8072169808434162</v>
      </c>
      <c r="I54" s="30">
        <f t="shared" si="23"/>
        <v>73.534397800451714</v>
      </c>
      <c r="J54" s="30">
        <f t="shared" si="23"/>
        <v>0</v>
      </c>
      <c r="K54" s="30">
        <f t="shared" si="23"/>
        <v>0</v>
      </c>
      <c r="L54" s="30">
        <f t="shared" si="23"/>
        <v>8.5269944794470849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1.135749965253358</v>
      </c>
      <c r="S54" s="30">
        <f t="shared" si="23"/>
        <v>0.80506784622570848</v>
      </c>
      <c r="T54" s="30">
        <f t="shared" si="23"/>
        <v>0</v>
      </c>
      <c r="U54" s="30">
        <f t="shared" si="23"/>
        <v>0</v>
      </c>
      <c r="V54" s="30">
        <f t="shared" si="23"/>
        <v>1.6735774974884012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1.099690145949338</v>
      </c>
      <c r="AC54" s="30">
        <f t="shared" si="23"/>
        <v>9.9191440645657585E-3</v>
      </c>
      <c r="AD54" s="30">
        <f t="shared" si="23"/>
        <v>0</v>
      </c>
      <c r="AE54" s="30">
        <f t="shared" si="23"/>
        <v>0</v>
      </c>
      <c r="AF54" s="30">
        <f t="shared" si="23"/>
        <v>3.2090622110178031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0.94679091539488736</v>
      </c>
      <c r="AM54" s="30">
        <f t="shared" si="23"/>
        <v>2.8613139838889697E-2</v>
      </c>
      <c r="AN54" s="30">
        <f t="shared" si="23"/>
        <v>0</v>
      </c>
      <c r="AO54" s="30">
        <f t="shared" si="23"/>
        <v>0</v>
      </c>
      <c r="AP54" s="30">
        <f t="shared" si="23"/>
        <v>2.0090598372979671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47.219064473398689</v>
      </c>
      <c r="AW54" s="30">
        <f t="shared" si="23"/>
        <v>11.042315999593871</v>
      </c>
      <c r="AX54" s="30">
        <f t="shared" si="23"/>
        <v>0</v>
      </c>
      <c r="AY54" s="30">
        <f t="shared" si="23"/>
        <v>0</v>
      </c>
      <c r="AZ54" s="30">
        <f t="shared" si="23"/>
        <v>122.06197466028452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35.710577580385959</v>
      </c>
      <c r="BG54" s="30">
        <f t="shared" si="23"/>
        <v>7.6540682463736411</v>
      </c>
      <c r="BH54" s="30">
        <f t="shared" si="23"/>
        <v>1.362885694</v>
      </c>
      <c r="BI54" s="30">
        <f t="shared" si="23"/>
        <v>0</v>
      </c>
      <c r="BJ54" s="30">
        <f t="shared" si="23"/>
        <v>63.056485566044749</v>
      </c>
      <c r="BK54" s="28">
        <f t="shared" si="22"/>
        <v>383.89351218335457</v>
      </c>
    </row>
    <row r="55" spans="1:63" ht="2.25" customHeight="1" x14ac:dyDescent="0.2">
      <c r="A55" s="22"/>
      <c r="B55" s="25"/>
      <c r="C55" s="55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7"/>
    </row>
    <row r="56" spans="1:63" x14ac:dyDescent="0.2">
      <c r="A56" s="22" t="s">
        <v>4</v>
      </c>
      <c r="B56" s="23" t="s">
        <v>9</v>
      </c>
      <c r="C56" s="55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7"/>
    </row>
    <row r="57" spans="1:63" x14ac:dyDescent="0.2">
      <c r="A57" s="22" t="s">
        <v>76</v>
      </c>
      <c r="B57" s="25" t="s">
        <v>17</v>
      </c>
      <c r="C57" s="55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7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J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28">
        <f>SUM(C59:BJ59)</f>
        <v>0</v>
      </c>
    </row>
    <row r="60" spans="1:63" x14ac:dyDescent="0.2">
      <c r="A60" s="22" t="s">
        <v>77</v>
      </c>
      <c r="B60" s="25" t="s">
        <v>18</v>
      </c>
      <c r="C60" s="55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7"/>
    </row>
    <row r="61" spans="1:63" x14ac:dyDescent="0.2">
      <c r="A61" s="22"/>
      <c r="B61" s="29" t="s">
        <v>112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0.35096126649294329</v>
      </c>
      <c r="AW61" s="30">
        <v>233.6383246762517</v>
      </c>
      <c r="AX61" s="30">
        <v>231.90170350149828</v>
      </c>
      <c r="AY61" s="30">
        <v>0</v>
      </c>
      <c r="AZ61" s="30">
        <v>0.14205783169938901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0.17378631511949419</v>
      </c>
      <c r="BG61" s="30">
        <v>33.767427533265867</v>
      </c>
      <c r="BH61" s="30">
        <v>0</v>
      </c>
      <c r="BI61" s="30">
        <v>0</v>
      </c>
      <c r="BJ61" s="30">
        <v>0.62947742211976687</v>
      </c>
      <c r="BK61" s="28">
        <f t="shared" ref="BK61:BK65" si="25">SUM(C61:BJ61)</f>
        <v>500.6037385464474</v>
      </c>
    </row>
    <row r="62" spans="1:63" x14ac:dyDescent="0.2">
      <c r="A62" s="22"/>
      <c r="B62" s="29" t="s">
        <v>113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0.17471185330068592</v>
      </c>
      <c r="AW62" s="30">
        <v>157.17177809142063</v>
      </c>
      <c r="AX62" s="30">
        <v>238.49799779810928</v>
      </c>
      <c r="AY62" s="30">
        <v>0</v>
      </c>
      <c r="AZ62" s="30">
        <v>0.1151528308248827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7.7195771118077447E-2</v>
      </c>
      <c r="BG62" s="30">
        <v>0</v>
      </c>
      <c r="BH62" s="30">
        <v>0</v>
      </c>
      <c r="BI62" s="30">
        <v>0</v>
      </c>
      <c r="BJ62" s="30">
        <v>0</v>
      </c>
      <c r="BK62" s="28">
        <f t="shared" si="25"/>
        <v>396.03683634477352</v>
      </c>
    </row>
    <row r="63" spans="1:63" x14ac:dyDescent="0.2">
      <c r="A63" s="22"/>
      <c r="B63" s="29" t="s">
        <v>111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1.5666389524175632</v>
      </c>
      <c r="AW63" s="30">
        <v>86.999120910281093</v>
      </c>
      <c r="AX63" s="30">
        <v>2.1622308380299477E-5</v>
      </c>
      <c r="AY63" s="30">
        <v>0</v>
      </c>
      <c r="AZ63" s="30">
        <v>2.8562825140892381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0.28975298989650483</v>
      </c>
      <c r="BG63" s="30">
        <v>0.10594842785087095</v>
      </c>
      <c r="BH63" s="30">
        <v>0</v>
      </c>
      <c r="BI63" s="30">
        <v>0</v>
      </c>
      <c r="BJ63" s="30">
        <v>0.10643350776914666</v>
      </c>
      <c r="BK63" s="28">
        <f t="shared" si="25"/>
        <v>91.924198924612796</v>
      </c>
    </row>
    <row r="64" spans="1:63" x14ac:dyDescent="0.2">
      <c r="A64" s="22"/>
      <c r="B64" s="29" t="s">
        <v>114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0.81080692465739668</v>
      </c>
      <c r="AW64" s="30">
        <v>63.19579705660086</v>
      </c>
      <c r="AX64" s="30">
        <v>240.96751646704396</v>
      </c>
      <c r="AY64" s="30">
        <v>0</v>
      </c>
      <c r="AZ64" s="30">
        <v>7.0842683686032151E-2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1.4419521638841055</v>
      </c>
      <c r="BG64" s="30">
        <v>0</v>
      </c>
      <c r="BH64" s="30">
        <v>0</v>
      </c>
      <c r="BI64" s="30">
        <v>0</v>
      </c>
      <c r="BJ64" s="30">
        <v>3.4512683225696464E-2</v>
      </c>
      <c r="BK64" s="28">
        <f t="shared" si="25"/>
        <v>306.52142797909795</v>
      </c>
    </row>
    <row r="65" spans="1:66" x14ac:dyDescent="0.2">
      <c r="A65" s="22"/>
      <c r="B65" s="29" t="s">
        <v>86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2.9031189968685891</v>
      </c>
      <c r="AW65" s="30">
        <f t="shared" si="26"/>
        <v>541.00502073455425</v>
      </c>
      <c r="AX65" s="30">
        <f t="shared" si="26"/>
        <v>711.36723938895989</v>
      </c>
      <c r="AY65" s="30">
        <f t="shared" si="26"/>
        <v>0</v>
      </c>
      <c r="AZ65" s="30">
        <f t="shared" si="26"/>
        <v>3.1843358602995417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1.9826872400181821</v>
      </c>
      <c r="BG65" s="30">
        <f t="shared" si="27"/>
        <v>33.873375961116736</v>
      </c>
      <c r="BH65" s="30">
        <f t="shared" si="27"/>
        <v>0</v>
      </c>
      <c r="BI65" s="30">
        <f t="shared" si="27"/>
        <v>0</v>
      </c>
      <c r="BJ65" s="30">
        <f t="shared" si="27"/>
        <v>0.77042361311460994</v>
      </c>
      <c r="BK65" s="28">
        <f t="shared" si="25"/>
        <v>1295.0862017949319</v>
      </c>
    </row>
    <row r="66" spans="1:66" x14ac:dyDescent="0.2">
      <c r="A66" s="22"/>
      <c r="B66" s="32" t="s">
        <v>84</v>
      </c>
      <c r="C66" s="30">
        <f>C59+C65</f>
        <v>0</v>
      </c>
      <c r="D66" s="30">
        <f t="shared" ref="D66:AU66" si="28">D59+D65</f>
        <v>0</v>
      </c>
      <c r="E66" s="30">
        <f t="shared" si="28"/>
        <v>0</v>
      </c>
      <c r="F66" s="30">
        <f t="shared" si="28"/>
        <v>0</v>
      </c>
      <c r="G66" s="30">
        <f t="shared" si="28"/>
        <v>0</v>
      </c>
      <c r="H66" s="30">
        <f t="shared" si="28"/>
        <v>0</v>
      </c>
      <c r="I66" s="30">
        <f t="shared" si="28"/>
        <v>0</v>
      </c>
      <c r="J66" s="30">
        <f t="shared" si="28"/>
        <v>0</v>
      </c>
      <c r="K66" s="30">
        <f t="shared" si="28"/>
        <v>0</v>
      </c>
      <c r="L66" s="30">
        <f t="shared" si="28"/>
        <v>0</v>
      </c>
      <c r="M66" s="30">
        <f t="shared" si="28"/>
        <v>0</v>
      </c>
      <c r="N66" s="30">
        <f t="shared" si="28"/>
        <v>0</v>
      </c>
      <c r="O66" s="30">
        <f t="shared" si="28"/>
        <v>0</v>
      </c>
      <c r="P66" s="30">
        <f t="shared" si="28"/>
        <v>0</v>
      </c>
      <c r="Q66" s="30">
        <f t="shared" si="28"/>
        <v>0</v>
      </c>
      <c r="R66" s="30">
        <f t="shared" si="28"/>
        <v>0</v>
      </c>
      <c r="S66" s="30">
        <f t="shared" si="28"/>
        <v>0</v>
      </c>
      <c r="T66" s="30">
        <f t="shared" si="28"/>
        <v>0</v>
      </c>
      <c r="U66" s="30">
        <f t="shared" si="28"/>
        <v>0</v>
      </c>
      <c r="V66" s="30">
        <f t="shared" si="28"/>
        <v>0</v>
      </c>
      <c r="W66" s="30">
        <f t="shared" si="28"/>
        <v>0</v>
      </c>
      <c r="X66" s="30">
        <f t="shared" si="28"/>
        <v>0</v>
      </c>
      <c r="Y66" s="30">
        <f t="shared" si="28"/>
        <v>0</v>
      </c>
      <c r="Z66" s="30">
        <f t="shared" si="28"/>
        <v>0</v>
      </c>
      <c r="AA66" s="30">
        <f t="shared" si="28"/>
        <v>0</v>
      </c>
      <c r="AB66" s="30">
        <f t="shared" si="28"/>
        <v>0</v>
      </c>
      <c r="AC66" s="30">
        <f t="shared" si="28"/>
        <v>0</v>
      </c>
      <c r="AD66" s="30">
        <f t="shared" si="28"/>
        <v>0</v>
      </c>
      <c r="AE66" s="30">
        <f t="shared" si="28"/>
        <v>0</v>
      </c>
      <c r="AF66" s="30">
        <f t="shared" si="28"/>
        <v>0</v>
      </c>
      <c r="AG66" s="30">
        <f t="shared" si="28"/>
        <v>0</v>
      </c>
      <c r="AH66" s="30">
        <f t="shared" si="28"/>
        <v>0</v>
      </c>
      <c r="AI66" s="30">
        <f t="shared" si="28"/>
        <v>0</v>
      </c>
      <c r="AJ66" s="30">
        <f t="shared" si="28"/>
        <v>0</v>
      </c>
      <c r="AK66" s="30">
        <f t="shared" si="28"/>
        <v>0</v>
      </c>
      <c r="AL66" s="30">
        <f t="shared" si="28"/>
        <v>0</v>
      </c>
      <c r="AM66" s="30">
        <f t="shared" si="28"/>
        <v>0</v>
      </c>
      <c r="AN66" s="30">
        <f t="shared" si="28"/>
        <v>0</v>
      </c>
      <c r="AO66" s="30">
        <f t="shared" si="28"/>
        <v>0</v>
      </c>
      <c r="AP66" s="30">
        <f t="shared" si="28"/>
        <v>0</v>
      </c>
      <c r="AQ66" s="30">
        <f t="shared" si="28"/>
        <v>0</v>
      </c>
      <c r="AR66" s="30">
        <f t="shared" si="28"/>
        <v>0</v>
      </c>
      <c r="AS66" s="30">
        <f t="shared" si="28"/>
        <v>0</v>
      </c>
      <c r="AT66" s="30">
        <f t="shared" si="28"/>
        <v>0</v>
      </c>
      <c r="AU66" s="30">
        <f t="shared" si="28"/>
        <v>0</v>
      </c>
      <c r="AV66" s="30">
        <f t="shared" ref="AV66:AZ66" si="29">AV59+AV65</f>
        <v>2.9031189968685891</v>
      </c>
      <c r="AW66" s="30">
        <f t="shared" si="29"/>
        <v>541.00502073455425</v>
      </c>
      <c r="AX66" s="30">
        <f t="shared" si="29"/>
        <v>711.36723938895989</v>
      </c>
      <c r="AY66" s="30">
        <f t="shared" si="29"/>
        <v>0</v>
      </c>
      <c r="AZ66" s="30">
        <f t="shared" si="29"/>
        <v>3.1843358602995417</v>
      </c>
      <c r="BA66" s="30">
        <f t="shared" ref="BA66:BJ66" si="30">BA59+BA65</f>
        <v>0</v>
      </c>
      <c r="BB66" s="30">
        <f t="shared" si="30"/>
        <v>0</v>
      </c>
      <c r="BC66" s="30">
        <f t="shared" si="30"/>
        <v>0</v>
      </c>
      <c r="BD66" s="30">
        <f t="shared" si="30"/>
        <v>0</v>
      </c>
      <c r="BE66" s="30">
        <f t="shared" si="30"/>
        <v>0</v>
      </c>
      <c r="BF66" s="30">
        <f t="shared" si="30"/>
        <v>1.9826872400181821</v>
      </c>
      <c r="BG66" s="30">
        <f t="shared" si="30"/>
        <v>33.873375961116736</v>
      </c>
      <c r="BH66" s="30">
        <f t="shared" si="30"/>
        <v>0</v>
      </c>
      <c r="BI66" s="30">
        <f t="shared" si="30"/>
        <v>0</v>
      </c>
      <c r="BJ66" s="30">
        <f t="shared" si="30"/>
        <v>0.77042361311460994</v>
      </c>
      <c r="BK66" s="28">
        <f t="shared" ref="BK66" si="31">SUM(C66:BJ66)</f>
        <v>1295.0862017949319</v>
      </c>
    </row>
    <row r="67" spans="1:66" ht="4.5" customHeight="1" x14ac:dyDescent="0.2">
      <c r="A67" s="22"/>
      <c r="B67" s="25"/>
      <c r="C67" s="55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56"/>
      <c r="BH67" s="56"/>
      <c r="BI67" s="56"/>
      <c r="BJ67" s="56"/>
      <c r="BK67" s="57"/>
    </row>
    <row r="68" spans="1:66" x14ac:dyDescent="0.2">
      <c r="A68" s="22" t="s">
        <v>19</v>
      </c>
      <c r="B68" s="23" t="s">
        <v>20</v>
      </c>
      <c r="C68" s="55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7"/>
    </row>
    <row r="69" spans="1:66" x14ac:dyDescent="0.2">
      <c r="A69" s="22" t="s">
        <v>76</v>
      </c>
      <c r="B69" s="25" t="s">
        <v>21</v>
      </c>
      <c r="C69" s="55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7"/>
    </row>
    <row r="70" spans="1:66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6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6" ht="4.5" customHeight="1" x14ac:dyDescent="0.2">
      <c r="A72" s="22"/>
      <c r="B72" s="36"/>
      <c r="C72" s="55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7"/>
    </row>
    <row r="73" spans="1:66" x14ac:dyDescent="0.2">
      <c r="A73" s="22"/>
      <c r="B73" s="37" t="s">
        <v>99</v>
      </c>
      <c r="C73" s="38">
        <f t="shared" ref="C73:AH73" si="32">C31+C49+C54+C66+C71</f>
        <v>0</v>
      </c>
      <c r="D73" s="38">
        <f t="shared" si="32"/>
        <v>5.9784868975483878</v>
      </c>
      <c r="E73" s="38">
        <f t="shared" si="32"/>
        <v>0</v>
      </c>
      <c r="F73" s="38">
        <f t="shared" si="32"/>
        <v>0</v>
      </c>
      <c r="G73" s="38">
        <f t="shared" si="32"/>
        <v>0</v>
      </c>
      <c r="H73" s="38">
        <f t="shared" si="32"/>
        <v>79.691974069890094</v>
      </c>
      <c r="I73" s="38">
        <f t="shared" si="32"/>
        <v>7540.7941414701008</v>
      </c>
      <c r="J73" s="38">
        <f t="shared" si="32"/>
        <v>2838.1718127124182</v>
      </c>
      <c r="K73" s="38">
        <f t="shared" si="32"/>
        <v>0</v>
      </c>
      <c r="L73" s="38">
        <f t="shared" si="32"/>
        <v>228.63966940645261</v>
      </c>
      <c r="M73" s="38">
        <f t="shared" si="32"/>
        <v>0</v>
      </c>
      <c r="N73" s="38">
        <f t="shared" si="32"/>
        <v>0</v>
      </c>
      <c r="O73" s="38">
        <f t="shared" si="32"/>
        <v>0</v>
      </c>
      <c r="P73" s="38">
        <f t="shared" si="32"/>
        <v>0</v>
      </c>
      <c r="Q73" s="38">
        <f t="shared" si="32"/>
        <v>0</v>
      </c>
      <c r="R73" s="38">
        <f t="shared" si="32"/>
        <v>45.481104569271167</v>
      </c>
      <c r="S73" s="38">
        <f t="shared" si="32"/>
        <v>567.62148966764278</v>
      </c>
      <c r="T73" s="38">
        <f t="shared" si="32"/>
        <v>461.83254753945351</v>
      </c>
      <c r="U73" s="38">
        <f t="shared" si="32"/>
        <v>0</v>
      </c>
      <c r="V73" s="38">
        <f t="shared" si="32"/>
        <v>58.620570416934534</v>
      </c>
      <c r="W73" s="38">
        <f t="shared" si="32"/>
        <v>0</v>
      </c>
      <c r="X73" s="38">
        <f t="shared" si="32"/>
        <v>0</v>
      </c>
      <c r="Y73" s="38">
        <f t="shared" si="32"/>
        <v>0</v>
      </c>
      <c r="Z73" s="38">
        <f t="shared" si="32"/>
        <v>0</v>
      </c>
      <c r="AA73" s="38">
        <f t="shared" si="32"/>
        <v>0</v>
      </c>
      <c r="AB73" s="38">
        <f t="shared" si="32"/>
        <v>10.335468094154136</v>
      </c>
      <c r="AC73" s="38">
        <f t="shared" si="32"/>
        <v>801.77547476044322</v>
      </c>
      <c r="AD73" s="38">
        <f t="shared" si="32"/>
        <v>0</v>
      </c>
      <c r="AE73" s="38">
        <f t="shared" si="32"/>
        <v>0</v>
      </c>
      <c r="AF73" s="38">
        <f t="shared" si="32"/>
        <v>7.3928200274240172</v>
      </c>
      <c r="AG73" s="38">
        <f t="shared" si="32"/>
        <v>0</v>
      </c>
      <c r="AH73" s="38">
        <f t="shared" si="32"/>
        <v>0</v>
      </c>
      <c r="AI73" s="38">
        <f t="shared" ref="AI73:BJ73" si="33">AI31+AI49+AI54+AI66+AI71</f>
        <v>0</v>
      </c>
      <c r="AJ73" s="38">
        <f t="shared" si="33"/>
        <v>0</v>
      </c>
      <c r="AK73" s="38">
        <f t="shared" si="33"/>
        <v>0</v>
      </c>
      <c r="AL73" s="38">
        <f t="shared" si="33"/>
        <v>10.430747415450307</v>
      </c>
      <c r="AM73" s="38">
        <f t="shared" si="33"/>
        <v>0.23917631759153843</v>
      </c>
      <c r="AN73" s="38">
        <f t="shared" si="33"/>
        <v>0</v>
      </c>
      <c r="AO73" s="38">
        <f t="shared" si="33"/>
        <v>0</v>
      </c>
      <c r="AP73" s="38">
        <f t="shared" si="33"/>
        <v>7.0342579368140576</v>
      </c>
      <c r="AQ73" s="38">
        <f t="shared" si="33"/>
        <v>0</v>
      </c>
      <c r="AR73" s="38">
        <f t="shared" si="33"/>
        <v>0</v>
      </c>
      <c r="AS73" s="38">
        <f t="shared" si="33"/>
        <v>0</v>
      </c>
      <c r="AT73" s="38">
        <f t="shared" si="33"/>
        <v>0</v>
      </c>
      <c r="AU73" s="38">
        <f t="shared" si="33"/>
        <v>0</v>
      </c>
      <c r="AV73" s="38">
        <f t="shared" si="33"/>
        <v>873.56093168341488</v>
      </c>
      <c r="AW73" s="38">
        <f t="shared" si="33"/>
        <v>2391.5429915227101</v>
      </c>
      <c r="AX73" s="38">
        <f t="shared" si="33"/>
        <v>748.39327084052093</v>
      </c>
      <c r="AY73" s="38">
        <f t="shared" si="33"/>
        <v>0</v>
      </c>
      <c r="AZ73" s="38">
        <f t="shared" si="33"/>
        <v>922.75229082056308</v>
      </c>
      <c r="BA73" s="38">
        <f t="shared" si="33"/>
        <v>0</v>
      </c>
      <c r="BB73" s="38">
        <f t="shared" si="33"/>
        <v>0</v>
      </c>
      <c r="BC73" s="38">
        <f t="shared" si="33"/>
        <v>0</v>
      </c>
      <c r="BD73" s="38">
        <f t="shared" si="33"/>
        <v>0</v>
      </c>
      <c r="BE73" s="38">
        <f t="shared" si="33"/>
        <v>0</v>
      </c>
      <c r="BF73" s="38">
        <f t="shared" si="33"/>
        <v>746.34768441765743</v>
      </c>
      <c r="BG73" s="38">
        <f t="shared" si="33"/>
        <v>239.53074245344231</v>
      </c>
      <c r="BH73" s="38">
        <f t="shared" si="33"/>
        <v>172.9890452020841</v>
      </c>
      <c r="BI73" s="38">
        <f t="shared" si="33"/>
        <v>0</v>
      </c>
      <c r="BJ73" s="38">
        <f t="shared" si="33"/>
        <v>428.41182611535487</v>
      </c>
      <c r="BK73" s="46">
        <f>BK31+BK49+BK54+BK66+BK71</f>
        <v>19187.568524357335</v>
      </c>
      <c r="BM73" s="45"/>
      <c r="BN73" s="53"/>
    </row>
    <row r="74" spans="1:66" ht="4.5" customHeight="1" x14ac:dyDescent="0.2">
      <c r="A74" s="22"/>
      <c r="B74" s="37"/>
      <c r="C74" s="61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62"/>
    </row>
    <row r="75" spans="1:66" ht="14.25" customHeight="1" x14ac:dyDescent="0.3">
      <c r="A75" s="22" t="s">
        <v>5</v>
      </c>
      <c r="B75" s="20" t="s">
        <v>23</v>
      </c>
      <c r="C75" s="61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62"/>
    </row>
    <row r="76" spans="1:66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6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6" ht="6" customHeight="1" x14ac:dyDescent="0.2">
      <c r="A78" s="34"/>
      <c r="B78" s="42"/>
    </row>
    <row r="79" spans="1:66" x14ac:dyDescent="0.2">
      <c r="A79" s="34"/>
      <c r="B79" s="34" t="s">
        <v>26</v>
      </c>
      <c r="L79" s="34"/>
    </row>
    <row r="80" spans="1:66" x14ac:dyDescent="0.2">
      <c r="A80" s="34"/>
      <c r="B80" s="34" t="s">
        <v>27</v>
      </c>
      <c r="L80" s="34"/>
    </row>
    <row r="81" spans="2:63" x14ac:dyDescent="0.2">
      <c r="L81" s="34"/>
      <c r="BK81" s="5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  <c r="BK84" s="45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0:BK10"/>
    <mergeCell ref="C13:BK13"/>
    <mergeCell ref="C16:BK16"/>
    <mergeCell ref="C19:BK19"/>
    <mergeCell ref="C22:BK22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49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89" t="s">
        <v>130</v>
      </c>
      <c r="C2" s="90"/>
      <c r="D2" s="90"/>
      <c r="E2" s="90"/>
      <c r="F2" s="90"/>
      <c r="G2" s="90"/>
      <c r="H2" s="90"/>
      <c r="I2" s="90"/>
      <c r="J2" s="90"/>
      <c r="K2" s="91"/>
    </row>
    <row r="3" spans="2:13" x14ac:dyDescent="0.2">
      <c r="B3" s="92" t="s">
        <v>110</v>
      </c>
      <c r="C3" s="93"/>
      <c r="D3" s="93"/>
      <c r="E3" s="93"/>
      <c r="F3" s="93"/>
      <c r="G3" s="93"/>
      <c r="H3" s="93"/>
      <c r="I3" s="93"/>
      <c r="J3" s="93"/>
      <c r="K3" s="94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2.8892962815358306E-3</v>
      </c>
      <c r="E5" s="6">
        <v>2.2264682145516475E-2</v>
      </c>
      <c r="F5" s="6">
        <v>0.30156492851255479</v>
      </c>
      <c r="G5" s="6">
        <v>3.2837274516521343E-3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16.419427042531606</v>
      </c>
      <c r="E6" s="6">
        <v>80.197861162368341</v>
      </c>
      <c r="F6" s="6">
        <v>39.715121059338259</v>
      </c>
      <c r="G6" s="6">
        <v>6.1979893103055934</v>
      </c>
      <c r="H6" s="6">
        <v>0</v>
      </c>
      <c r="I6" s="6">
        <v>0</v>
      </c>
      <c r="J6" s="6">
        <v>8.8045263991399475E-2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2.986230300004683E-2</v>
      </c>
      <c r="F7" s="6">
        <v>1.262308397702558E-2</v>
      </c>
      <c r="G7" s="6">
        <v>5.7300382269588161E-3</v>
      </c>
      <c r="H7" s="6">
        <v>0</v>
      </c>
      <c r="I7" s="6">
        <v>0</v>
      </c>
      <c r="J7" s="6">
        <v>1.144613000334535E-4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1.6570374203514593</v>
      </c>
      <c r="E8" s="6">
        <v>11.231873923561851</v>
      </c>
      <c r="F8" s="6">
        <v>14.26116185563853</v>
      </c>
      <c r="G8" s="6">
        <v>6.231544258950807</v>
      </c>
      <c r="H8" s="6">
        <v>0</v>
      </c>
      <c r="I8" s="6">
        <v>0</v>
      </c>
      <c r="J8" s="6">
        <v>5.1749453731948459E-3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17.587840860067232</v>
      </c>
      <c r="E9" s="6">
        <v>23.993360342085708</v>
      </c>
      <c r="F9" s="6">
        <v>43.436346135148668</v>
      </c>
      <c r="G9" s="6">
        <v>2.0138284128330439</v>
      </c>
      <c r="H9" s="6">
        <v>0</v>
      </c>
      <c r="I9" s="6">
        <v>0</v>
      </c>
      <c r="J9" s="6">
        <v>0.30144049193627254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0.13724783594244727</v>
      </c>
      <c r="E10" s="6">
        <v>2.5786686290572702</v>
      </c>
      <c r="F10" s="6">
        <v>4.6280163041272617</v>
      </c>
      <c r="G10" s="6">
        <v>0.73794093670833616</v>
      </c>
      <c r="H10" s="6">
        <v>0</v>
      </c>
      <c r="I10" s="6">
        <v>0</v>
      </c>
      <c r="J10" s="6">
        <v>6.0135063917456183E-2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14.122622530875326</v>
      </c>
      <c r="E11" s="6">
        <v>24.362038869950307</v>
      </c>
      <c r="F11" s="6">
        <v>26.142431553952136</v>
      </c>
      <c r="G11" s="6">
        <v>4.567263023339188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1.4107822281262046E-2</v>
      </c>
      <c r="E12" s="6">
        <v>0.27939356114349267</v>
      </c>
      <c r="F12" s="6">
        <v>0.22927802151110335</v>
      </c>
      <c r="G12" s="6">
        <v>1.4484475967829966E-2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5.714942296384572E-3</v>
      </c>
      <c r="E13" s="6">
        <v>0.17291287672582456</v>
      </c>
      <c r="F13" s="6">
        <v>0.37202714906440881</v>
      </c>
      <c r="G13" s="6">
        <v>1.7637172355382119E-2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0.1666927188675198</v>
      </c>
      <c r="E14" s="6">
        <v>10.142732422221181</v>
      </c>
      <c r="F14" s="6">
        <v>18.508756853470103</v>
      </c>
      <c r="G14" s="6">
        <v>0.84827675685736281</v>
      </c>
      <c r="H14" s="6">
        <v>0</v>
      </c>
      <c r="I14" s="6">
        <v>0</v>
      </c>
      <c r="J14" s="6">
        <v>3.1570263691194846E-2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174.06314560065957</v>
      </c>
      <c r="E15" s="6">
        <v>328.0830597807784</v>
      </c>
      <c r="F15" s="6">
        <v>215.97151877425117</v>
      </c>
      <c r="G15" s="6">
        <v>41.949126934894039</v>
      </c>
      <c r="H15" s="6">
        <v>0</v>
      </c>
      <c r="I15" s="6">
        <v>0</v>
      </c>
      <c r="J15" s="6">
        <v>0.2017528727072701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131.17236256060608</v>
      </c>
      <c r="E16" s="6">
        <v>8.1592939249939871</v>
      </c>
      <c r="F16" s="6">
        <v>12.189928386564326</v>
      </c>
      <c r="G16" s="6">
        <v>1.1464364213729716</v>
      </c>
      <c r="H16" s="6">
        <v>0</v>
      </c>
      <c r="I16" s="6">
        <v>0</v>
      </c>
      <c r="J16" s="6">
        <v>0.10017245993667324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0.66988015474155393</v>
      </c>
      <c r="E17" s="6">
        <v>24.19193844447905</v>
      </c>
      <c r="F17" s="6">
        <v>1.1810138568826869</v>
      </c>
      <c r="G17" s="6">
        <v>5.6078655258462881E-2</v>
      </c>
      <c r="H17" s="6">
        <v>0</v>
      </c>
      <c r="I17" s="6">
        <v>0</v>
      </c>
      <c r="J17" s="6">
        <v>8.4807364901052183E-4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0.17206900669309771</v>
      </c>
      <c r="E18" s="6">
        <v>2.3334340968864007</v>
      </c>
      <c r="F18" s="6">
        <v>6.4883051485788341</v>
      </c>
      <c r="G18" s="6">
        <v>0.56171781558429013</v>
      </c>
      <c r="H18" s="6">
        <v>0</v>
      </c>
      <c r="I18" s="6">
        <v>0</v>
      </c>
      <c r="J18" s="6">
        <v>1.4308514774222941E-4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2.3478837428278485</v>
      </c>
      <c r="E19" s="6">
        <v>29.535659637287502</v>
      </c>
      <c r="F19" s="6">
        <v>90.125565712076281</v>
      </c>
      <c r="G19" s="6">
        <v>16.286857732101318</v>
      </c>
      <c r="H19" s="6">
        <v>0</v>
      </c>
      <c r="I19" s="6">
        <v>0</v>
      </c>
      <c r="J19" s="6">
        <v>1.6968771893831241E-4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320.0618561985537</v>
      </c>
      <c r="E20" s="6">
        <v>341.03104543806307</v>
      </c>
      <c r="F20" s="6">
        <v>139.25149382043671</v>
      </c>
      <c r="G20" s="6">
        <v>25.476110718021481</v>
      </c>
      <c r="H20" s="6">
        <v>0</v>
      </c>
      <c r="I20" s="6">
        <v>0</v>
      </c>
      <c r="J20" s="6">
        <v>34.153670317670318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467.9883223807293</v>
      </c>
      <c r="E21" s="6">
        <v>61.678224760950449</v>
      </c>
      <c r="F21" s="6">
        <v>93.633580670470536</v>
      </c>
      <c r="G21" s="6">
        <v>10.770969293471671</v>
      </c>
      <c r="H21" s="6">
        <v>0</v>
      </c>
      <c r="I21" s="6">
        <v>0</v>
      </c>
      <c r="J21" s="6">
        <v>0.19463878217921485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1.4462531524815376E-3</v>
      </c>
      <c r="F22" s="6">
        <v>4.4443238285873298E-3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79.399196079627487</v>
      </c>
      <c r="E23" s="6">
        <v>95.297667231045509</v>
      </c>
      <c r="F23" s="6">
        <v>82.781093830107039</v>
      </c>
      <c r="G23" s="6">
        <v>5.4022582765108407</v>
      </c>
      <c r="H23" s="6">
        <v>0</v>
      </c>
      <c r="I23" s="6">
        <v>0</v>
      </c>
      <c r="J23" s="6">
        <v>0.38577611938751494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6517.0481223439101</v>
      </c>
      <c r="E24" s="6">
        <v>1218.1854539243027</v>
      </c>
      <c r="F24" s="6">
        <v>379.97186486019268</v>
      </c>
      <c r="G24" s="6">
        <v>49.445356514608733</v>
      </c>
      <c r="H24" s="6">
        <v>0</v>
      </c>
      <c r="I24" s="6">
        <v>0</v>
      </c>
      <c r="J24" s="6">
        <v>1243.4568986226182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3.4573183412558707E-4</v>
      </c>
      <c r="E25" s="6">
        <v>3.4470175170355929E-2</v>
      </c>
      <c r="F25" s="6">
        <v>0.17148457253751243</v>
      </c>
      <c r="G25" s="6">
        <v>1.2321836806595628E-2</v>
      </c>
      <c r="H25" s="6">
        <v>0</v>
      </c>
      <c r="I25" s="6">
        <v>0</v>
      </c>
      <c r="J25" s="6">
        <v>3.4338370002712106E-5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6.4848343160457222E-4</v>
      </c>
      <c r="E26" s="6">
        <v>0.66099207023777629</v>
      </c>
      <c r="F26" s="6">
        <v>0.37466008463587663</v>
      </c>
      <c r="G26" s="6">
        <v>3.4731477262799515E-2</v>
      </c>
      <c r="H26" s="6">
        <v>0</v>
      </c>
      <c r="I26" s="6">
        <v>0</v>
      </c>
      <c r="J26" s="6">
        <v>4.1260827799065401E-4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1.824764685972128</v>
      </c>
      <c r="F27" s="6">
        <v>5.1576446164899939E-2</v>
      </c>
      <c r="G27" s="6">
        <v>2.822016451044804E-4</v>
      </c>
      <c r="H27" s="6">
        <v>0</v>
      </c>
      <c r="I27" s="6">
        <v>0</v>
      </c>
      <c r="J27" s="6">
        <v>0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0</v>
      </c>
      <c r="E28" s="6">
        <v>4.0484867626702177E-2</v>
      </c>
      <c r="F28" s="6">
        <v>0.28071824033024967</v>
      </c>
      <c r="G28" s="6">
        <v>1.3963944851418757</v>
      </c>
      <c r="H28" s="6">
        <v>0</v>
      </c>
      <c r="I28" s="6">
        <v>0</v>
      </c>
      <c r="J28" s="6">
        <v>0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1719.9334894645324</v>
      </c>
      <c r="E29" s="6">
        <v>1538.5206850975094</v>
      </c>
      <c r="F29" s="6">
        <v>59.35331703413209</v>
      </c>
      <c r="G29" s="6">
        <v>6.322124961459564</v>
      </c>
      <c r="H29" s="6">
        <v>0</v>
      </c>
      <c r="I29" s="6">
        <v>0</v>
      </c>
      <c r="J29" s="6">
        <v>0.75950219934370267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4.7631381793040264</v>
      </c>
      <c r="E30" s="6">
        <v>17.339415042387305</v>
      </c>
      <c r="F30" s="6">
        <v>23.572506364812128</v>
      </c>
      <c r="G30" s="6">
        <v>2.3010465254250927</v>
      </c>
      <c r="H30" s="6">
        <v>0</v>
      </c>
      <c r="I30" s="6">
        <v>0</v>
      </c>
      <c r="J30" s="6">
        <v>4.1373055014208765E-2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515.23629497002412</v>
      </c>
      <c r="E31" s="6">
        <v>92.23956340496467</v>
      </c>
      <c r="F31" s="6">
        <v>193.67537584207909</v>
      </c>
      <c r="G31" s="6">
        <v>14.340124178596234</v>
      </c>
      <c r="H31" s="6">
        <v>0</v>
      </c>
      <c r="I31" s="6">
        <v>0</v>
      </c>
      <c r="J31" s="6">
        <v>0.81380516031570937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4.5815898845654246</v>
      </c>
      <c r="E32" s="6">
        <v>5.2760926011768525</v>
      </c>
      <c r="F32" s="6">
        <v>1.1083367122081549</v>
      </c>
      <c r="G32" s="6">
        <v>0.10140626368697407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13.192917506741892</v>
      </c>
      <c r="E33" s="6">
        <v>21.495307342983811</v>
      </c>
      <c r="F33" s="6">
        <v>22.156911599670661</v>
      </c>
      <c r="G33" s="6">
        <v>1.5091743601500021</v>
      </c>
      <c r="H33" s="6">
        <v>0</v>
      </c>
      <c r="I33" s="6">
        <v>0</v>
      </c>
      <c r="J33" s="6">
        <v>3.7297106309982613E-2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103.39842161107387</v>
      </c>
      <c r="E34" s="6">
        <v>60.806781306518388</v>
      </c>
      <c r="F34" s="6">
        <v>40.725043267729319</v>
      </c>
      <c r="G34" s="6">
        <v>3.6408934665104664</v>
      </c>
      <c r="H34" s="6">
        <v>0</v>
      </c>
      <c r="I34" s="6">
        <v>0</v>
      </c>
      <c r="J34" s="6">
        <v>0.77779164492716468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2.4715202300647143</v>
      </c>
      <c r="E35" s="6">
        <v>0.30223013103067475</v>
      </c>
      <c r="F35" s="6">
        <v>0.83867526352199295</v>
      </c>
      <c r="G35" s="6">
        <v>4.5113938064716252E-2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323.9621837246728</v>
      </c>
      <c r="E36" s="6">
        <v>268.7250916877079</v>
      </c>
      <c r="F36" s="6">
        <v>85.733190538466445</v>
      </c>
      <c r="G36" s="6">
        <v>11.552978167474937</v>
      </c>
      <c r="H36" s="6">
        <v>0</v>
      </c>
      <c r="I36" s="6">
        <v>0</v>
      </c>
      <c r="J36" s="6">
        <v>11.887358393963881</v>
      </c>
      <c r="K36" s="6">
        <v>0</v>
      </c>
      <c r="M36" s="44"/>
    </row>
    <row r="37" spans="2:14" x14ac:dyDescent="0.2">
      <c r="B37" s="1">
        <v>33</v>
      </c>
      <c r="C37" s="3" t="s">
        <v>101</v>
      </c>
      <c r="D37" s="6">
        <v>26.095633369626128</v>
      </c>
      <c r="E37" s="6">
        <v>67.183970737293194</v>
      </c>
      <c r="F37" s="6">
        <v>38.513379439991041</v>
      </c>
      <c r="G37" s="6">
        <v>5.1013530405218335</v>
      </c>
      <c r="H37" s="6">
        <v>0</v>
      </c>
      <c r="I37" s="6">
        <v>0</v>
      </c>
      <c r="J37" s="6">
        <v>0.32661416186075098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2.4540437087968908E-2</v>
      </c>
      <c r="E38" s="6">
        <v>0.11110927453153362</v>
      </c>
      <c r="F38" s="6">
        <v>0.27420151587138619</v>
      </c>
      <c r="G38" s="6">
        <v>0</v>
      </c>
      <c r="H38" s="6">
        <v>0</v>
      </c>
      <c r="I38" s="6">
        <v>0</v>
      </c>
      <c r="J38" s="6">
        <v>4.1558592714294967E-5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20.221666341592123</v>
      </c>
      <c r="E39" s="6">
        <v>176.20444008040658</v>
      </c>
      <c r="F39" s="6">
        <v>204.02493357672304</v>
      </c>
      <c r="G39" s="6">
        <v>27.045904155069351</v>
      </c>
      <c r="H39" s="6">
        <v>0</v>
      </c>
      <c r="I39" s="6">
        <v>0</v>
      </c>
      <c r="J39" s="6">
        <v>0.44207718921623368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0.68777070551685626</v>
      </c>
      <c r="E40" s="6">
        <v>3.6031349893080762</v>
      </c>
      <c r="F40" s="6">
        <v>7.1850851376159222</v>
      </c>
      <c r="G40" s="6">
        <v>0.75107669658659826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244.09761041663882</v>
      </c>
      <c r="E41" s="6">
        <v>216.53179085297489</v>
      </c>
      <c r="F41" s="6">
        <v>207.23057220786305</v>
      </c>
      <c r="G41" s="6">
        <v>138.00569595413251</v>
      </c>
      <c r="H41" s="6">
        <v>0</v>
      </c>
      <c r="I41" s="6">
        <v>0</v>
      </c>
      <c r="J41" s="6">
        <v>1.0193438675121314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J46" s="4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5:7" x14ac:dyDescent="0.2">
      <c r="E49" s="52"/>
      <c r="G49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Shareef Fatima</cp:lastModifiedBy>
  <cp:lastPrinted>2014-03-24T10:58:12Z</cp:lastPrinted>
  <dcterms:created xsi:type="dcterms:W3CDTF">2014-01-06T04:43:23Z</dcterms:created>
  <dcterms:modified xsi:type="dcterms:W3CDTF">2020-08-07T12:23:40Z</dcterms:modified>
</cp:coreProperties>
</file>