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9440" windowHeight="7755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44525"/>
  <fileRecoveryPr autoRecover="0"/>
</workbook>
</file>

<file path=xl/calcChain.xml><?xml version="1.0" encoding="utf-8"?>
<calcChain xmlns="http://schemas.openxmlformats.org/spreadsheetml/2006/main">
  <c r="BK64" i="8" l="1"/>
  <c r="BK63" i="8"/>
  <c r="BK62" i="8"/>
  <c r="BK61" i="8"/>
  <c r="BK12" i="8" l="1"/>
  <c r="BK13" i="8" s="1"/>
  <c r="BK65" i="8"/>
  <c r="BK53" i="8"/>
  <c r="BK54" i="8" s="1"/>
  <c r="BK47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9" i="8"/>
  <c r="BK8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48" i="8"/>
  <c r="BK37" i="8"/>
  <c r="BK30" i="8"/>
  <c r="BK49" i="8" l="1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59" i="8" l="1"/>
  <c r="BJ66" i="8" s="1"/>
  <c r="BI59" i="8"/>
  <c r="BI66" i="8" s="1"/>
  <c r="BH59" i="8"/>
  <c r="BH66" i="8" s="1"/>
  <c r="BG59" i="8"/>
  <c r="BG66" i="8" s="1"/>
  <c r="BF59" i="8"/>
  <c r="BF66" i="8" s="1"/>
  <c r="BE59" i="8"/>
  <c r="BE66" i="8" s="1"/>
  <c r="BD59" i="8"/>
  <c r="BD66" i="8" s="1"/>
  <c r="BC59" i="8"/>
  <c r="BC66" i="8" s="1"/>
  <c r="BB59" i="8"/>
  <c r="BB66" i="8" s="1"/>
  <c r="BA59" i="8"/>
  <c r="BA66" i="8" s="1"/>
  <c r="AZ59" i="8"/>
  <c r="AZ66" i="8" s="1"/>
  <c r="AY59" i="8"/>
  <c r="AY66" i="8" s="1"/>
  <c r="AX59" i="8"/>
  <c r="AX66" i="8" s="1"/>
  <c r="AW59" i="8"/>
  <c r="AW66" i="8" s="1"/>
  <c r="AV59" i="8"/>
  <c r="AV66" i="8" s="1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59" i="8" s="1"/>
  <c r="BK66" i="8" s="1"/>
  <c r="BK21" i="8"/>
  <c r="BK22" i="8" s="1"/>
  <c r="BK77" i="8" l="1"/>
  <c r="BK71" i="8"/>
  <c r="BK18" i="8"/>
  <c r="BK19" i="8" s="1"/>
  <c r="BK31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C66" i="8" l="1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C73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<sst xmlns="http://schemas.openxmlformats.org/spreadsheetml/2006/main" count="169" uniqueCount="133">
  <si>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</si>
  <si>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</si>
  <si>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</si>
  <si>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</si>
  <si>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</si>
  <si>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</si>
  <si>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</si>
  <si>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</si>
  <si>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</si>
  <si>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</si>
  <si>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</si>
  <si>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</si>
  <si>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</si>
  <si>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</si>
  <si>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</si>
  <si>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</si>
  <si>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</si>
  <si>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</si>
  <si>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</si>
  <si>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</si>
  <si>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</si>
  <si>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</si>
  <si>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</si>
  <si>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</si>
  <si>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</si>
  <si>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</si>
  <si>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</si>
  <si>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</si>
  <si>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</si>
  <si>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</si>
  <si>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</si>
  <si>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</si>
  <si>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</si>
  <si>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</si>
  <si>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</si>
  <si>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</si>
  <si>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</si>
  <si>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</si>
  <si>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</si>
  <si>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</si>
  <si>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</si>
  <si>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</si>
  <si>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</si>
  <si>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</si>
  <si>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</si>
  <si>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</si>
  <si>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</si>
  <si>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</si>
  <si>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</si>
  <si>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</si>
  <si>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</si>
  <si>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</si>
  <si>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</si>
  <si>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</si>
  <si>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</si>
  <si>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</si>
  <si>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</si>
  <si>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</si>
  <si>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</si>
  <si>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</si>
  <si>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</si>
  <si>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</si>
  <si>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</si>
  <si>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</si>
  <si>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</si>
  <si>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</si>
  <si>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</si>
  <si>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</si>
  <si>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</si>
  <si>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</si>
  <si>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</si>
  <si>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</si>
  <si>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</si>
  <si>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</si>
  <si>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</si>
  <si>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</si>
  <si>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</si>
  <si>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</si>
  <si>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</si>
  <si>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</si>
  <si>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</si>
  <si>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</si>
  <si>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</si>
  <si>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</si>
  <si>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</si>
  <si>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</si>
  <si>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</si>
  <si>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</si>
  <si>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</si>
  <si>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</si>
  <si>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</si>
  <si>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</si>
  <si>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</si>
  <si>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</si>
  <si>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</si>
  <si>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</si>
  <si>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</si>
  <si>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</si>
  <si>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</si>
  <si>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</si>
  <si>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</si>
  <si>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MF LIQUID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</si>
  <si>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</si>
  <si>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</si>
  <si>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</si>
  <si>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</si>
  <si>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</si>
  <si>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</si>
  <si>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</si>
  <si>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OVERNIGHT FUND</t>
  </si>
  <si>
    <t>S.No</t>
  </si>
  <si>
    <t>Telangana</t>
  </si>
  <si>
    <t>LIC Mutual Fund: Net Average Assets Under Management (AAUM) as on 31/01/2021 (All figures in Rs. Crore)</t>
  </si>
  <si>
    <t>Table showing State wise /Union Territory wise contribution to AAUM of category of schemes as on 31.01.2021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</si>
  <si>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</si>
  <si>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</si>
  <si>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</si>
  <si>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</si>
  <si>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</si>
  <si>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</si>
  <si>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</si>
  <si>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</si>
  <si>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</si>
  <si>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</si>
  <si>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</si>
  <si>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</si>
  <si>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 Nifty Plan</t>
  </si>
  <si>
    <t>LIC MF Index Fund-Sensex Plan</t>
  </si>
  <si>
    <t>LIC MF Infrastructure Fund</t>
  </si>
  <si>
    <t>LIC MF Large and Midcap Fund</t>
  </si>
  <si>
    <t>LIC MF Large Cap Fund</t>
  </si>
  <si>
    <t>LIC MF Multi Cap fund</t>
  </si>
  <si>
    <t>LIC MF Equity Hybrid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</si>
</sst>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0.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5" fontId="13" fillId="0" borderId="0" xfId="0" applyNumberFormat="1" applyFont="1" applyFill="1" applyBorder="1"/>
    <xf numFmtId="167" fontId="13" fillId="0" borderId="0" xfId="0" applyNumberFormat="1" applyFont="1" applyFill="1" applyBorder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2.8554687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83" t="s">
        <v>110</v>
      </c>
      <c r="B1" s="72" t="s">
        <v>29</v>
      </c>
      <c r="C1" s="63" t="s">
        <v>112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5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84"/>
      <c r="B2" s="73"/>
      <c r="C2" s="77" t="s">
        <v>28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9"/>
      <c r="W2" s="77" t="s">
        <v>24</v>
      </c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/>
      <c r="AQ2" s="77" t="s">
        <v>25</v>
      </c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9"/>
      <c r="BK2" s="69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84"/>
      <c r="B3" s="73"/>
      <c r="C3" s="66" t="s">
        <v>107</v>
      </c>
      <c r="D3" s="67"/>
      <c r="E3" s="67"/>
      <c r="F3" s="67"/>
      <c r="G3" s="67"/>
      <c r="H3" s="67"/>
      <c r="I3" s="67"/>
      <c r="J3" s="67"/>
      <c r="K3" s="67"/>
      <c r="L3" s="68"/>
      <c r="M3" s="66" t="s">
        <v>108</v>
      </c>
      <c r="N3" s="67"/>
      <c r="O3" s="67"/>
      <c r="P3" s="67"/>
      <c r="Q3" s="67"/>
      <c r="R3" s="67"/>
      <c r="S3" s="67"/>
      <c r="T3" s="67"/>
      <c r="U3" s="67"/>
      <c r="V3" s="68"/>
      <c r="W3" s="66" t="s">
        <v>107</v>
      </c>
      <c r="X3" s="67"/>
      <c r="Y3" s="67"/>
      <c r="Z3" s="67"/>
      <c r="AA3" s="67"/>
      <c r="AB3" s="67"/>
      <c r="AC3" s="67"/>
      <c r="AD3" s="67"/>
      <c r="AE3" s="67"/>
      <c r="AF3" s="68"/>
      <c r="AG3" s="66" t="s">
        <v>108</v>
      </c>
      <c r="AH3" s="67"/>
      <c r="AI3" s="67"/>
      <c r="AJ3" s="67"/>
      <c r="AK3" s="67"/>
      <c r="AL3" s="67"/>
      <c r="AM3" s="67"/>
      <c r="AN3" s="67"/>
      <c r="AO3" s="67"/>
      <c r="AP3" s="68"/>
      <c r="AQ3" s="66" t="s">
        <v>107</v>
      </c>
      <c r="AR3" s="67"/>
      <c r="AS3" s="67"/>
      <c r="AT3" s="67"/>
      <c r="AU3" s="67"/>
      <c r="AV3" s="67"/>
      <c r="AW3" s="67"/>
      <c r="AX3" s="67"/>
      <c r="AY3" s="67"/>
      <c r="AZ3" s="68"/>
      <c r="BA3" s="66" t="s">
        <v>108</v>
      </c>
      <c r="BB3" s="67"/>
      <c r="BC3" s="67"/>
      <c r="BD3" s="67"/>
      <c r="BE3" s="67"/>
      <c r="BF3" s="67"/>
      <c r="BG3" s="67"/>
      <c r="BH3" s="67"/>
      <c r="BI3" s="67"/>
      <c r="BJ3" s="68"/>
      <c r="BK3" s="70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84"/>
      <c r="B4" s="73"/>
      <c r="C4" s="60" t="s">
        <v>35</v>
      </c>
      <c r="D4" s="61"/>
      <c r="E4" s="61"/>
      <c r="F4" s="61"/>
      <c r="G4" s="62"/>
      <c r="H4" s="57" t="s">
        <v>36</v>
      </c>
      <c r="I4" s="58"/>
      <c r="J4" s="58"/>
      <c r="K4" s="58"/>
      <c r="L4" s="59"/>
      <c r="M4" s="60" t="s">
        <v>35</v>
      </c>
      <c r="N4" s="61"/>
      <c r="O4" s="61"/>
      <c r="P4" s="61"/>
      <c r="Q4" s="62"/>
      <c r="R4" s="57" t="s">
        <v>36</v>
      </c>
      <c r="S4" s="58"/>
      <c r="T4" s="58"/>
      <c r="U4" s="58"/>
      <c r="V4" s="59"/>
      <c r="W4" s="60" t="s">
        <v>35</v>
      </c>
      <c r="X4" s="61"/>
      <c r="Y4" s="61"/>
      <c r="Z4" s="61"/>
      <c r="AA4" s="62"/>
      <c r="AB4" s="57" t="s">
        <v>36</v>
      </c>
      <c r="AC4" s="58"/>
      <c r="AD4" s="58"/>
      <c r="AE4" s="58"/>
      <c r="AF4" s="59"/>
      <c r="AG4" s="60" t="s">
        <v>35</v>
      </c>
      <c r="AH4" s="61"/>
      <c r="AI4" s="61"/>
      <c r="AJ4" s="61"/>
      <c r="AK4" s="62"/>
      <c r="AL4" s="57" t="s">
        <v>36</v>
      </c>
      <c r="AM4" s="58"/>
      <c r="AN4" s="58"/>
      <c r="AO4" s="58"/>
      <c r="AP4" s="59"/>
      <c r="AQ4" s="60" t="s">
        <v>35</v>
      </c>
      <c r="AR4" s="61"/>
      <c r="AS4" s="61"/>
      <c r="AT4" s="61"/>
      <c r="AU4" s="62"/>
      <c r="AV4" s="57" t="s">
        <v>36</v>
      </c>
      <c r="AW4" s="58"/>
      <c r="AX4" s="58"/>
      <c r="AY4" s="58"/>
      <c r="AZ4" s="59"/>
      <c r="BA4" s="60" t="s">
        <v>35</v>
      </c>
      <c r="BB4" s="61"/>
      <c r="BC4" s="61"/>
      <c r="BD4" s="61"/>
      <c r="BE4" s="62"/>
      <c r="BF4" s="57" t="s">
        <v>36</v>
      </c>
      <c r="BG4" s="58"/>
      <c r="BH4" s="58"/>
      <c r="BI4" s="58"/>
      <c r="BJ4" s="59"/>
      <c r="BK4" s="70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85"/>
      <c r="B5" s="73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1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ht="25.5" x14ac:dyDescent="0.2">
      <c r="A6" s="22" t="s">
        <v>0</v>
      </c>
      <c r="B6" s="23" t="s">
        <v>6</v>
      </c>
      <c r="C6" s="74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6"/>
    </row>
    <row r="7" spans="1:107" x14ac:dyDescent="0.2">
      <c r="A7" s="22" t="s">
        <v>76</v>
      </c>
      <c r="B7" s="25" t="s">
        <v>11</v>
      </c>
      <c r="C7" s="74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6"/>
    </row>
    <row r="8" spans="1:107" x14ac:dyDescent="0.2">
      <c r="A8" s="22"/>
      <c r="B8" s="26" t="s">
        <v>101</v>
      </c>
      <c r="C8" s="27">
        <v>0</v>
      </c>
      <c r="D8" s="27">
        <v>8.3317327683548399</v>
      </c>
      <c r="E8" s="27">
        <v>0</v>
      </c>
      <c r="F8" s="27">
        <v>0</v>
      </c>
      <c r="G8" s="27">
        <v>0</v>
      </c>
      <c r="H8" s="27">
        <v>10.468061980967741</v>
      </c>
      <c r="I8" s="27">
        <v>4735.3656492262126</v>
      </c>
      <c r="J8" s="27">
        <v>372.56313824370966</v>
      </c>
      <c r="K8" s="27">
        <v>5.1644131622258049</v>
      </c>
      <c r="L8" s="27">
        <v>74.394234565354822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6.6807743013870979</v>
      </c>
      <c r="S8" s="27">
        <v>232.06159954558061</v>
      </c>
      <c r="T8" s="27">
        <v>127.24466484351613</v>
      </c>
      <c r="U8" s="27">
        <v>0</v>
      </c>
      <c r="V8" s="27">
        <v>17.671873502483869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3.213063496774194E-2</v>
      </c>
      <c r="AC8" s="27">
        <v>114.03554894690321</v>
      </c>
      <c r="AD8" s="27">
        <v>0</v>
      </c>
      <c r="AE8" s="27">
        <v>0</v>
      </c>
      <c r="AF8" s="27">
        <v>0.99085290532258086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9.0967021258064523E-2</v>
      </c>
      <c r="AM8" s="27">
        <v>6.0937098483870973E-2</v>
      </c>
      <c r="AN8" s="27">
        <v>0</v>
      </c>
      <c r="AO8" s="27">
        <v>0</v>
      </c>
      <c r="AP8" s="27">
        <v>0.55845993648387104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20.277980209709625</v>
      </c>
      <c r="AW8" s="27">
        <v>844.81590625338731</v>
      </c>
      <c r="AX8" s="27">
        <v>4.6823930073548388</v>
      </c>
      <c r="AY8" s="27">
        <v>0</v>
      </c>
      <c r="AZ8" s="27">
        <v>96.039834248774113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8.6130767519677782</v>
      </c>
      <c r="BG8" s="27">
        <v>16.469808024354826</v>
      </c>
      <c r="BH8" s="27">
        <v>11.278859689870966</v>
      </c>
      <c r="BI8" s="27">
        <v>0</v>
      </c>
      <c r="BJ8" s="27">
        <v>8.9617278397096776</v>
      </c>
      <c r="BK8" s="28">
        <f t="shared" ref="BK8:BK9" si="0">SUM(C8:BJ8)</f>
        <v>6716.8546247083432</v>
      </c>
    </row>
    <row r="9" spans="1:107" x14ac:dyDescent="0.2">
      <c r="A9" s="22"/>
      <c r="B9" s="26" t="s">
        <v>109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0.10942629590322583</v>
      </c>
      <c r="I9" s="27">
        <v>148.82799452009675</v>
      </c>
      <c r="J9" s="27">
        <v>14.949739586999998</v>
      </c>
      <c r="K9" s="27">
        <v>0</v>
      </c>
      <c r="L9" s="27">
        <v>0.24507327800000001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0.27427386087096783</v>
      </c>
      <c r="S9" s="27">
        <v>1.5450888319032259</v>
      </c>
      <c r="T9" s="27">
        <v>12.336280673483868</v>
      </c>
      <c r="U9" s="27">
        <v>0</v>
      </c>
      <c r="V9" s="27">
        <v>0.22826466067741932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62.861605115645155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0.20640987164516131</v>
      </c>
      <c r="AW9" s="27">
        <v>36.953863292870963</v>
      </c>
      <c r="AX9" s="27">
        <v>0</v>
      </c>
      <c r="AY9" s="27">
        <v>0</v>
      </c>
      <c r="AZ9" s="27">
        <v>1.1031232850645161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0.26566413935483862</v>
      </c>
      <c r="BG9" s="27">
        <v>19.69328091906452</v>
      </c>
      <c r="BH9" s="27">
        <v>3.2349778193548388E-2</v>
      </c>
      <c r="BI9" s="27">
        <v>0</v>
      </c>
      <c r="BJ9" s="27">
        <v>0.57533394148387107</v>
      </c>
      <c r="BK9" s="28">
        <f t="shared" si="0"/>
        <v>300.20777205125796</v>
      </c>
    </row>
    <row r="10" spans="1:107" x14ac:dyDescent="0.2">
      <c r="A10" s="22"/>
      <c r="B10" s="29" t="s">
        <v>85</v>
      </c>
      <c r="C10" s="30">
        <f>SUM(C8:C9)</f>
        <v>0</v>
      </c>
      <c r="D10" s="30">
        <f t="shared" ref="D10:BK10" si="1">SUM(D8:D9)</f>
        <v>8.3317327683548399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10.577488276870968</v>
      </c>
      <c r="I10" s="30">
        <f t="shared" si="1"/>
        <v>4884.1936437463091</v>
      </c>
      <c r="J10" s="30">
        <f t="shared" si="1"/>
        <v>387.51287783070967</v>
      </c>
      <c r="K10" s="30">
        <f t="shared" si="1"/>
        <v>5.1644131622258049</v>
      </c>
      <c r="L10" s="30">
        <f t="shared" si="1"/>
        <v>74.639307843354828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6.9550481622580662</v>
      </c>
      <c r="S10" s="30">
        <f t="shared" si="1"/>
        <v>233.60668837748383</v>
      </c>
      <c r="T10" s="30">
        <f t="shared" si="1"/>
        <v>139.580945517</v>
      </c>
      <c r="U10" s="30">
        <f t="shared" si="1"/>
        <v>0</v>
      </c>
      <c r="V10" s="30">
        <f t="shared" si="1"/>
        <v>17.900138163161287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3.213063496774194E-2</v>
      </c>
      <c r="AC10" s="30">
        <f t="shared" si="1"/>
        <v>176.89715406254837</v>
      </c>
      <c r="AD10" s="30">
        <f t="shared" si="1"/>
        <v>0</v>
      </c>
      <c r="AE10" s="30">
        <f t="shared" si="1"/>
        <v>0</v>
      </c>
      <c r="AF10" s="30">
        <f t="shared" si="1"/>
        <v>0.99085290532258086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9.0967021258064523E-2</v>
      </c>
      <c r="AM10" s="30">
        <f t="shared" si="1"/>
        <v>6.0937098483870973E-2</v>
      </c>
      <c r="AN10" s="30">
        <f t="shared" si="1"/>
        <v>0</v>
      </c>
      <c r="AO10" s="30">
        <f t="shared" si="1"/>
        <v>0</v>
      </c>
      <c r="AP10" s="30">
        <f t="shared" si="1"/>
        <v>0.55845993648387104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20.484390081354785</v>
      </c>
      <c r="AW10" s="30">
        <f t="shared" si="1"/>
        <v>881.76976954625832</v>
      </c>
      <c r="AX10" s="30">
        <f t="shared" si="1"/>
        <v>4.6823930073548388</v>
      </c>
      <c r="AY10" s="30">
        <f t="shared" si="1"/>
        <v>0</v>
      </c>
      <c r="AZ10" s="30">
        <f t="shared" si="1"/>
        <v>97.142957533838626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8.8787408913226162</v>
      </c>
      <c r="BG10" s="30">
        <f t="shared" si="1"/>
        <v>36.163088943419346</v>
      </c>
      <c r="BH10" s="30">
        <f t="shared" si="1"/>
        <v>11.311209468064515</v>
      </c>
      <c r="BI10" s="30">
        <f t="shared" si="1"/>
        <v>0</v>
      </c>
      <c r="BJ10" s="30">
        <f t="shared" si="1"/>
        <v>9.5370617811935485</v>
      </c>
      <c r="BK10" s="30">
        <f t="shared" si="1"/>
        <v>7017.0623967596011</v>
      </c>
      <c r="BL10" s="45"/>
    </row>
    <row r="11" spans="1:107" x14ac:dyDescent="0.2">
      <c r="A11" s="22" t="s">
        <v>77</v>
      </c>
      <c r="B11" s="25" t="s">
        <v>3</v>
      </c>
      <c r="C11" s="80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2"/>
    </row>
    <row r="12" spans="1:107" x14ac:dyDescent="0.2">
      <c r="A12" s="22"/>
      <c r="B12" s="26" t="s">
        <v>114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2.3173641773870965</v>
      </c>
      <c r="I12" s="27">
        <v>2.6360499942258069</v>
      </c>
      <c r="J12" s="27">
        <v>4.4785763548387102E-3</v>
      </c>
      <c r="K12" s="27">
        <v>0</v>
      </c>
      <c r="L12" s="27">
        <v>3.8810473392258071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1.1675454431290324</v>
      </c>
      <c r="S12" s="27">
        <v>7.4263162576129016</v>
      </c>
      <c r="T12" s="27">
        <v>0</v>
      </c>
      <c r="U12" s="27">
        <v>0</v>
      </c>
      <c r="V12" s="27">
        <v>0.57597271961290308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4.4302250806451601E-2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6.2653387096774175E-5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2.1756415940967764</v>
      </c>
      <c r="AW12" s="27">
        <v>25.309895767193602</v>
      </c>
      <c r="AX12" s="27">
        <v>6.2962912903225801E-3</v>
      </c>
      <c r="AY12" s="27">
        <v>0</v>
      </c>
      <c r="AZ12" s="27">
        <v>4.7441780639677438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0.91990140158064471</v>
      </c>
      <c r="BG12" s="27">
        <v>3.7516114890000005</v>
      </c>
      <c r="BH12" s="27">
        <v>5.6875816265806449</v>
      </c>
      <c r="BI12" s="27">
        <v>0</v>
      </c>
      <c r="BJ12" s="27">
        <v>1.3910147447741938</v>
      </c>
      <c r="BK12" s="30">
        <f>SUM(C12:BJ12)</f>
        <v>62.03926039022587</v>
      </c>
    </row>
    <row r="13" spans="1:107" x14ac:dyDescent="0.2">
      <c r="A13" s="22"/>
      <c r="B13" s="29" t="s">
        <v>86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2.3173641773870965</v>
      </c>
      <c r="I13" s="30">
        <f t="shared" si="2"/>
        <v>2.6360499942258069</v>
      </c>
      <c r="J13" s="30">
        <f t="shared" si="2"/>
        <v>4.4785763548387102E-3</v>
      </c>
      <c r="K13" s="30">
        <f t="shared" si="2"/>
        <v>0</v>
      </c>
      <c r="L13" s="30">
        <f t="shared" si="2"/>
        <v>3.8810473392258071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1.1675454431290324</v>
      </c>
      <c r="S13" s="30">
        <f t="shared" si="2"/>
        <v>7.4263162576129016</v>
      </c>
      <c r="T13" s="30">
        <f t="shared" si="2"/>
        <v>0</v>
      </c>
      <c r="U13" s="30">
        <f t="shared" si="2"/>
        <v>0</v>
      </c>
      <c r="V13" s="30">
        <f t="shared" si="2"/>
        <v>0.57597271961290308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4.4302250806451601E-2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6.2653387096774175E-5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2.1756415940967764</v>
      </c>
      <c r="AW13" s="30">
        <f t="shared" si="2"/>
        <v>25.309895767193602</v>
      </c>
      <c r="AX13" s="30">
        <f t="shared" si="2"/>
        <v>6.2962912903225801E-3</v>
      </c>
      <c r="AY13" s="30">
        <f t="shared" si="2"/>
        <v>0</v>
      </c>
      <c r="AZ13" s="30">
        <f t="shared" si="2"/>
        <v>4.7441780639677438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0.91990140158064471</v>
      </c>
      <c r="BG13" s="30">
        <f t="shared" si="2"/>
        <v>3.7516114890000005</v>
      </c>
      <c r="BH13" s="30">
        <f t="shared" si="2"/>
        <v>5.6875816265806449</v>
      </c>
      <c r="BI13" s="30">
        <f t="shared" si="2"/>
        <v>0</v>
      </c>
      <c r="BJ13" s="30">
        <f t="shared" si="2"/>
        <v>1.3910147447741938</v>
      </c>
      <c r="BK13" s="30">
        <f t="shared" si="2"/>
        <v>62.03926039022587</v>
      </c>
    </row>
    <row r="14" spans="1:107" x14ac:dyDescent="0.2">
      <c r="A14" s="22" t="s">
        <v>78</v>
      </c>
      <c r="B14" s="25" t="s">
        <v>10</v>
      </c>
      <c r="C14" s="80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2"/>
    </row>
    <row r="15" spans="1:107" x14ac:dyDescent="0.2">
      <c r="A15" s="22"/>
      <c r="B15" s="31" t="s">
        <v>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93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3" x14ac:dyDescent="0.2">
      <c r="A17" s="22" t="s">
        <v>79</v>
      </c>
      <c r="B17" s="25" t="s">
        <v>12</v>
      </c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2"/>
    </row>
    <row r="18" spans="1:63" x14ac:dyDescent="0.2">
      <c r="A18" s="22"/>
      <c r="B18" s="29" t="s">
        <v>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3" x14ac:dyDescent="0.2">
      <c r="A19" s="22"/>
      <c r="B19" s="29" t="s">
        <v>92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3" x14ac:dyDescent="0.2">
      <c r="A20" s="22" t="s">
        <v>81</v>
      </c>
      <c r="B20" s="25" t="s">
        <v>97</v>
      </c>
      <c r="C20" s="80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2"/>
    </row>
    <row r="21" spans="1:63" x14ac:dyDescent="0.2">
      <c r="A21" s="22"/>
      <c r="B21" s="31" t="s">
        <v>37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3" x14ac:dyDescent="0.2">
      <c r="A22" s="22"/>
      <c r="B22" s="29" t="s">
        <v>91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3" x14ac:dyDescent="0.2">
      <c r="A23" s="22" t="s">
        <v>82</v>
      </c>
      <c r="B23" s="25" t="s">
        <v>13</v>
      </c>
      <c r="C23" s="80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2"/>
    </row>
    <row r="24" spans="1:63" x14ac:dyDescent="0.2">
      <c r="A24" s="22"/>
      <c r="B24" s="26" t="s">
        <v>115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9.1333030603548426</v>
      </c>
      <c r="I24" s="27">
        <v>1384.1058452339596</v>
      </c>
      <c r="J24" s="27">
        <v>240.83089050670972</v>
      </c>
      <c r="K24" s="27">
        <v>0</v>
      </c>
      <c r="L24" s="27">
        <v>60.800932702129074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6.12380290303226</v>
      </c>
      <c r="S24" s="27">
        <v>35.148113787387096</v>
      </c>
      <c r="T24" s="27">
        <v>266.10708033551612</v>
      </c>
      <c r="U24" s="27">
        <v>0</v>
      </c>
      <c r="V24" s="27">
        <v>16.919628543612891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0.12447656512903225</v>
      </c>
      <c r="AC24" s="27">
        <v>6.8727799967741976E-2</v>
      </c>
      <c r="AD24" s="27">
        <v>0</v>
      </c>
      <c r="AE24" s="27">
        <v>0</v>
      </c>
      <c r="AF24" s="27">
        <v>0.17434778625806457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0.21483796419354834</v>
      </c>
      <c r="AM24" s="27">
        <v>0.11666496338709677</v>
      </c>
      <c r="AN24" s="27">
        <v>0</v>
      </c>
      <c r="AO24" s="27">
        <v>0</v>
      </c>
      <c r="AP24" s="27">
        <v>2.524626762387097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61.926996640935506</v>
      </c>
      <c r="AW24" s="27">
        <v>97.928765785999985</v>
      </c>
      <c r="AX24" s="27">
        <v>3.1375636684838706</v>
      </c>
      <c r="AY24" s="27">
        <v>0</v>
      </c>
      <c r="AZ24" s="27">
        <v>197.52070376906482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49.809028294032203</v>
      </c>
      <c r="BG24" s="27">
        <v>58.422612805322579</v>
      </c>
      <c r="BH24" s="27">
        <v>42.236218216451604</v>
      </c>
      <c r="BI24" s="27">
        <v>0</v>
      </c>
      <c r="BJ24" s="27">
        <v>108.58931638761288</v>
      </c>
      <c r="BK24" s="28">
        <f t="shared" ref="BK24:BK29" si="9">SUM(C24:BJ24)</f>
        <v>2641.9644844819272</v>
      </c>
    </row>
    <row r="25" spans="1:63" x14ac:dyDescent="0.2">
      <c r="A25" s="22"/>
      <c r="B25" s="26" t="s">
        <v>116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1.1121153049354835</v>
      </c>
      <c r="I25" s="27">
        <v>73.985189216322482</v>
      </c>
      <c r="J25" s="27">
        <v>1.020947072419355</v>
      </c>
      <c r="K25" s="27">
        <v>0</v>
      </c>
      <c r="L25" s="27">
        <v>10.625141538838708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0.41404936364516126</v>
      </c>
      <c r="S25" s="27">
        <v>0.97228222403225795</v>
      </c>
      <c r="T25" s="27">
        <v>0.58573980319354846</v>
      </c>
      <c r="U25" s="27">
        <v>0</v>
      </c>
      <c r="V25" s="27">
        <v>0.43719100993548388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5.3584270483870967E-2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2.3107256290322585E-2</v>
      </c>
      <c r="AM25" s="27">
        <v>0</v>
      </c>
      <c r="AN25" s="27">
        <v>0</v>
      </c>
      <c r="AO25" s="27">
        <v>0</v>
      </c>
      <c r="AP25" s="27">
        <v>4.3940810709677404E-2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21.094566032064549</v>
      </c>
      <c r="AW25" s="27">
        <v>22.919258774451606</v>
      </c>
      <c r="AX25" s="27">
        <v>1.106948387096774E-5</v>
      </c>
      <c r="AY25" s="27">
        <v>0</v>
      </c>
      <c r="AZ25" s="27">
        <v>74.670752584870925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10.91451538141936</v>
      </c>
      <c r="BG25" s="27">
        <v>4.6219905662903216</v>
      </c>
      <c r="BH25" s="27">
        <v>2.1406742260322584</v>
      </c>
      <c r="BI25" s="27">
        <v>0</v>
      </c>
      <c r="BJ25" s="27">
        <v>5.269605433741936</v>
      </c>
      <c r="BK25" s="28">
        <f t="shared" si="9"/>
        <v>230.90466193916117</v>
      </c>
    </row>
    <row r="26" spans="1:63" x14ac:dyDescent="0.2">
      <c r="A26" s="22"/>
      <c r="B26" s="26" t="s">
        <v>117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0.98933607274193558</v>
      </c>
      <c r="I26" s="27">
        <v>0.7674189312580646</v>
      </c>
      <c r="J26" s="27">
        <v>0</v>
      </c>
      <c r="K26" s="27">
        <v>0</v>
      </c>
      <c r="L26" s="27">
        <v>0.85308133590322621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0.32014428077419338</v>
      </c>
      <c r="S26" s="27">
        <v>0</v>
      </c>
      <c r="T26" s="27">
        <v>15.845550647290624</v>
      </c>
      <c r="U26" s="27">
        <v>0</v>
      </c>
      <c r="V26" s="27">
        <v>0.36815476412903225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1.2701933870967745E-3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1.7527965064516132E-2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23.251979034903272</v>
      </c>
      <c r="AW26" s="27">
        <v>2.7410075209677416</v>
      </c>
      <c r="AX26" s="27">
        <v>0</v>
      </c>
      <c r="AY26" s="27">
        <v>0</v>
      </c>
      <c r="AZ26" s="27">
        <v>12.443144061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14.254019704967765</v>
      </c>
      <c r="BG26" s="27">
        <v>1.8076064970645163</v>
      </c>
      <c r="BH26" s="27">
        <v>0</v>
      </c>
      <c r="BI26" s="27">
        <v>0</v>
      </c>
      <c r="BJ26" s="27">
        <v>7.7567235086774202</v>
      </c>
      <c r="BK26" s="28">
        <f t="shared" si="9"/>
        <v>81.416964518129404</v>
      </c>
    </row>
    <row r="27" spans="1:63" x14ac:dyDescent="0.2">
      <c r="A27" s="22"/>
      <c r="B27" s="26" t="s">
        <v>118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8.0908547419032253</v>
      </c>
      <c r="I27" s="27">
        <v>399.16697791518385</v>
      </c>
      <c r="J27" s="27">
        <v>117.5643676286774</v>
      </c>
      <c r="K27" s="27">
        <v>0</v>
      </c>
      <c r="L27" s="27">
        <v>51.296536950032255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5.8804519544193559</v>
      </c>
      <c r="S27" s="27">
        <v>8.3209736810322568</v>
      </c>
      <c r="T27" s="27">
        <v>40.092201164999999</v>
      </c>
      <c r="U27" s="27">
        <v>0</v>
      </c>
      <c r="V27" s="27">
        <v>7.9861474344193546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0.24188562035483871</v>
      </c>
      <c r="AC27" s="27">
        <v>1.5760651612903227E-3</v>
      </c>
      <c r="AD27" s="27">
        <v>0</v>
      </c>
      <c r="AE27" s="27">
        <v>0</v>
      </c>
      <c r="AF27" s="27">
        <v>0.43589122477419356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0.2256794891290323</v>
      </c>
      <c r="AM27" s="27">
        <v>0.50816608600000035</v>
      </c>
      <c r="AN27" s="27">
        <v>0</v>
      </c>
      <c r="AO27" s="27">
        <v>0</v>
      </c>
      <c r="AP27" s="27">
        <v>0.13119868022580644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77.343249739742063</v>
      </c>
      <c r="AW27" s="27">
        <v>72.74457404658061</v>
      </c>
      <c r="AX27" s="27">
        <v>2.012213262516128</v>
      </c>
      <c r="AY27" s="27">
        <v>0</v>
      </c>
      <c r="AZ27" s="27">
        <v>130.56119556451611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66.895908984709521</v>
      </c>
      <c r="BG27" s="27">
        <v>25.036927108354835</v>
      </c>
      <c r="BH27" s="27">
        <v>14.755300366419355</v>
      </c>
      <c r="BI27" s="27">
        <v>0</v>
      </c>
      <c r="BJ27" s="27">
        <v>46.300495092903233</v>
      </c>
      <c r="BK27" s="28">
        <f t="shared" si="9"/>
        <v>1075.5927728020547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2.4449729488064524</v>
      </c>
      <c r="I28" s="27">
        <v>62.178490053451604</v>
      </c>
      <c r="J28" s="27">
        <v>15.665991255870971</v>
      </c>
      <c r="K28" s="27">
        <v>0</v>
      </c>
      <c r="L28" s="27">
        <v>14.521528028677421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1.0475884938709681</v>
      </c>
      <c r="S28" s="27">
        <v>0.84789832045161273</v>
      </c>
      <c r="T28" s="27">
        <v>162.79086116516061</v>
      </c>
      <c r="U28" s="27">
        <v>0</v>
      </c>
      <c r="V28" s="27">
        <v>3.994635369225807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1.3871712903225808E-4</v>
      </c>
      <c r="AC28" s="27">
        <v>0</v>
      </c>
      <c r="AD28" s="27">
        <v>0</v>
      </c>
      <c r="AE28" s="27">
        <v>0</v>
      </c>
      <c r="AF28" s="27">
        <v>0.49877050006451606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2.2308561161290326E-2</v>
      </c>
      <c r="AM28" s="27">
        <v>0</v>
      </c>
      <c r="AN28" s="27">
        <v>0</v>
      </c>
      <c r="AO28" s="27">
        <v>0</v>
      </c>
      <c r="AP28" s="27">
        <v>1.6313283438387094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17.472122295064541</v>
      </c>
      <c r="AW28" s="27">
        <v>67.195504546483889</v>
      </c>
      <c r="AX28" s="27">
        <v>28.74077907622581</v>
      </c>
      <c r="AY28" s="27">
        <v>0</v>
      </c>
      <c r="AZ28" s="27">
        <v>87.742165817032202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15.305239072225806</v>
      </c>
      <c r="BG28" s="27">
        <v>25.529311736774201</v>
      </c>
      <c r="BH28" s="27">
        <v>142.6123658566452</v>
      </c>
      <c r="BI28" s="27">
        <v>0</v>
      </c>
      <c r="BJ28" s="27">
        <v>49.834705682193544</v>
      </c>
      <c r="BK28" s="28">
        <f t="shared" si="9"/>
        <v>700.07670584035418</v>
      </c>
    </row>
    <row r="29" spans="1:63" x14ac:dyDescent="0.2">
      <c r="A29" s="22"/>
      <c r="B29" s="26" t="s">
        <v>120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0.25116334912903232</v>
      </c>
      <c r="I29" s="27">
        <v>60.844022079774327</v>
      </c>
      <c r="J29" s="27">
        <v>7.8127609931935496</v>
      </c>
      <c r="K29" s="27">
        <v>0</v>
      </c>
      <c r="L29" s="27">
        <v>0.25963025232258063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0.23248779045161286</v>
      </c>
      <c r="S29" s="27">
        <v>0.5262099241935484</v>
      </c>
      <c r="T29" s="27">
        <v>6.8321471851612907</v>
      </c>
      <c r="U29" s="27">
        <v>0</v>
      </c>
      <c r="V29" s="27">
        <v>0.56235395596774196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3.1481705806451613E-3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3.3053210709677421E-2</v>
      </c>
      <c r="AM29" s="27">
        <v>0</v>
      </c>
      <c r="AN29" s="27">
        <v>0</v>
      </c>
      <c r="AO29" s="27">
        <v>0</v>
      </c>
      <c r="AP29" s="27">
        <v>0.11552796316129033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0.64816622745161245</v>
      </c>
      <c r="AW29" s="27">
        <v>11.908534553096773</v>
      </c>
      <c r="AX29" s="27">
        <v>0</v>
      </c>
      <c r="AY29" s="27">
        <v>0</v>
      </c>
      <c r="AZ29" s="27">
        <v>4.8838083780322563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1.0113399074516125</v>
      </c>
      <c r="BG29" s="27">
        <v>8.9964185294193513</v>
      </c>
      <c r="BH29" s="27">
        <v>1.0032074975483873</v>
      </c>
      <c r="BI29" s="27">
        <v>0</v>
      </c>
      <c r="BJ29" s="27">
        <v>1.4444430539999993</v>
      </c>
      <c r="BK29" s="28">
        <f t="shared" si="9"/>
        <v>107.36842302164528</v>
      </c>
    </row>
    <row r="30" spans="1:63" x14ac:dyDescent="0.2">
      <c r="A30" s="22"/>
      <c r="B30" s="29" t="s">
        <v>90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22.021745477870972</v>
      </c>
      <c r="I30" s="30">
        <f t="shared" si="10"/>
        <v>1981.04794342995</v>
      </c>
      <c r="J30" s="30">
        <f t="shared" si="10"/>
        <v>382.89495745687094</v>
      </c>
      <c r="K30" s="30">
        <f t="shared" si="10"/>
        <v>0</v>
      </c>
      <c r="L30" s="30">
        <f t="shared" si="10"/>
        <v>138.35685080790324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14.01852478619355</v>
      </c>
      <c r="S30" s="30">
        <f t="shared" si="10"/>
        <v>45.815477937096773</v>
      </c>
      <c r="T30" s="30">
        <f t="shared" si="10"/>
        <v>492.25358030132224</v>
      </c>
      <c r="U30" s="30">
        <f t="shared" si="10"/>
        <v>0</v>
      </c>
      <c r="V30" s="30">
        <f t="shared" si="10"/>
        <v>30.26811107729031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0.4245035370645161</v>
      </c>
      <c r="AC30" s="30">
        <f t="shared" si="10"/>
        <v>7.0303865129032292E-2</v>
      </c>
      <c r="AD30" s="30">
        <f t="shared" si="10"/>
        <v>0</v>
      </c>
      <c r="AE30" s="30">
        <f t="shared" si="10"/>
        <v>0</v>
      </c>
      <c r="AF30" s="30">
        <f t="shared" si="10"/>
        <v>1.1090095110967741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0.53651444654838709</v>
      </c>
      <c r="AM30" s="30">
        <f t="shared" si="11"/>
        <v>0.6248310493870971</v>
      </c>
      <c r="AN30" s="30">
        <f t="shared" si="11"/>
        <v>0</v>
      </c>
      <c r="AO30" s="30">
        <f t="shared" si="11"/>
        <v>0</v>
      </c>
      <c r="AP30" s="30">
        <f t="shared" si="11"/>
        <v>4.44662256032258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201.73707997016155</v>
      </c>
      <c r="AW30" s="30">
        <f t="shared" si="11"/>
        <v>275.43764522758062</v>
      </c>
      <c r="AX30" s="30">
        <f t="shared" si="11"/>
        <v>33.890567076709679</v>
      </c>
      <c r="AY30" s="30">
        <f t="shared" si="11"/>
        <v>0</v>
      </c>
      <c r="AZ30" s="30">
        <f t="shared" si="11"/>
        <v>507.8217701745163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158.19005134480628</v>
      </c>
      <c r="BG30" s="30">
        <f t="shared" si="11"/>
        <v>124.41486724322581</v>
      </c>
      <c r="BH30" s="30">
        <f t="shared" si="11"/>
        <v>202.7477661630968</v>
      </c>
      <c r="BI30" s="30">
        <f t="shared" si="11"/>
        <v>0</v>
      </c>
      <c r="BJ30" s="30">
        <f t="shared" si="11"/>
        <v>219.19528915912903</v>
      </c>
      <c r="BK30" s="30">
        <f t="shared" si="11"/>
        <v>4837.3240126032715</v>
      </c>
    </row>
    <row r="31" spans="1:63" x14ac:dyDescent="0.2">
      <c r="A31" s="22"/>
      <c r="B31" s="32" t="s">
        <v>80</v>
      </c>
      <c r="C31" s="27">
        <f t="shared" ref="C31:AH31" si="12">C10+C13+C16+C19+C22+C30</f>
        <v>0</v>
      </c>
      <c r="D31" s="27">
        <f t="shared" si="12"/>
        <v>8.3317327683548399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34.916597932129037</v>
      </c>
      <c r="I31" s="27">
        <f t="shared" si="12"/>
        <v>6867.8776371704844</v>
      </c>
      <c r="J31" s="27">
        <f t="shared" si="12"/>
        <v>770.41231386393542</v>
      </c>
      <c r="K31" s="27">
        <f t="shared" si="12"/>
        <v>5.1644131622258049</v>
      </c>
      <c r="L31" s="27">
        <f t="shared" si="12"/>
        <v>216.87720599048387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22.141118391580648</v>
      </c>
      <c r="S31" s="27">
        <f t="shared" si="12"/>
        <v>286.84848257219352</v>
      </c>
      <c r="T31" s="27">
        <f t="shared" si="12"/>
        <v>631.83452581832228</v>
      </c>
      <c r="U31" s="27">
        <f t="shared" si="12"/>
        <v>0</v>
      </c>
      <c r="V31" s="27">
        <f t="shared" si="12"/>
        <v>48.7442219600645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0.50093642283870965</v>
      </c>
      <c r="AC31" s="27">
        <f t="shared" si="12"/>
        <v>176.9674579276774</v>
      </c>
      <c r="AD31" s="27">
        <f t="shared" si="12"/>
        <v>0</v>
      </c>
      <c r="AE31" s="27">
        <f t="shared" si="12"/>
        <v>0</v>
      </c>
      <c r="AF31" s="27">
        <f t="shared" si="12"/>
        <v>2.0998624164193549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0.62754412119354841</v>
      </c>
      <c r="AM31" s="27">
        <f t="shared" si="13"/>
        <v>0.68576814787096807</v>
      </c>
      <c r="AN31" s="27">
        <f t="shared" si="13"/>
        <v>0</v>
      </c>
      <c r="AO31" s="27">
        <f t="shared" si="13"/>
        <v>0</v>
      </c>
      <c r="AP31" s="27">
        <f t="shared" si="13"/>
        <v>5.0050824968064509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224.39711164561311</v>
      </c>
      <c r="AW31" s="27">
        <f t="shared" si="13"/>
        <v>1182.5173105410324</v>
      </c>
      <c r="AX31" s="27">
        <f t="shared" si="13"/>
        <v>38.579256375354838</v>
      </c>
      <c r="AY31" s="27">
        <f t="shared" si="13"/>
        <v>0</v>
      </c>
      <c r="AZ31" s="27">
        <f t="shared" si="13"/>
        <v>609.70890577232262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167.98869363770953</v>
      </c>
      <c r="BG31" s="27">
        <f t="shared" si="13"/>
        <v>164.32956767564517</v>
      </c>
      <c r="BH31" s="27">
        <f t="shared" si="13"/>
        <v>219.74655725774196</v>
      </c>
      <c r="BI31" s="27">
        <f t="shared" si="13"/>
        <v>0</v>
      </c>
      <c r="BJ31" s="27">
        <f t="shared" si="13"/>
        <v>230.12336568509679</v>
      </c>
      <c r="BK31" s="27">
        <f t="shared" si="13"/>
        <v>11916.425669753098</v>
      </c>
    </row>
    <row r="32" spans="1:63" ht="3.75" customHeight="1" x14ac:dyDescent="0.2">
      <c r="A32" s="22"/>
      <c r="B32" s="33"/>
      <c r="C32" s="80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2"/>
    </row>
    <row r="33" spans="1:63" ht="25.5" x14ac:dyDescent="0.2">
      <c r="A33" s="22" t="s">
        <v>1</v>
      </c>
      <c r="B33" s="23" t="s">
        <v>7</v>
      </c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2"/>
    </row>
    <row r="34" spans="1:63" s="34" customFormat="1" x14ac:dyDescent="0.2">
      <c r="A34" s="22" t="s">
        <v>76</v>
      </c>
      <c r="B34" s="25" t="s">
        <v>2</v>
      </c>
      <c r="C34" s="88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90"/>
    </row>
    <row r="35" spans="1:63" s="34" customFormat="1" x14ac:dyDescent="0.2">
      <c r="A35" s="22"/>
      <c r="B35" s="26" t="s">
        <v>121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10.116572801677414</v>
      </c>
      <c r="I35" s="27">
        <v>0.89353145422580671</v>
      </c>
      <c r="J35" s="27">
        <v>0</v>
      </c>
      <c r="K35" s="27">
        <v>0</v>
      </c>
      <c r="L35" s="27">
        <v>1.7337406449677419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9.7313463046774267</v>
      </c>
      <c r="S35" s="27">
        <v>0.16408120548387095</v>
      </c>
      <c r="T35" s="27">
        <v>0</v>
      </c>
      <c r="U35" s="27">
        <v>0</v>
      </c>
      <c r="V35" s="27">
        <v>1.3644360864838709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1.1728864208387095</v>
      </c>
      <c r="AC35" s="27">
        <v>0</v>
      </c>
      <c r="AD35" s="27">
        <v>0</v>
      </c>
      <c r="AE35" s="27">
        <v>0</v>
      </c>
      <c r="AF35" s="27">
        <v>0.10219574916129033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1.732070145064516</v>
      </c>
      <c r="AM35" s="27">
        <v>6.20836806451613E-4</v>
      </c>
      <c r="AN35" s="27">
        <v>0</v>
      </c>
      <c r="AO35" s="27">
        <v>0</v>
      </c>
      <c r="AP35" s="27">
        <v>0.15020536893548389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98.24397935958072</v>
      </c>
      <c r="AW35" s="27">
        <v>11.402412484482094</v>
      </c>
      <c r="AX35" s="27">
        <v>1.8037003225806453E-4</v>
      </c>
      <c r="AY35" s="27">
        <v>0</v>
      </c>
      <c r="AZ35" s="27">
        <v>34.617257567870908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120.24110527632229</v>
      </c>
      <c r="BG35" s="27">
        <v>7.9494473967419337</v>
      </c>
      <c r="BH35" s="27">
        <v>0</v>
      </c>
      <c r="BI35" s="27">
        <v>0</v>
      </c>
      <c r="BJ35" s="27">
        <v>29.996838210741895</v>
      </c>
      <c r="BK35" s="28">
        <f t="shared" ref="BK35:BK36" si="14">SUM(C35:BJ35)</f>
        <v>329.61290768409469</v>
      </c>
    </row>
    <row r="36" spans="1:63" s="34" customFormat="1" x14ac:dyDescent="0.2">
      <c r="A36" s="22"/>
      <c r="B36" s="26" t="s">
        <v>122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5.2181233273225853</v>
      </c>
      <c r="I36" s="27">
        <v>0.80408776551612904</v>
      </c>
      <c r="J36" s="27">
        <v>0</v>
      </c>
      <c r="K36" s="27">
        <v>0</v>
      </c>
      <c r="L36" s="27">
        <v>0.30826793506451616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3.2775494431612913</v>
      </c>
      <c r="S36" s="27">
        <v>0</v>
      </c>
      <c r="T36" s="27">
        <v>0</v>
      </c>
      <c r="U36" s="27">
        <v>0</v>
      </c>
      <c r="V36" s="27">
        <v>0.19247009167741935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0.41028349396774194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0.43505615590322577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166.00303323490195</v>
      </c>
      <c r="AW36" s="27">
        <v>0.45566755558064526</v>
      </c>
      <c r="AX36" s="27">
        <v>0</v>
      </c>
      <c r="AY36" s="27">
        <v>0</v>
      </c>
      <c r="AZ36" s="27">
        <v>10.392576253258071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149.72256415203233</v>
      </c>
      <c r="BG36" s="27">
        <v>0.52066618200000003</v>
      </c>
      <c r="BH36" s="27">
        <v>0</v>
      </c>
      <c r="BI36" s="27">
        <v>0</v>
      </c>
      <c r="BJ36" s="27">
        <v>2.8447927322258062</v>
      </c>
      <c r="BK36" s="28">
        <f t="shared" si="14"/>
        <v>340.58513832261173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15.334696128999999</v>
      </c>
      <c r="I37" s="48">
        <f t="shared" si="15"/>
        <v>1.6976192197419357</v>
      </c>
      <c r="J37" s="48">
        <f t="shared" si="15"/>
        <v>0</v>
      </c>
      <c r="K37" s="48">
        <f t="shared" si="15"/>
        <v>0</v>
      </c>
      <c r="L37" s="48">
        <f t="shared" si="15"/>
        <v>2.0420085800322583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13.008895747838718</v>
      </c>
      <c r="S37" s="48">
        <f t="shared" si="15"/>
        <v>0.16408120548387095</v>
      </c>
      <c r="T37" s="48">
        <f t="shared" si="15"/>
        <v>0</v>
      </c>
      <c r="U37" s="48">
        <f t="shared" si="15"/>
        <v>0</v>
      </c>
      <c r="V37" s="48">
        <f t="shared" si="15"/>
        <v>1.5569061781612903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1.5831699148064515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0.10219574916129033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2.1671263009677419</v>
      </c>
      <c r="AM37" s="48">
        <f t="shared" si="15"/>
        <v>6.20836806451613E-4</v>
      </c>
      <c r="AN37" s="48">
        <f t="shared" si="15"/>
        <v>0</v>
      </c>
      <c r="AO37" s="48">
        <f t="shared" si="15"/>
        <v>0</v>
      </c>
      <c r="AP37" s="48">
        <f t="shared" si="15"/>
        <v>0.15020536893548389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264.24701259448267</v>
      </c>
      <c r="AW37" s="48">
        <f t="shared" si="15"/>
        <v>11.858080040062738</v>
      </c>
      <c r="AX37" s="48">
        <f t="shared" si="15"/>
        <v>1.8037003225806453E-4</v>
      </c>
      <c r="AY37" s="48">
        <f t="shared" si="15"/>
        <v>0</v>
      </c>
      <c r="AZ37" s="48">
        <f t="shared" si="15"/>
        <v>45.009833821128979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269.96366942835459</v>
      </c>
      <c r="BG37" s="48">
        <f t="shared" si="15"/>
        <v>8.4701135787419339</v>
      </c>
      <c r="BH37" s="48">
        <f t="shared" si="15"/>
        <v>0</v>
      </c>
      <c r="BI37" s="48">
        <f t="shared" si="15"/>
        <v>0</v>
      </c>
      <c r="BJ37" s="48">
        <f t="shared" si="15"/>
        <v>32.841630942967704</v>
      </c>
      <c r="BK37" s="48">
        <f t="shared" si="15"/>
        <v>670.19804600670636</v>
      </c>
    </row>
    <row r="38" spans="1:63" x14ac:dyDescent="0.2">
      <c r="A38" s="22" t="s">
        <v>77</v>
      </c>
      <c r="B38" s="25" t="s">
        <v>14</v>
      </c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2"/>
    </row>
    <row r="39" spans="1:63" x14ac:dyDescent="0.2">
      <c r="A39" s="22"/>
      <c r="B39" s="26" t="s">
        <v>123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0.22320256603225808</v>
      </c>
      <c r="I39" s="27">
        <v>4.254541815516129</v>
      </c>
      <c r="J39" s="27">
        <v>0</v>
      </c>
      <c r="K39" s="27">
        <v>0</v>
      </c>
      <c r="L39" s="27">
        <v>7.238785419516093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0.18492353122580643</v>
      </c>
      <c r="S39" s="27">
        <v>0.69935209432258061</v>
      </c>
      <c r="T39" s="27">
        <v>0</v>
      </c>
      <c r="U39" s="27">
        <v>0</v>
      </c>
      <c r="V39" s="27">
        <v>0.20904616387096772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1.199232064516129E-2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2.1804219354838706E-3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1.8880647622258082</v>
      </c>
      <c r="AW39" s="27">
        <v>6.4424946466129027</v>
      </c>
      <c r="AX39" s="27">
        <v>0</v>
      </c>
      <c r="AY39" s="27">
        <v>0</v>
      </c>
      <c r="AZ39" s="27">
        <v>10.557650730451616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0.72098418512903273</v>
      </c>
      <c r="BG39" s="27">
        <v>1.4007646548387096E-2</v>
      </c>
      <c r="BH39" s="27">
        <v>0</v>
      </c>
      <c r="BI39" s="27">
        <v>0</v>
      </c>
      <c r="BJ39" s="27">
        <v>2.6714720187419361</v>
      </c>
      <c r="BK39" s="28">
        <f t="shared" ref="BK39:BK47" si="16">SUM(C39:BJ39)</f>
        <v>35.118698322774158</v>
      </c>
    </row>
    <row r="40" spans="1:63" x14ac:dyDescent="0.2">
      <c r="A40" s="22"/>
      <c r="B40" s="26" t="s">
        <v>124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2.3051177243870971</v>
      </c>
      <c r="I40" s="27">
        <v>0.90893727503225819</v>
      </c>
      <c r="J40" s="27">
        <v>0</v>
      </c>
      <c r="K40" s="27">
        <v>0</v>
      </c>
      <c r="L40" s="27">
        <v>1.0115971815161291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1.5404789891612898</v>
      </c>
      <c r="S40" s="27">
        <v>5.9133341870967734E-2</v>
      </c>
      <c r="T40" s="27">
        <v>0</v>
      </c>
      <c r="U40" s="27">
        <v>0</v>
      </c>
      <c r="V40" s="27">
        <v>0.79969880193548348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0.40454915641935485</v>
      </c>
      <c r="AC40" s="27">
        <v>2.0423661290322581E-4</v>
      </c>
      <c r="AD40" s="27">
        <v>0</v>
      </c>
      <c r="AE40" s="27">
        <v>0</v>
      </c>
      <c r="AF40" s="27">
        <v>2.8164252903225811E-3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0.55728511277419368</v>
      </c>
      <c r="AM40" s="27">
        <v>1.0583653064516132E-2</v>
      </c>
      <c r="AN40" s="27">
        <v>0</v>
      </c>
      <c r="AO40" s="27">
        <v>0</v>
      </c>
      <c r="AP40" s="27">
        <v>0.10353207164516127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18.3548406896772</v>
      </c>
      <c r="AW40" s="27">
        <v>0.31299915309677417</v>
      </c>
      <c r="AX40" s="27">
        <v>0</v>
      </c>
      <c r="AY40" s="27">
        <v>0</v>
      </c>
      <c r="AZ40" s="27">
        <v>10.387182312258069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15.688232923677411</v>
      </c>
      <c r="BG40" s="27">
        <v>0.46718979980645153</v>
      </c>
      <c r="BH40" s="27">
        <v>0</v>
      </c>
      <c r="BI40" s="27">
        <v>0</v>
      </c>
      <c r="BJ40" s="27">
        <v>7.0953221995483906</v>
      </c>
      <c r="BK40" s="28">
        <f t="shared" si="16"/>
        <v>60.009701047773973</v>
      </c>
    </row>
    <row r="41" spans="1:63" x14ac:dyDescent="0.2">
      <c r="A41" s="22"/>
      <c r="B41" s="26" t="s">
        <v>125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0.36377121199999984</v>
      </c>
      <c r="I41" s="27">
        <v>0.11823031474193546</v>
      </c>
      <c r="J41" s="27">
        <v>0</v>
      </c>
      <c r="K41" s="27">
        <v>0</v>
      </c>
      <c r="L41" s="27">
        <v>0.17695778183870964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0.19454385638709673</v>
      </c>
      <c r="S41" s="27">
        <v>0</v>
      </c>
      <c r="T41" s="27">
        <v>0</v>
      </c>
      <c r="U41" s="27">
        <v>0</v>
      </c>
      <c r="V41" s="27">
        <v>1.4996306516129029E-2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1.5219140129032256E-2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2.2073281387096775E-2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5.056689812225823</v>
      </c>
      <c r="AW41" s="27">
        <v>1.6947892193548385E-2</v>
      </c>
      <c r="AX41" s="27">
        <v>0</v>
      </c>
      <c r="AY41" s="27">
        <v>0</v>
      </c>
      <c r="AZ41" s="27">
        <v>1.0870405347097987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5.1297443228064648</v>
      </c>
      <c r="BG41" s="27">
        <v>0.26318775783870968</v>
      </c>
      <c r="BH41" s="27">
        <v>0</v>
      </c>
      <c r="BI41" s="27">
        <v>0</v>
      </c>
      <c r="BJ41" s="27">
        <v>0.92037480477419376</v>
      </c>
      <c r="BK41" s="28">
        <f t="shared" si="16"/>
        <v>13.379777017548538</v>
      </c>
    </row>
    <row r="42" spans="1:63" x14ac:dyDescent="0.2">
      <c r="A42" s="22"/>
      <c r="B42" s="26" t="s">
        <v>126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1.8340773619999999</v>
      </c>
      <c r="I42" s="27">
        <v>0.5769202037419352</v>
      </c>
      <c r="J42" s="27">
        <v>0</v>
      </c>
      <c r="K42" s="27">
        <v>0</v>
      </c>
      <c r="L42" s="27">
        <v>1.0667537746774192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1.2495628225483875</v>
      </c>
      <c r="S42" s="27">
        <v>5.2387914970322091</v>
      </c>
      <c r="T42" s="27">
        <v>0</v>
      </c>
      <c r="U42" s="27">
        <v>0</v>
      </c>
      <c r="V42" s="27">
        <v>1.692562505967742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6.3109294645161282E-2</v>
      </c>
      <c r="AC42" s="27">
        <v>0</v>
      </c>
      <c r="AD42" s="27">
        <v>0</v>
      </c>
      <c r="AE42" s="27">
        <v>0</v>
      </c>
      <c r="AF42" s="27">
        <v>1.7249034709677417E-2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5.212954638709677E-2</v>
      </c>
      <c r="AM42" s="27">
        <v>0</v>
      </c>
      <c r="AN42" s="27">
        <v>0</v>
      </c>
      <c r="AO42" s="27">
        <v>0</v>
      </c>
      <c r="AP42" s="27">
        <v>4.3171153161290311E-2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5.1343488838064522</v>
      </c>
      <c r="AW42" s="27">
        <v>0.34523151106451622</v>
      </c>
      <c r="AX42" s="27">
        <v>0</v>
      </c>
      <c r="AY42" s="27">
        <v>0</v>
      </c>
      <c r="AZ42" s="27">
        <v>5.4143381453225814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4.4425206811935407</v>
      </c>
      <c r="BG42" s="27">
        <v>2.2510900956774194</v>
      </c>
      <c r="BH42" s="27">
        <v>0</v>
      </c>
      <c r="BI42" s="27">
        <v>0</v>
      </c>
      <c r="BJ42" s="27">
        <v>3.1599532597096767</v>
      </c>
      <c r="BK42" s="28">
        <f t="shared" si="16"/>
        <v>32.581809771645098</v>
      </c>
    </row>
    <row r="43" spans="1:63" x14ac:dyDescent="0.2">
      <c r="A43" s="22"/>
      <c r="B43" s="26" t="s">
        <v>127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4.5455985949677435</v>
      </c>
      <c r="I43" s="27">
        <v>0.33411253677419356</v>
      </c>
      <c r="J43" s="27">
        <v>0</v>
      </c>
      <c r="K43" s="27">
        <v>0</v>
      </c>
      <c r="L43" s="27">
        <v>1.7258064502580639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1.8032051977741927</v>
      </c>
      <c r="S43" s="27">
        <v>2.9863511483548444</v>
      </c>
      <c r="T43" s="27">
        <v>0</v>
      </c>
      <c r="U43" s="27">
        <v>0</v>
      </c>
      <c r="V43" s="27">
        <v>0.5214595973548386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3.4478483129032261E-2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3.9748778064516127E-2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7.8274118563548347</v>
      </c>
      <c r="AW43" s="27">
        <v>0.49073926793548389</v>
      </c>
      <c r="AX43" s="27">
        <v>0</v>
      </c>
      <c r="AY43" s="27">
        <v>0</v>
      </c>
      <c r="AZ43" s="27">
        <v>2.7619842509677408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5.0874253599354882</v>
      </c>
      <c r="BG43" s="27">
        <v>0.48673307887096778</v>
      </c>
      <c r="BH43" s="27">
        <v>0</v>
      </c>
      <c r="BI43" s="27">
        <v>0</v>
      </c>
      <c r="BJ43" s="27">
        <v>1.8355005653548395</v>
      </c>
      <c r="BK43" s="28">
        <f t="shared" si="16"/>
        <v>30.480555166096782</v>
      </c>
    </row>
    <row r="44" spans="1:63" x14ac:dyDescent="0.2">
      <c r="A44" s="22"/>
      <c r="B44" s="26" t="s">
        <v>128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1.1238649219354842</v>
      </c>
      <c r="I44" s="27">
        <v>1.2739331291612905</v>
      </c>
      <c r="J44" s="27">
        <v>0</v>
      </c>
      <c r="K44" s="27">
        <v>0</v>
      </c>
      <c r="L44" s="27">
        <v>0.87082096767741957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0.4682658720645162</v>
      </c>
      <c r="S44" s="27">
        <v>0</v>
      </c>
      <c r="T44" s="27">
        <v>0</v>
      </c>
      <c r="U44" s="27">
        <v>0</v>
      </c>
      <c r="V44" s="27">
        <v>0.1096416638387097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0.18080344383870975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0.23288635845161296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20.785432903064557</v>
      </c>
      <c r="AW44" s="27">
        <v>0.9169080734838706</v>
      </c>
      <c r="AX44" s="27">
        <v>9.2288741935483883E-5</v>
      </c>
      <c r="AY44" s="27">
        <v>0</v>
      </c>
      <c r="AZ44" s="27">
        <v>4.328287148838954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22.873730268741927</v>
      </c>
      <c r="BG44" s="27">
        <v>0.40329506683870953</v>
      </c>
      <c r="BH44" s="27">
        <v>0</v>
      </c>
      <c r="BI44" s="27">
        <v>0</v>
      </c>
      <c r="BJ44" s="27">
        <v>1.9301633638387092</v>
      </c>
      <c r="BK44" s="28">
        <f t="shared" si="16"/>
        <v>55.498125470516406</v>
      </c>
    </row>
    <row r="45" spans="1:63" x14ac:dyDescent="0.2">
      <c r="A45" s="22"/>
      <c r="B45" s="26" t="s">
        <v>129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17.83148897306452</v>
      </c>
      <c r="I45" s="27">
        <v>105.23944599644848</v>
      </c>
      <c r="J45" s="27">
        <v>0</v>
      </c>
      <c r="K45" s="27">
        <v>0</v>
      </c>
      <c r="L45" s="27">
        <v>13.691868060645159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12.660814417580644</v>
      </c>
      <c r="S45" s="27">
        <v>20.436775419548397</v>
      </c>
      <c r="T45" s="27">
        <v>2.8473618774193556E-2</v>
      </c>
      <c r="U45" s="27">
        <v>0</v>
      </c>
      <c r="V45" s="27">
        <v>6.0214878732580646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6.1849855622903229</v>
      </c>
      <c r="AC45" s="27">
        <v>0.12735274616129033</v>
      </c>
      <c r="AD45" s="27">
        <v>0</v>
      </c>
      <c r="AE45" s="27">
        <v>0</v>
      </c>
      <c r="AF45" s="27">
        <v>0.95341808051612875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6.1486805220967726</v>
      </c>
      <c r="AM45" s="27">
        <v>3.6210431580645172E-2</v>
      </c>
      <c r="AN45" s="27">
        <v>0</v>
      </c>
      <c r="AO45" s="27">
        <v>0</v>
      </c>
      <c r="AP45" s="27">
        <v>0.96366306654838696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198.61114462229051</v>
      </c>
      <c r="AW45" s="27">
        <v>15.616581927064521</v>
      </c>
      <c r="AX45" s="27">
        <v>0.18591575290322579</v>
      </c>
      <c r="AY45" s="27">
        <v>0</v>
      </c>
      <c r="AZ45" s="27">
        <v>162.07120359132267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208.93998378825816</v>
      </c>
      <c r="BG45" s="27">
        <v>31.124829961451589</v>
      </c>
      <c r="BH45" s="27">
        <v>2.5310273191935484</v>
      </c>
      <c r="BI45" s="27">
        <v>0</v>
      </c>
      <c r="BJ45" s="27">
        <v>130.70806665483866</v>
      </c>
      <c r="BK45" s="28">
        <f t="shared" si="16"/>
        <v>940.11341838583598</v>
      </c>
    </row>
    <row r="46" spans="1:63" x14ac:dyDescent="0.2">
      <c r="A46" s="22"/>
      <c r="B46" s="26" t="s">
        <v>130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10.38135344612903</v>
      </c>
      <c r="I46" s="27">
        <v>75.964221373995983</v>
      </c>
      <c r="J46" s="27">
        <v>0</v>
      </c>
      <c r="K46" s="27">
        <v>0</v>
      </c>
      <c r="L46" s="27">
        <v>6.7968982019677409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7.0306276579354776</v>
      </c>
      <c r="S46" s="27">
        <v>7.5465528714838692</v>
      </c>
      <c r="T46" s="27">
        <v>0</v>
      </c>
      <c r="U46" s="27">
        <v>0</v>
      </c>
      <c r="V46" s="27">
        <v>4.5625383386451581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1.2460258090645155</v>
      </c>
      <c r="AC46" s="27">
        <v>1.6389653516129036E-2</v>
      </c>
      <c r="AD46" s="27">
        <v>0</v>
      </c>
      <c r="AE46" s="27">
        <v>0</v>
      </c>
      <c r="AF46" s="27">
        <v>1.9715678369677427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2.069379118225807</v>
      </c>
      <c r="AM46" s="27">
        <v>6.1378122903225788E-3</v>
      </c>
      <c r="AN46" s="27">
        <v>0</v>
      </c>
      <c r="AO46" s="27">
        <v>0</v>
      </c>
      <c r="AP46" s="27">
        <v>1.0069708371612911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94.025963352129111</v>
      </c>
      <c r="AW46" s="27">
        <v>25.343364915870961</v>
      </c>
      <c r="AX46" s="27">
        <v>0.75876586254838696</v>
      </c>
      <c r="AY46" s="27">
        <v>0</v>
      </c>
      <c r="AZ46" s="27">
        <v>54.887544067903256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121.45238830345171</v>
      </c>
      <c r="BG46" s="27">
        <v>5.3307316600967756</v>
      </c>
      <c r="BH46" s="27">
        <v>2.0041596256451615</v>
      </c>
      <c r="BI46" s="27">
        <v>0</v>
      </c>
      <c r="BJ46" s="27">
        <v>63.094242808903267</v>
      </c>
      <c r="BK46" s="28">
        <f t="shared" si="16"/>
        <v>485.4958235539317</v>
      </c>
    </row>
    <row r="47" spans="1:63" x14ac:dyDescent="0.2">
      <c r="A47" s="22"/>
      <c r="B47" s="26" t="s">
        <v>131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3.3753254389354828</v>
      </c>
      <c r="I47" s="27">
        <v>12.524655279169462</v>
      </c>
      <c r="J47" s="27">
        <v>0</v>
      </c>
      <c r="K47" s="27">
        <v>0</v>
      </c>
      <c r="L47" s="27">
        <v>1.642963603806451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2.3323068132580653</v>
      </c>
      <c r="S47" s="27">
        <v>0.29402811070967733</v>
      </c>
      <c r="T47" s="27">
        <v>0</v>
      </c>
      <c r="U47" s="27">
        <v>0</v>
      </c>
      <c r="V47" s="27">
        <v>0.56315609867741923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0.28764765832258066</v>
      </c>
      <c r="AC47" s="27">
        <v>1.5590674677419357E-2</v>
      </c>
      <c r="AD47" s="27">
        <v>0</v>
      </c>
      <c r="AE47" s="27">
        <v>0</v>
      </c>
      <c r="AF47" s="27">
        <v>6.4549994516129028E-3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0.46828386096774199</v>
      </c>
      <c r="AM47" s="27">
        <v>0</v>
      </c>
      <c r="AN47" s="27">
        <v>0</v>
      </c>
      <c r="AO47" s="27">
        <v>0</v>
      </c>
      <c r="AP47" s="27">
        <v>1.8428478709677425E-3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126.02649386435715</v>
      </c>
      <c r="AW47" s="27">
        <v>10.902502588612892</v>
      </c>
      <c r="AX47" s="27">
        <v>0.37363045032258069</v>
      </c>
      <c r="AY47" s="27">
        <v>0</v>
      </c>
      <c r="AZ47" s="27">
        <v>28.006301227709638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134.97411906159667</v>
      </c>
      <c r="BG47" s="27">
        <v>13.91554576590323</v>
      </c>
      <c r="BH47" s="27">
        <v>3.0095774324193534</v>
      </c>
      <c r="BI47" s="27">
        <v>0</v>
      </c>
      <c r="BJ47" s="27">
        <v>17.610505490870953</v>
      </c>
      <c r="BK47" s="28">
        <f t="shared" si="16"/>
        <v>356.3309312676393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41.983800239451618</v>
      </c>
      <c r="I48" s="27">
        <f t="shared" si="17"/>
        <v>201.19499792458166</v>
      </c>
      <c r="J48" s="27">
        <f t="shared" si="17"/>
        <v>0</v>
      </c>
      <c r="K48" s="27">
        <f t="shared" si="17"/>
        <v>0</v>
      </c>
      <c r="L48" s="27">
        <f t="shared" si="17"/>
        <v>34.222451441903182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27.464729157935473</v>
      </c>
      <c r="S48" s="27">
        <f t="shared" si="17"/>
        <v>37.260984483322545</v>
      </c>
      <c r="T48" s="27">
        <f t="shared" si="17"/>
        <v>2.8473618774193556E-2</v>
      </c>
      <c r="U48" s="27">
        <f t="shared" si="17"/>
        <v>0</v>
      </c>
      <c r="V48" s="27">
        <f t="shared" si="17"/>
        <v>14.494587350064512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8.4288108684838701</v>
      </c>
      <c r="AC48" s="27">
        <f t="shared" si="17"/>
        <v>0.15953731096774196</v>
      </c>
      <c r="AD48" s="27">
        <f t="shared" si="17"/>
        <v>0</v>
      </c>
      <c r="AE48" s="27">
        <f t="shared" si="17"/>
        <v>0</v>
      </c>
      <c r="AF48" s="27">
        <f t="shared" si="17"/>
        <v>2.9515063769354843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9.5926470002903201</v>
      </c>
      <c r="AM48" s="27">
        <f t="shared" si="17"/>
        <v>5.2931896935483884E-2</v>
      </c>
      <c r="AN48" s="27">
        <f t="shared" si="17"/>
        <v>0</v>
      </c>
      <c r="AO48" s="27">
        <f t="shared" si="17"/>
        <v>0</v>
      </c>
      <c r="AP48" s="27">
        <f t="shared" si="17"/>
        <v>2.1191799763870969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477.71039074613145</v>
      </c>
      <c r="AW48" s="27">
        <f t="shared" si="17"/>
        <v>60.38776997593547</v>
      </c>
      <c r="AX48" s="27">
        <f t="shared" si="17"/>
        <v>1.318404354516129</v>
      </c>
      <c r="AY48" s="27">
        <f t="shared" si="17"/>
        <v>0</v>
      </c>
      <c r="AZ48" s="27">
        <f t="shared" si="17"/>
        <v>279.50153200948432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519.30912889479043</v>
      </c>
      <c r="BG48" s="27">
        <f t="shared" si="17"/>
        <v>54.256610833032241</v>
      </c>
      <c r="BH48" s="27">
        <f t="shared" si="17"/>
        <v>7.5447643772580637</v>
      </c>
      <c r="BI48" s="27">
        <f t="shared" si="17"/>
        <v>0</v>
      </c>
      <c r="BJ48" s="27">
        <f t="shared" si="17"/>
        <v>229.02560116658063</v>
      </c>
      <c r="BK48" s="27">
        <f t="shared" ref="BK48" si="18">SUM(BK39:BK47)</f>
        <v>2009.0088400037621</v>
      </c>
    </row>
    <row r="49" spans="1:63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57.318496368451619</v>
      </c>
      <c r="I49" s="30">
        <f t="shared" si="19"/>
        <v>202.89261714432359</v>
      </c>
      <c r="J49" s="30">
        <f t="shared" si="19"/>
        <v>0</v>
      </c>
      <c r="K49" s="30">
        <f t="shared" si="19"/>
        <v>0</v>
      </c>
      <c r="L49" s="30">
        <f t="shared" si="19"/>
        <v>36.264460021935442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40.473624905774187</v>
      </c>
      <c r="S49" s="30">
        <f t="shared" si="19"/>
        <v>37.425065688806413</v>
      </c>
      <c r="T49" s="30">
        <f t="shared" si="19"/>
        <v>2.8473618774193556E-2</v>
      </c>
      <c r="U49" s="30">
        <f t="shared" si="19"/>
        <v>0</v>
      </c>
      <c r="V49" s="30">
        <f t="shared" si="19"/>
        <v>16.051493528225802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10.011980783290321</v>
      </c>
      <c r="AC49" s="30">
        <f t="shared" si="19"/>
        <v>0.15953731096774196</v>
      </c>
      <c r="AD49" s="30">
        <f t="shared" si="19"/>
        <v>0</v>
      </c>
      <c r="AE49" s="30">
        <f t="shared" si="19"/>
        <v>0</v>
      </c>
      <c r="AF49" s="30">
        <f t="shared" si="19"/>
        <v>3.0537021260967747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11.759773301258061</v>
      </c>
      <c r="AM49" s="30">
        <f t="shared" si="20"/>
        <v>5.3552733741935497E-2</v>
      </c>
      <c r="AN49" s="30">
        <f t="shared" si="20"/>
        <v>0</v>
      </c>
      <c r="AO49" s="30">
        <f t="shared" si="20"/>
        <v>0</v>
      </c>
      <c r="AP49" s="30">
        <f t="shared" si="20"/>
        <v>2.269385345322581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741.95740334061406</v>
      </c>
      <c r="AW49" s="30">
        <f t="shared" si="20"/>
        <v>72.245850015998201</v>
      </c>
      <c r="AX49" s="30">
        <f t="shared" si="20"/>
        <v>1.318584724548387</v>
      </c>
      <c r="AY49" s="30">
        <f t="shared" si="20"/>
        <v>0</v>
      </c>
      <c r="AZ49" s="30">
        <f t="shared" si="20"/>
        <v>324.51136583061327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789.27279832314503</v>
      </c>
      <c r="BG49" s="30">
        <f t="shared" si="20"/>
        <v>62.726724411774171</v>
      </c>
      <c r="BH49" s="30">
        <f t="shared" si="20"/>
        <v>7.5447643772580637</v>
      </c>
      <c r="BI49" s="30">
        <f t="shared" si="20"/>
        <v>0</v>
      </c>
      <c r="BJ49" s="30">
        <f t="shared" si="20"/>
        <v>261.86723210954835</v>
      </c>
      <c r="BK49" s="30">
        <f t="shared" ref="BK49" si="21">BK37+BK48</f>
        <v>2679.2068860104682</v>
      </c>
    </row>
    <row r="50" spans="1:63" ht="3" customHeight="1" x14ac:dyDescent="0.2">
      <c r="A50" s="22"/>
      <c r="B50" s="25"/>
      <c r="C50" s="80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2"/>
    </row>
    <row r="51" spans="1:63" x14ac:dyDescent="0.2">
      <c r="A51" s="22" t="s">
        <v>15</v>
      </c>
      <c r="B51" s="23" t="s">
        <v>8</v>
      </c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2"/>
    </row>
    <row r="52" spans="1:63" x14ac:dyDescent="0.2">
      <c r="A52" s="22" t="s">
        <v>76</v>
      </c>
      <c r="B52" s="25" t="s">
        <v>16</v>
      </c>
      <c r="C52" s="80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2"/>
    </row>
    <row r="53" spans="1:63" x14ac:dyDescent="0.2">
      <c r="A53" s="22"/>
      <c r="B53" s="26" t="s">
        <v>132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3.2207777531935511</v>
      </c>
      <c r="I53" s="27">
        <v>88.648111998001781</v>
      </c>
      <c r="J53" s="27">
        <v>0</v>
      </c>
      <c r="K53" s="27">
        <v>0</v>
      </c>
      <c r="L53" s="27">
        <v>9.4642334420322545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1.4082307771612899</v>
      </c>
      <c r="S53" s="27">
        <v>0.9086052304838711</v>
      </c>
      <c r="T53" s="27">
        <v>5.8988831709354868</v>
      </c>
      <c r="U53" s="27">
        <v>0</v>
      </c>
      <c r="V53" s="27">
        <v>1.8730153328387096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0.87702917416129034</v>
      </c>
      <c r="AC53" s="27">
        <v>1.5223194709677418E-2</v>
      </c>
      <c r="AD53" s="27">
        <v>0</v>
      </c>
      <c r="AE53" s="27">
        <v>0</v>
      </c>
      <c r="AF53" s="27">
        <v>3.882117481387096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1.0379391767741937</v>
      </c>
      <c r="AM53" s="27">
        <v>3.432658725806452E-2</v>
      </c>
      <c r="AN53" s="27">
        <v>0</v>
      </c>
      <c r="AO53" s="27">
        <v>0</v>
      </c>
      <c r="AP53" s="27">
        <v>2.286876295548387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49.993312061580738</v>
      </c>
      <c r="AW53" s="27">
        <v>5.8119100669677426</v>
      </c>
      <c r="AX53" s="27">
        <v>0</v>
      </c>
      <c r="AY53" s="27">
        <v>0</v>
      </c>
      <c r="AZ53" s="27">
        <v>132.87661681116128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43.398755235322554</v>
      </c>
      <c r="BG53" s="27">
        <v>9.5083033991612904</v>
      </c>
      <c r="BH53" s="27">
        <v>0.90350531790322586</v>
      </c>
      <c r="BI53" s="27">
        <v>0</v>
      </c>
      <c r="BJ53" s="27">
        <v>75.971042395774219</v>
      </c>
      <c r="BK53" s="28">
        <f t="shared" ref="BK53" si="22">SUM(C53:BJ53)</f>
        <v>438.01881490235667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3.2207777531935511</v>
      </c>
      <c r="I54" s="30">
        <f t="shared" si="23"/>
        <v>88.648111998001781</v>
      </c>
      <c r="J54" s="30">
        <f t="shared" si="23"/>
        <v>0</v>
      </c>
      <c r="K54" s="30">
        <f t="shared" si="23"/>
        <v>0</v>
      </c>
      <c r="L54" s="30">
        <f t="shared" si="23"/>
        <v>9.4642334420322545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1.4082307771612899</v>
      </c>
      <c r="S54" s="30">
        <f t="shared" si="23"/>
        <v>0.9086052304838711</v>
      </c>
      <c r="T54" s="30">
        <f t="shared" si="23"/>
        <v>5.8988831709354868</v>
      </c>
      <c r="U54" s="30">
        <f t="shared" si="23"/>
        <v>0</v>
      </c>
      <c r="V54" s="30">
        <f t="shared" si="23"/>
        <v>1.8730153328387096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0.87702917416129034</v>
      </c>
      <c r="AC54" s="30">
        <f t="shared" si="23"/>
        <v>1.5223194709677418E-2</v>
      </c>
      <c r="AD54" s="30">
        <f t="shared" si="23"/>
        <v>0</v>
      </c>
      <c r="AE54" s="30">
        <f t="shared" si="23"/>
        <v>0</v>
      </c>
      <c r="AF54" s="30">
        <f t="shared" si="23"/>
        <v>3.882117481387096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1.0379391767741937</v>
      </c>
      <c r="AM54" s="30">
        <f t="shared" si="23"/>
        <v>3.432658725806452E-2</v>
      </c>
      <c r="AN54" s="30">
        <f t="shared" si="23"/>
        <v>0</v>
      </c>
      <c r="AO54" s="30">
        <f t="shared" si="23"/>
        <v>0</v>
      </c>
      <c r="AP54" s="30">
        <f t="shared" si="23"/>
        <v>2.286876295548387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49.993312061580738</v>
      </c>
      <c r="AW54" s="30">
        <f t="shared" si="23"/>
        <v>5.8119100669677426</v>
      </c>
      <c r="AX54" s="30">
        <f t="shared" si="23"/>
        <v>0</v>
      </c>
      <c r="AY54" s="30">
        <f t="shared" si="23"/>
        <v>0</v>
      </c>
      <c r="AZ54" s="30">
        <f t="shared" si="23"/>
        <v>132.87661681116128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43.398755235322554</v>
      </c>
      <c r="BG54" s="30">
        <f t="shared" si="23"/>
        <v>9.5083033991612904</v>
      </c>
      <c r="BH54" s="30">
        <f t="shared" si="23"/>
        <v>0.90350531790322586</v>
      </c>
      <c r="BI54" s="30">
        <f t="shared" si="23"/>
        <v>0</v>
      </c>
      <c r="BJ54" s="30">
        <f t="shared" si="23"/>
        <v>75.971042395774219</v>
      </c>
      <c r="BK54" s="30">
        <f t="shared" si="23"/>
        <v>438.01881490235667</v>
      </c>
    </row>
    <row r="55" spans="1:63" ht="2.25" customHeight="1" x14ac:dyDescent="0.2">
      <c r="A55" s="22"/>
      <c r="B55" s="25"/>
      <c r="C55" s="80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2"/>
    </row>
    <row r="56" spans="1:63" x14ac:dyDescent="0.2">
      <c r="A56" s="22" t="s">
        <v>4</v>
      </c>
      <c r="B56" s="23" t="s">
        <v>9</v>
      </c>
      <c r="C56" s="80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2"/>
    </row>
    <row r="57" spans="1:63" x14ac:dyDescent="0.2">
      <c r="A57" s="22" t="s">
        <v>76</v>
      </c>
      <c r="B57" s="25" t="s">
        <v>17</v>
      </c>
      <c r="C57" s="80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2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3" x14ac:dyDescent="0.2">
      <c r="A60" s="22" t="s">
        <v>77</v>
      </c>
      <c r="B60" s="25" t="s">
        <v>18</v>
      </c>
      <c r="C60" s="80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2"/>
    </row>
    <row r="61" spans="1:63" x14ac:dyDescent="0.2">
      <c r="A61" s="22"/>
      <c r="B61" s="26" t="s">
        <v>104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0.35337129999999617</v>
      </c>
      <c r="AW61" s="27">
        <v>231.05490445838481</v>
      </c>
      <c r="AX61" s="27">
        <v>382.58459555838493</v>
      </c>
      <c r="AY61" s="27">
        <v>0</v>
      </c>
      <c r="AZ61" s="27">
        <v>0.21457540000000003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0.23527530000000238</v>
      </c>
      <c r="BG61" s="27">
        <v>30.035318100000001</v>
      </c>
      <c r="BH61" s="27">
        <v>0</v>
      </c>
      <c r="BI61" s="27">
        <v>0</v>
      </c>
      <c r="BJ61" s="27">
        <v>0.89857529999999997</v>
      </c>
      <c r="BK61" s="28">
        <f t="shared" ref="BK61:BK64" si="25">SUM(C61:BJ61)</f>
        <v>645.37661541676971</v>
      </c>
    </row>
    <row r="62" spans="1:63" x14ac:dyDescent="0.2">
      <c r="A62" s="22"/>
      <c r="B62" s="26" t="s">
        <v>105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0.22977630000000007</v>
      </c>
      <c r="AW62" s="27">
        <v>126.32373455838498</v>
      </c>
      <c r="AX62" s="27">
        <v>393.76375625838489</v>
      </c>
      <c r="AY62" s="27">
        <v>0</v>
      </c>
      <c r="AZ62" s="27">
        <v>0.12990510000000002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8.7311499999999542E-2</v>
      </c>
      <c r="BG62" s="27">
        <v>2.563E-4</v>
      </c>
      <c r="BH62" s="27">
        <v>0</v>
      </c>
      <c r="BI62" s="27">
        <v>0</v>
      </c>
      <c r="BJ62" s="27">
        <v>2.29917E-2</v>
      </c>
      <c r="BK62" s="28">
        <f t="shared" si="25"/>
        <v>520.55773171677004</v>
      </c>
    </row>
    <row r="63" spans="1:63" x14ac:dyDescent="0.2">
      <c r="A63" s="22"/>
      <c r="B63" s="26" t="s">
        <v>103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0.94972270000000258</v>
      </c>
      <c r="AW63" s="27">
        <v>1.953784999999999</v>
      </c>
      <c r="AX63" s="27">
        <v>395.14403345838491</v>
      </c>
      <c r="AY63" s="27">
        <v>0</v>
      </c>
      <c r="AZ63" s="27">
        <v>0.29495549999999998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1.7549848999999753</v>
      </c>
      <c r="BG63" s="27">
        <v>3.6919999999999998E-4</v>
      </c>
      <c r="BH63" s="27">
        <v>0</v>
      </c>
      <c r="BI63" s="27">
        <v>0</v>
      </c>
      <c r="BJ63" s="27">
        <v>6.6231600000000002E-2</v>
      </c>
      <c r="BK63" s="28">
        <f t="shared" si="25"/>
        <v>400.16408235838486</v>
      </c>
    </row>
    <row r="64" spans="1:63" x14ac:dyDescent="0.2">
      <c r="A64" s="22"/>
      <c r="B64" s="26" t="s">
        <v>106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1.0618860000000088</v>
      </c>
      <c r="AW64" s="27">
        <v>251.30827705838504</v>
      </c>
      <c r="AX64" s="27">
        <v>4.5000000000000001E-6</v>
      </c>
      <c r="AY64" s="27">
        <v>0</v>
      </c>
      <c r="AZ64" s="27">
        <v>2.7919880999999993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0.25209170000000641</v>
      </c>
      <c r="BG64" s="27">
        <v>8.2339500000000024E-2</v>
      </c>
      <c r="BH64" s="27">
        <v>0</v>
      </c>
      <c r="BI64" s="27">
        <v>0</v>
      </c>
      <c r="BJ64" s="27">
        <v>0.36048169999999996</v>
      </c>
      <c r="BK64" s="28">
        <f t="shared" si="25"/>
        <v>255.85706855838504</v>
      </c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2.5947563000000073</v>
      </c>
      <c r="AW65" s="30">
        <f t="shared" si="26"/>
        <v>610.64070107515477</v>
      </c>
      <c r="AX65" s="30">
        <f t="shared" si="26"/>
        <v>1171.4923897751546</v>
      </c>
      <c r="AY65" s="30">
        <f t="shared" si="26"/>
        <v>0</v>
      </c>
      <c r="AZ65" s="30">
        <f t="shared" si="26"/>
        <v>3.4314240999999992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2.3296633999999838</v>
      </c>
      <c r="BG65" s="30">
        <f t="shared" si="27"/>
        <v>30.118283100000003</v>
      </c>
      <c r="BH65" s="30">
        <f t="shared" si="27"/>
        <v>0</v>
      </c>
      <c r="BI65" s="30">
        <f t="shared" si="27"/>
        <v>0</v>
      </c>
      <c r="BJ65" s="30">
        <f t="shared" si="27"/>
        <v>1.3482802999999999</v>
      </c>
      <c r="BK65" s="30">
        <f t="shared" ref="BK65" si="28">SUM(BK61:BK64)</f>
        <v>1821.9554980503094</v>
      </c>
      <c r="BM65" s="54"/>
      <c r="BO65" s="54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2.5947563000000073</v>
      </c>
      <c r="AW66" s="30">
        <f t="shared" si="30"/>
        <v>610.64070107515477</v>
      </c>
      <c r="AX66" s="30">
        <f t="shared" si="30"/>
        <v>1171.4923897751546</v>
      </c>
      <c r="AY66" s="30">
        <f t="shared" si="30"/>
        <v>0</v>
      </c>
      <c r="AZ66" s="30">
        <f t="shared" si="30"/>
        <v>3.4314240999999992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2.3296633999999838</v>
      </c>
      <c r="BG66" s="30">
        <f t="shared" si="31"/>
        <v>30.118283100000003</v>
      </c>
      <c r="BH66" s="30">
        <f t="shared" si="31"/>
        <v>0</v>
      </c>
      <c r="BI66" s="30">
        <f t="shared" si="31"/>
        <v>0</v>
      </c>
      <c r="BJ66" s="30">
        <f t="shared" si="31"/>
        <v>1.3482802999999999</v>
      </c>
      <c r="BK66" s="30">
        <f t="shared" ref="BK66" si="32">BK59+BK65</f>
        <v>1821.9554980503094</v>
      </c>
    </row>
    <row r="67" spans="1:67" ht="4.5" customHeight="1" x14ac:dyDescent="0.2">
      <c r="A67" s="22"/>
      <c r="B67" s="25"/>
      <c r="C67" s="80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2"/>
    </row>
    <row r="68" spans="1:67" ht="25.5" x14ac:dyDescent="0.2">
      <c r="A68" s="22" t="s">
        <v>19</v>
      </c>
      <c r="B68" s="23" t="s">
        <v>20</v>
      </c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2"/>
    </row>
    <row r="69" spans="1:67" x14ac:dyDescent="0.2">
      <c r="A69" s="22" t="s">
        <v>76</v>
      </c>
      <c r="B69" s="25" t="s">
        <v>21</v>
      </c>
      <c r="C69" s="80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2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80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2"/>
    </row>
    <row r="73" spans="1:67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8.3317327683548399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95.4558720537742</v>
      </c>
      <c r="I73" s="38">
        <f t="shared" si="33"/>
        <v>7159.4183663128097</v>
      </c>
      <c r="J73" s="38">
        <f t="shared" si="33"/>
        <v>770.41231386393542</v>
      </c>
      <c r="K73" s="38">
        <f t="shared" si="33"/>
        <v>5.1644131622258049</v>
      </c>
      <c r="L73" s="38">
        <f t="shared" si="33"/>
        <v>262.60589945445156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64.022974074516128</v>
      </c>
      <c r="S73" s="38">
        <f t="shared" si="33"/>
        <v>325.1821534914838</v>
      </c>
      <c r="T73" s="38">
        <f t="shared" si="33"/>
        <v>637.76188260803201</v>
      </c>
      <c r="U73" s="38">
        <f t="shared" si="33"/>
        <v>0</v>
      </c>
      <c r="V73" s="38">
        <f t="shared" si="33"/>
        <v>66.668730821129003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11.38994638029032</v>
      </c>
      <c r="AC73" s="38">
        <f t="shared" si="33"/>
        <v>177.14221843335483</v>
      </c>
      <c r="AD73" s="38">
        <f t="shared" si="33"/>
        <v>0</v>
      </c>
      <c r="AE73" s="38">
        <f t="shared" si="33"/>
        <v>0</v>
      </c>
      <c r="AF73" s="38">
        <f t="shared" si="33"/>
        <v>9.0356820239032256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13.425256599225802</v>
      </c>
      <c r="AM73" s="38">
        <f t="shared" si="34"/>
        <v>0.77364746887096802</v>
      </c>
      <c r="AN73" s="38">
        <f t="shared" si="34"/>
        <v>0</v>
      </c>
      <c r="AO73" s="38">
        <f t="shared" si="34"/>
        <v>0</v>
      </c>
      <c r="AP73" s="38">
        <f t="shared" si="34"/>
        <v>9.5613441376774198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1018.9425833478078</v>
      </c>
      <c r="AW73" s="38">
        <f t="shared" si="34"/>
        <v>1871.2157716991533</v>
      </c>
      <c r="AX73" s="38">
        <f t="shared" si="34"/>
        <v>1211.3902308750578</v>
      </c>
      <c r="AY73" s="38">
        <f t="shared" si="34"/>
        <v>0</v>
      </c>
      <c r="AZ73" s="38">
        <f t="shared" si="34"/>
        <v>1070.528312514097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1002.9899105961771</v>
      </c>
      <c r="BG73" s="38">
        <f t="shared" si="34"/>
        <v>266.68287858658061</v>
      </c>
      <c r="BH73" s="38">
        <f t="shared" si="34"/>
        <v>228.19482695290327</v>
      </c>
      <c r="BI73" s="38">
        <f t="shared" si="34"/>
        <v>0</v>
      </c>
      <c r="BJ73" s="38">
        <f t="shared" si="34"/>
        <v>569.30992049041947</v>
      </c>
      <c r="BK73" s="46">
        <f>BK31+BK49+BK54+BK66+BK71</f>
        <v>16855.606868716233</v>
      </c>
      <c r="BL73" s="54"/>
      <c r="BM73" s="45"/>
      <c r="BN73" s="52"/>
    </row>
    <row r="74" spans="1:67" ht="4.5" customHeight="1" x14ac:dyDescent="0.2">
      <c r="A74" s="22"/>
      <c r="B74" s="37"/>
      <c r="C74" s="86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7"/>
    </row>
    <row r="75" spans="1:67" ht="14.25" customHeight="1" x14ac:dyDescent="0.3">
      <c r="A75" s="22" t="s">
        <v>5</v>
      </c>
      <c r="B75" s="20" t="s">
        <v>23</v>
      </c>
      <c r="C75" s="86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7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45"/>
    </row>
    <row r="81" spans="2:63" x14ac:dyDescent="0.2">
      <c r="L81" s="34"/>
      <c r="BK81" s="53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55"/>
    </row>
    <row r="85" spans="2:63" x14ac:dyDescent="0.2">
      <c r="BK85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1:BK11"/>
    <mergeCell ref="C14:BK14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topLeftCell="B4"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1" t="s">
        <v>113</v>
      </c>
      <c r="C2" s="92"/>
      <c r="D2" s="92"/>
      <c r="E2" s="92"/>
      <c r="F2" s="92"/>
      <c r="G2" s="92"/>
      <c r="H2" s="92"/>
      <c r="I2" s="92"/>
      <c r="J2" s="92"/>
      <c r="K2" s="93"/>
    </row>
    <row r="3" spans="2:13" x14ac:dyDescent="0.2">
      <c r="B3" s="94" t="s">
        <v>102</v>
      </c>
      <c r="C3" s="95"/>
      <c r="D3" s="95"/>
      <c r="E3" s="95"/>
      <c r="F3" s="95"/>
      <c r="G3" s="95"/>
      <c r="H3" s="95"/>
      <c r="I3" s="95"/>
      <c r="J3" s="95"/>
      <c r="K3" s="96"/>
    </row>
    <row r="4" spans="2:13" ht="45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1.8126987096774188E-3</v>
      </c>
      <c r="E5" s="6">
        <v>2.1082122774193544E-2</v>
      </c>
      <c r="F5" s="6">
        <v>0.39245244138709651</v>
      </c>
      <c r="G5" s="6">
        <v>7.1766857096774187E-3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0.87370739706451617</v>
      </c>
      <c r="E6" s="6">
        <v>20.626005485354842</v>
      </c>
      <c r="F6" s="6">
        <v>16.331632721096767</v>
      </c>
      <c r="G6" s="6">
        <v>2.0897551454838719</v>
      </c>
      <c r="H6" s="6">
        <v>0</v>
      </c>
      <c r="I6" s="6">
        <v>0</v>
      </c>
      <c r="J6" s="6">
        <v>9.5903499999999836E-2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2.7617184967741938E-2</v>
      </c>
      <c r="F7" s="6">
        <v>4.1790642612903238E-2</v>
      </c>
      <c r="G7" s="6">
        <v>0</v>
      </c>
      <c r="H7" s="6">
        <v>0</v>
      </c>
      <c r="I7" s="6">
        <v>0</v>
      </c>
      <c r="J7" s="6">
        <v>5.8616000000000007E-3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0.8173070222258062</v>
      </c>
      <c r="E8" s="6">
        <v>14.542007434903232</v>
      </c>
      <c r="F8" s="6">
        <v>23.132751014548408</v>
      </c>
      <c r="G8" s="6">
        <v>7.3371079897741929</v>
      </c>
      <c r="H8" s="6">
        <v>0</v>
      </c>
      <c r="I8" s="6">
        <v>0</v>
      </c>
      <c r="J8" s="6">
        <v>9.2958999999999958E-3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1.7331775928064519</v>
      </c>
      <c r="E9" s="6">
        <v>22.599628909451653</v>
      </c>
      <c r="F9" s="6">
        <v>74.988649966677244</v>
      </c>
      <c r="G9" s="6">
        <v>2.371038720967741</v>
      </c>
      <c r="H9" s="6">
        <v>0</v>
      </c>
      <c r="I9" s="6">
        <v>0</v>
      </c>
      <c r="J9" s="6">
        <v>0.32397639999999939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0.17437260645161284</v>
      </c>
      <c r="E10" s="6">
        <v>3.0899910646774202</v>
      </c>
      <c r="F10" s="6">
        <v>7.2438069243225769</v>
      </c>
      <c r="G10" s="6">
        <v>0.76461634600000028</v>
      </c>
      <c r="H10" s="6">
        <v>0</v>
      </c>
      <c r="I10" s="6">
        <v>0</v>
      </c>
      <c r="J10" s="6">
        <v>8.3269099999999999E-2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6.7899686542258078</v>
      </c>
      <c r="E11" s="6">
        <v>25.338029861161296</v>
      </c>
      <c r="F11" s="6">
        <v>36.738245361064507</v>
      </c>
      <c r="G11" s="6">
        <v>5.4446877638064519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0.17853789025806446</v>
      </c>
      <c r="E14" s="6">
        <v>7.276099465645161</v>
      </c>
      <c r="F14" s="6">
        <v>25.910578570774184</v>
      </c>
      <c r="G14" s="6">
        <v>1.0332646562903229</v>
      </c>
      <c r="H14" s="6">
        <v>0</v>
      </c>
      <c r="I14" s="6">
        <v>0</v>
      </c>
      <c r="J14" s="6">
        <v>5.5023299999999956E-2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46.556735922903172</v>
      </c>
      <c r="E15" s="6">
        <v>423.51493504858092</v>
      </c>
      <c r="F15" s="6">
        <v>295.18883189699886</v>
      </c>
      <c r="G15" s="6">
        <v>44.973396376419437</v>
      </c>
      <c r="H15" s="6">
        <v>0</v>
      </c>
      <c r="I15" s="6">
        <v>0</v>
      </c>
      <c r="J15" s="6">
        <v>0.29558369999999939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117.87497818787095</v>
      </c>
      <c r="E16" s="6">
        <v>322.6726435120973</v>
      </c>
      <c r="F16" s="6">
        <v>19.493944331387155</v>
      </c>
      <c r="G16" s="6">
        <v>1.4573078598064515</v>
      </c>
      <c r="H16" s="6">
        <v>0</v>
      </c>
      <c r="I16" s="6">
        <v>0</v>
      </c>
      <c r="J16" s="6">
        <v>6.1958699999999998E-2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1.2407747733225805</v>
      </c>
      <c r="E17" s="6">
        <v>5.188505278741931</v>
      </c>
      <c r="F17" s="6">
        <v>1.8413215896451609</v>
      </c>
      <c r="G17" s="6">
        <v>4.2083217000000006E-2</v>
      </c>
      <c r="H17" s="6">
        <v>0</v>
      </c>
      <c r="I17" s="6">
        <v>0</v>
      </c>
      <c r="J17" s="6">
        <v>2.2060999999999982E-3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0.17464041148387094</v>
      </c>
      <c r="E18" s="6">
        <v>2.222534346645161</v>
      </c>
      <c r="F18" s="6">
        <v>8.0598250895161456</v>
      </c>
      <c r="G18" s="6">
        <v>0.61836794135483886</v>
      </c>
      <c r="H18" s="6">
        <v>0</v>
      </c>
      <c r="I18" s="6">
        <v>0</v>
      </c>
      <c r="J18" s="6">
        <v>1.2340000000000014E-3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2.7437264310645157</v>
      </c>
      <c r="E19" s="6">
        <v>29.947780090870964</v>
      </c>
      <c r="F19" s="6">
        <v>119.03177703883844</v>
      </c>
      <c r="G19" s="6">
        <v>17.818347604387089</v>
      </c>
      <c r="H19" s="6">
        <v>0</v>
      </c>
      <c r="I19" s="6">
        <v>0</v>
      </c>
      <c r="J19" s="6">
        <v>4.5190000000000009E-4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269.54885145996758</v>
      </c>
      <c r="E20" s="6">
        <v>344.02591562506365</v>
      </c>
      <c r="F20" s="6">
        <v>192.03212565603201</v>
      </c>
      <c r="G20" s="6">
        <v>29.056598915161356</v>
      </c>
      <c r="H20" s="6">
        <v>0</v>
      </c>
      <c r="I20" s="6">
        <v>0</v>
      </c>
      <c r="J20" s="6">
        <v>32.698305400000052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184.63600627216113</v>
      </c>
      <c r="E21" s="6">
        <v>69.458612490354824</v>
      </c>
      <c r="F21" s="6">
        <v>142.76868814790296</v>
      </c>
      <c r="G21" s="6">
        <v>13.095825397161283</v>
      </c>
      <c r="H21" s="6">
        <v>0</v>
      </c>
      <c r="I21" s="6">
        <v>0</v>
      </c>
      <c r="J21" s="6">
        <v>0.33963299999999974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116.42041198616131</v>
      </c>
      <c r="E23" s="6">
        <v>109.54463405474185</v>
      </c>
      <c r="F23" s="6">
        <v>98.587077377161549</v>
      </c>
      <c r="G23" s="6">
        <v>5.3462365001935472</v>
      </c>
      <c r="H23" s="6">
        <v>0</v>
      </c>
      <c r="I23" s="6">
        <v>0</v>
      </c>
      <c r="J23" s="6">
        <v>0.45649049999999886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3650.6833085736034</v>
      </c>
      <c r="E24" s="6">
        <v>2100.1542593822978</v>
      </c>
      <c r="F24" s="6">
        <v>511.59261161977321</v>
      </c>
      <c r="G24" s="6">
        <v>59.151405755967794</v>
      </c>
      <c r="H24" s="6">
        <v>0</v>
      </c>
      <c r="I24" s="6">
        <v>0</v>
      </c>
      <c r="J24" s="6">
        <v>1766.2472222503404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2.170445161290323E-5</v>
      </c>
      <c r="E25" s="6">
        <v>1.6779466483870971E-2</v>
      </c>
      <c r="F25" s="6">
        <v>0.17463333129032257</v>
      </c>
      <c r="G25" s="6">
        <v>0</v>
      </c>
      <c r="H25" s="6">
        <v>0</v>
      </c>
      <c r="I25" s="6">
        <v>0</v>
      </c>
      <c r="J25" s="6">
        <v>5.731E-4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8.7619323548387088E-3</v>
      </c>
      <c r="E26" s="6">
        <v>5.3960110044193588</v>
      </c>
      <c r="F26" s="6">
        <v>0.66321536816129023</v>
      </c>
      <c r="G26" s="6">
        <v>0.13464814954838714</v>
      </c>
      <c r="H26" s="6">
        <v>0</v>
      </c>
      <c r="I26" s="6">
        <v>0</v>
      </c>
      <c r="J26" s="6">
        <v>2.7010000000000001E-4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2.2089999999999998E-4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0.24446390112903224</v>
      </c>
      <c r="F28" s="6">
        <v>0.30450658619354837</v>
      </c>
      <c r="G28" s="6">
        <v>1.4443623984838712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1589.7177327156774</v>
      </c>
      <c r="E29" s="6">
        <v>145.72913717954813</v>
      </c>
      <c r="F29" s="6">
        <v>88.626150861548339</v>
      </c>
      <c r="G29" s="6">
        <v>8.4154048578387002</v>
      </c>
      <c r="H29" s="6">
        <v>0</v>
      </c>
      <c r="I29" s="6">
        <v>0</v>
      </c>
      <c r="J29" s="6">
        <v>0.955190600000001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71.482352172516173</v>
      </c>
      <c r="E30" s="6">
        <v>19.911938501580629</v>
      </c>
      <c r="F30" s="6">
        <v>35.654136450612867</v>
      </c>
      <c r="G30" s="6">
        <v>3.1625055941935489</v>
      </c>
      <c r="H30" s="6">
        <v>0</v>
      </c>
      <c r="I30" s="6">
        <v>0</v>
      </c>
      <c r="J30" s="6">
        <v>5.7044600000000077E-2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6.0523628451612889E-2</v>
      </c>
      <c r="E31" s="6">
        <v>1.2226135917096774</v>
      </c>
      <c r="F31" s="6">
        <v>2.1559498322903234</v>
      </c>
      <c r="G31" s="6">
        <v>2.5623863838709668E-2</v>
      </c>
      <c r="H31" s="6">
        <v>0</v>
      </c>
      <c r="I31" s="6">
        <v>0</v>
      </c>
      <c r="J31" s="6">
        <v>1.4197388999999991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11.861056087645164</v>
      </c>
      <c r="E32" s="6">
        <v>2.0475100287741936</v>
      </c>
      <c r="F32" s="6">
        <v>2.6484583489354825</v>
      </c>
      <c r="G32" s="6">
        <v>0.25144849474193548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8.6125124392903327</v>
      </c>
      <c r="E33" s="6">
        <v>19.822355125806478</v>
      </c>
      <c r="F33" s="6">
        <v>31.58774641545163</v>
      </c>
      <c r="G33" s="6">
        <v>1.915207751999999</v>
      </c>
      <c r="H33" s="6">
        <v>0</v>
      </c>
      <c r="I33" s="6">
        <v>0</v>
      </c>
      <c r="J33" s="6">
        <v>3.8389000000000013E-2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33.338774701161313</v>
      </c>
      <c r="E34" s="6">
        <v>64.734754729064505</v>
      </c>
      <c r="F34" s="6">
        <v>57.663913684258056</v>
      </c>
      <c r="G34" s="6">
        <v>4.7058040842903219</v>
      </c>
      <c r="H34" s="6">
        <v>0</v>
      </c>
      <c r="I34" s="6">
        <v>0</v>
      </c>
      <c r="J34" s="6">
        <v>0.94247150000000068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2.5118443680967744</v>
      </c>
      <c r="E35" s="6">
        <v>2.4996627565483864</v>
      </c>
      <c r="F35" s="6">
        <v>1.1343068398709677</v>
      </c>
      <c r="G35" s="6">
        <v>5.8457127935483855E-2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356.79727049506454</v>
      </c>
      <c r="E36" s="6">
        <v>329.94358160399992</v>
      </c>
      <c r="F36" s="6">
        <v>116.31964887138763</v>
      </c>
      <c r="G36" s="6">
        <v>12.772841741870966</v>
      </c>
      <c r="H36" s="6">
        <v>0</v>
      </c>
      <c r="I36" s="6">
        <v>0</v>
      </c>
      <c r="J36" s="6">
        <v>15.593733099999987</v>
      </c>
      <c r="K36" s="6">
        <v>0</v>
      </c>
      <c r="M36" s="44"/>
    </row>
    <row r="37" spans="2:14" x14ac:dyDescent="0.2">
      <c r="B37" s="1">
        <v>33</v>
      </c>
      <c r="C37" s="3" t="s">
        <v>111</v>
      </c>
      <c r="D37" s="6">
        <v>43.974323614419397</v>
      </c>
      <c r="E37" s="6">
        <v>278.17111223412866</v>
      </c>
      <c r="F37" s="6">
        <v>121.85205902122567</v>
      </c>
      <c r="G37" s="6">
        <v>18.786627742451572</v>
      </c>
      <c r="H37" s="6">
        <v>0</v>
      </c>
      <c r="I37" s="6">
        <v>0</v>
      </c>
      <c r="J37" s="6">
        <v>0.45130630000000016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2.486891448387097E-2</v>
      </c>
      <c r="E38" s="6">
        <v>0.13850099077419353</v>
      </c>
      <c r="F38" s="6">
        <v>0.33623455364516125</v>
      </c>
      <c r="G38" s="6">
        <v>9.8771470322580653E-3</v>
      </c>
      <c r="H38" s="6">
        <v>0</v>
      </c>
      <c r="I38" s="6">
        <v>0</v>
      </c>
      <c r="J38" s="6">
        <v>4.2769999999999988E-4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13.16997593429034</v>
      </c>
      <c r="E39" s="6">
        <v>262.56089605729119</v>
      </c>
      <c r="F39" s="6">
        <v>296.5685436959036</v>
      </c>
      <c r="G39" s="6">
        <v>28.669075676612866</v>
      </c>
      <c r="H39" s="6">
        <v>0</v>
      </c>
      <c r="I39" s="6">
        <v>0</v>
      </c>
      <c r="J39" s="6">
        <v>0.51899179999999823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0.61674913880645166</v>
      </c>
      <c r="E40" s="6">
        <v>3.7165628782903246</v>
      </c>
      <c r="F40" s="6">
        <v>6.9528692960000065</v>
      </c>
      <c r="G40" s="6">
        <v>0.93099421622580614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484.43731103261274</v>
      </c>
      <c r="E41" s="6">
        <v>262.95711158561267</v>
      </c>
      <c r="F41" s="6">
        <v>343.18840246396724</v>
      </c>
      <c r="G41" s="6">
        <v>166.12871917980777</v>
      </c>
      <c r="H41" s="6">
        <v>0</v>
      </c>
      <c r="I41" s="6">
        <v>0</v>
      </c>
      <c r="J41" s="6">
        <v>1.3007250999999975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56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7" x14ac:dyDescent="0.2">
      <c r="D49" s="56"/>
      <c r="E49" s="56"/>
      <c r="F49" s="56"/>
      <c r="G49" s="56"/>
    </row>
    <row r="50" spans="4:7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Venkata Siva Prasad Raju V</cp:lastModifiedBy>
  <cp:lastPrinted>2014-03-24T10:58:12Z</cp:lastPrinted>
  <dcterms:created xsi:type="dcterms:W3CDTF">2014-01-06T04:43:23Z</dcterms:created>
  <dcterms:modified xsi:type="dcterms:W3CDTF">2021-02-06T09:52:25Z</dcterms:modified>
</cp:coreProperties>
</file>