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0490" windowHeight="7755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'!$B$4:$N$4</definedName>
  </definedNames>
  <calcPr calcId="145621"/>
  <fileRecoveryPr autoRecover="0"/>
</workbook>
</file>

<file path=xl/calcChain.xml><?xml version="1.0" encoding="utf-8"?>
<calcChain xmlns="http://schemas.openxmlformats.org/spreadsheetml/2006/main">
  <c r="BK64" i="8" l="1"/>
  <c r="BK63" i="8"/>
  <c r="BK62" i="8"/>
  <c r="BK61" i="8"/>
  <c r="BK12" i="8" l="1"/>
  <c r="BK13" i="8" s="1"/>
  <c r="BK65" i="8"/>
  <c r="BK53" i="8"/>
  <c r="BK54" i="8" s="1"/>
  <c r="BK47" i="8"/>
  <c r="BK46" i="8"/>
  <c r="BK45" i="8"/>
  <c r="BK44" i="8"/>
  <c r="BK43" i="8"/>
  <c r="BK42" i="8"/>
  <c r="BK41" i="8"/>
  <c r="BK40" i="8"/>
  <c r="BK39" i="8"/>
  <c r="BK36" i="8"/>
  <c r="BK35" i="8"/>
  <c r="BK29" i="8"/>
  <c r="BK28" i="8"/>
  <c r="BK27" i="8"/>
  <c r="BK26" i="8"/>
  <c r="BK25" i="8"/>
  <c r="BK24" i="8"/>
  <c r="BK9" i="8"/>
  <c r="BK8" i="8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K10" i="8" l="1"/>
  <c r="BK48" i="8"/>
  <c r="BK37" i="8"/>
  <c r="BK30" i="8"/>
  <c r="BK49" i="8" l="1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15" i="8"/>
  <c r="BK16" i="8" s="1"/>
  <c r="BJ65" i="8" l="1"/>
  <c r="BI65" i="8"/>
  <c r="BH65" i="8"/>
  <c r="BG65" i="8"/>
  <c r="BF65" i="8"/>
  <c r="AZ65" i="8"/>
  <c r="AY65" i="8"/>
  <c r="AX65" i="8"/>
  <c r="AW65" i="8"/>
  <c r="AV65" i="8"/>
  <c r="BB65" i="8" l="1"/>
  <c r="BD65" i="8"/>
  <c r="BA65" i="8"/>
  <c r="BC65" i="8"/>
  <c r="BE65" i="8"/>
  <c r="BK76" i="8" l="1"/>
  <c r="BJ59" i="8" l="1"/>
  <c r="BJ66" i="8" s="1"/>
  <c r="BI59" i="8"/>
  <c r="BI66" i="8" s="1"/>
  <c r="BH59" i="8"/>
  <c r="BH66" i="8" s="1"/>
  <c r="BG59" i="8"/>
  <c r="BG66" i="8" s="1"/>
  <c r="BF59" i="8"/>
  <c r="BF66" i="8" s="1"/>
  <c r="BE59" i="8"/>
  <c r="BE66" i="8" s="1"/>
  <c r="BD59" i="8"/>
  <c r="BD66" i="8" s="1"/>
  <c r="BC59" i="8"/>
  <c r="BC66" i="8" s="1"/>
  <c r="BB59" i="8"/>
  <c r="BB66" i="8" s="1"/>
  <c r="BA59" i="8"/>
  <c r="BA66" i="8" s="1"/>
  <c r="AZ59" i="8"/>
  <c r="AZ66" i="8" s="1"/>
  <c r="AY59" i="8"/>
  <c r="AY66" i="8" s="1"/>
  <c r="AX59" i="8"/>
  <c r="AX66" i="8" s="1"/>
  <c r="AW59" i="8"/>
  <c r="AW66" i="8" s="1"/>
  <c r="AV59" i="8"/>
  <c r="AV66" i="8" s="1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K70" i="8"/>
  <c r="BK58" i="8"/>
  <c r="BK59" i="8" s="1"/>
  <c r="BK66" i="8" s="1"/>
  <c r="BK21" i="8"/>
  <c r="BK22" i="8" s="1"/>
  <c r="BK77" i="8" l="1"/>
  <c r="BK71" i="8"/>
  <c r="BK18" i="8"/>
  <c r="BK19" i="8" s="1"/>
  <c r="BK31" i="8" s="1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N66" i="8" s="1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D66" i="8" s="1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T66" i="8" s="1"/>
  <c r="AU65" i="8"/>
  <c r="AU66" i="8" s="1"/>
  <c r="C65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C19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C16" i="8"/>
  <c r="C54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C13" i="8"/>
  <c r="C37" i="8"/>
  <c r="C66" i="8" l="1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G49" i="8"/>
  <c r="BJ49" i="8"/>
  <c r="BF49" i="8"/>
  <c r="BD49" i="8"/>
  <c r="AZ49" i="8"/>
  <c r="BB49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C73" i="8"/>
  <c r="BK73" i="8" l="1"/>
</calcChain>
</file>

<file path=xl/sharedStrings.xml><?xml version="1.0" encoding="utf-8"?>
<sst xmlns="http://schemas.openxmlformats.org/spreadsheetml/2006/main" count="169" uniqueCount="133">
  <si>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</si>
  <si>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</si>
  <si>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</si>
  <si>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</si>
  <si>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</si>
  <si>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</si>
  <si>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</si>
  <si>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</si>
  <si>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</si>
  <si>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</si>
  <si>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</si>
  <si>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</si>
  <si>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</si>
  <si>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</si>
  <si>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</si>
  <si>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</si>
  <si>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</si>
  <si>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</si>
  <si>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</si>
  <si>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</si>
  <si>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</si>
  <si>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</si>
  <si>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</si>
  <si>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</si>
  <si>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</si>
  <si>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</si>
  <si>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</si>
  <si>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</si>
  <si>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</si>
  <si>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</si>
  <si>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</si>
  <si>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</si>
  <si>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</si>
  <si>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</si>
  <si>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</si>
  <si>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</si>
  <si>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</si>
  <si>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</si>
  <si>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</si>
  <si>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</si>
  <si>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</si>
  <si>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</si>
  <si>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</si>
  <si>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</si>
  <si>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</si>
  <si>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</si>
  <si>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</si>
  <si>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</si>
  <si>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</si>
  <si>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</si>
  <si>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</si>
  <si>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</si>
  <si>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</si>
  <si>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</si>
  <si>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</si>
  <si>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</si>
  <si>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</si>
  <si>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</si>
  <si>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</si>
  <si>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</si>
  <si>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</si>
  <si>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</si>
  <si>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</si>
  <si>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</si>
  <si>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</si>
  <si>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</si>
  <si>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</si>
  <si>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</si>
  <si>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</si>
  <si>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</si>
  <si>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</si>
  <si>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</si>
  <si>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</si>
  <si>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</si>
  <si>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</si>
  <si>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</si>
  <si>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</si>
  <si>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</si>
  <si>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</si>
  <si>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</si>
  <si>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</si>
  <si>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</si>
  <si>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</si>
  <si>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</si>
  <si>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</si>
  <si>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</si>
  <si>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</si>
  <si>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</si>
  <si>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</si>
  <si>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</si>
  <si>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</si>
  <si>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</si>
  <si>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</si>
  <si>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</si>
  <si>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</si>
  <si>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</si>
  <si>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</si>
  <si>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</si>
  <si>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</si>
  <si>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</si>
  <si>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</si>
  <si>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</si>
  <si>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</si>
  <si>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</si>
  <si>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</si>
  <si>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</si>
  <si>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</si>
  <si>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</si>
  <si>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</si>
  <si>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</si>
  <si>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</si>
  <si>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</si>
  <si>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</si>
  <si>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</si>
  <si>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</si>
  <si>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</si>
  <si>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</si>
  <si>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</si>
  <si>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</si>
  <si>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</si>
  <si>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</si>
  <si>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</si>
  <si>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</si>
  <si>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</si>
  <si>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</si>
  <si>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</si>
  <si>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</si>
  <si>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MF OVERNIGHT FUND</t>
  </si>
  <si>
    <t>LIC MF ULTRA SHORT TERM FUND</t>
  </si>
  <si>
    <t>S.No</t>
  </si>
  <si>
    <t>Telangana</t>
  </si>
  <si>
    <t>LIC Mutual Fund: Net Average Assets Under Management (AAUM) as on 31/12/2020 (All figures in Rs. Crore)</t>
  </si>
  <si>
    <t>Table showing State wise /Union Territory wise contribution to AAUM of category of schemes as on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</si>
</sst>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00"/>
    <numFmt numFmtId="165" formatCode="#,##0.00000000"/>
    <numFmt numFmtId="166" formatCode="0.000000000"/>
    <numFmt numFmtId="167" formatCode="0.000000000000000000"/>
    <numFmt numFmtId="168" formatCode="0.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9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167" fontId="0" fillId="0" borderId="0" xfId="0" applyNumberFormat="1"/>
    <xf numFmtId="165" fontId="13" fillId="0" borderId="0" xfId="0" applyNumberFormat="1" applyFont="1" applyFill="1" applyBorder="1"/>
    <xf numFmtId="168" fontId="13" fillId="0" borderId="0" xfId="0" applyNumberFormat="1" applyFont="1" applyFill="1" applyBorder="1"/>
    <xf numFmtId="2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topLeftCell="X1" zoomScale="75" zoomScaleNormal="75" workbookViewId="0">
      <selection activeCell="C8" sqref="C8"/>
    </sheetView>
  </sheetViews>
  <sheetFormatPr defaultColWidth="9.140625" defaultRowHeight="12.75" x14ac:dyDescent="0.2"/>
  <cols>
    <col min="1" max="1" width="8.28515625" style="24" bestFit="1" customWidth="1"/>
    <col min="2" max="2" width="32.8554687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7" width="5.28515625" style="24" customWidth="1"/>
    <col min="38" max="38" width="6.42578125" style="24" customWidth="1"/>
    <col min="39" max="47" width="5.28515625" style="24" customWidth="1"/>
    <col min="48" max="48" width="7.5703125" style="24" customWidth="1"/>
    <col min="49" max="49" width="8.7109375" style="24" bestFit="1" customWidth="1"/>
    <col min="50" max="50" width="7.5703125" style="24" customWidth="1"/>
    <col min="51" max="51" width="5.28515625" style="24" customWidth="1"/>
    <col min="52" max="52" width="7.5703125" style="24" bestFit="1" customWidth="1"/>
    <col min="53" max="57" width="5.28515625" style="24" customWidth="1"/>
    <col min="58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59" t="s">
        <v>129</v>
      </c>
      <c r="B1" s="76" t="s">
        <v>29</v>
      </c>
      <c r="C1" s="67" t="s">
        <v>131</v>
      </c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9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60"/>
      <c r="B2" s="77"/>
      <c r="C2" s="84" t="s">
        <v>28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6"/>
      <c r="W2" s="84" t="s">
        <v>24</v>
      </c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6"/>
      <c r="AQ2" s="84" t="s">
        <v>25</v>
      </c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6"/>
      <c r="BK2" s="73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60"/>
      <c r="B3" s="77"/>
      <c r="C3" s="70" t="s">
        <v>114</v>
      </c>
      <c r="D3" s="71"/>
      <c r="E3" s="71"/>
      <c r="F3" s="71"/>
      <c r="G3" s="71"/>
      <c r="H3" s="71"/>
      <c r="I3" s="71"/>
      <c r="J3" s="71"/>
      <c r="K3" s="71"/>
      <c r="L3" s="72"/>
      <c r="M3" s="70" t="s">
        <v>115</v>
      </c>
      <c r="N3" s="71"/>
      <c r="O3" s="71"/>
      <c r="P3" s="71"/>
      <c r="Q3" s="71"/>
      <c r="R3" s="71"/>
      <c r="S3" s="71"/>
      <c r="T3" s="71"/>
      <c r="U3" s="71"/>
      <c r="V3" s="72"/>
      <c r="W3" s="70" t="s">
        <v>114</v>
      </c>
      <c r="X3" s="71"/>
      <c r="Y3" s="71"/>
      <c r="Z3" s="71"/>
      <c r="AA3" s="71"/>
      <c r="AB3" s="71"/>
      <c r="AC3" s="71"/>
      <c r="AD3" s="71"/>
      <c r="AE3" s="71"/>
      <c r="AF3" s="72"/>
      <c r="AG3" s="70" t="s">
        <v>115</v>
      </c>
      <c r="AH3" s="71"/>
      <c r="AI3" s="71"/>
      <c r="AJ3" s="71"/>
      <c r="AK3" s="71"/>
      <c r="AL3" s="71"/>
      <c r="AM3" s="71"/>
      <c r="AN3" s="71"/>
      <c r="AO3" s="71"/>
      <c r="AP3" s="72"/>
      <c r="AQ3" s="70" t="s">
        <v>114</v>
      </c>
      <c r="AR3" s="71"/>
      <c r="AS3" s="71"/>
      <c r="AT3" s="71"/>
      <c r="AU3" s="71"/>
      <c r="AV3" s="71"/>
      <c r="AW3" s="71"/>
      <c r="AX3" s="71"/>
      <c r="AY3" s="71"/>
      <c r="AZ3" s="72"/>
      <c r="BA3" s="70" t="s">
        <v>115</v>
      </c>
      <c r="BB3" s="71"/>
      <c r="BC3" s="71"/>
      <c r="BD3" s="71"/>
      <c r="BE3" s="71"/>
      <c r="BF3" s="71"/>
      <c r="BG3" s="71"/>
      <c r="BH3" s="71"/>
      <c r="BI3" s="71"/>
      <c r="BJ3" s="72"/>
      <c r="BK3" s="7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60"/>
      <c r="B4" s="77"/>
      <c r="C4" s="87" t="s">
        <v>35</v>
      </c>
      <c r="D4" s="88"/>
      <c r="E4" s="88"/>
      <c r="F4" s="88"/>
      <c r="G4" s="89"/>
      <c r="H4" s="81" t="s">
        <v>36</v>
      </c>
      <c r="I4" s="82"/>
      <c r="J4" s="82"/>
      <c r="K4" s="82"/>
      <c r="L4" s="83"/>
      <c r="M4" s="87" t="s">
        <v>35</v>
      </c>
      <c r="N4" s="88"/>
      <c r="O4" s="88"/>
      <c r="P4" s="88"/>
      <c r="Q4" s="89"/>
      <c r="R4" s="81" t="s">
        <v>36</v>
      </c>
      <c r="S4" s="82"/>
      <c r="T4" s="82"/>
      <c r="U4" s="82"/>
      <c r="V4" s="83"/>
      <c r="W4" s="87" t="s">
        <v>35</v>
      </c>
      <c r="X4" s="88"/>
      <c r="Y4" s="88"/>
      <c r="Z4" s="88"/>
      <c r="AA4" s="89"/>
      <c r="AB4" s="81" t="s">
        <v>36</v>
      </c>
      <c r="AC4" s="82"/>
      <c r="AD4" s="82"/>
      <c r="AE4" s="82"/>
      <c r="AF4" s="83"/>
      <c r="AG4" s="87" t="s">
        <v>35</v>
      </c>
      <c r="AH4" s="88"/>
      <c r="AI4" s="88"/>
      <c r="AJ4" s="88"/>
      <c r="AK4" s="89"/>
      <c r="AL4" s="81" t="s">
        <v>36</v>
      </c>
      <c r="AM4" s="82"/>
      <c r="AN4" s="82"/>
      <c r="AO4" s="82"/>
      <c r="AP4" s="83"/>
      <c r="AQ4" s="87" t="s">
        <v>35</v>
      </c>
      <c r="AR4" s="88"/>
      <c r="AS4" s="88"/>
      <c r="AT4" s="88"/>
      <c r="AU4" s="89"/>
      <c r="AV4" s="81" t="s">
        <v>36</v>
      </c>
      <c r="AW4" s="82"/>
      <c r="AX4" s="82"/>
      <c r="AY4" s="82"/>
      <c r="AZ4" s="83"/>
      <c r="BA4" s="87" t="s">
        <v>35</v>
      </c>
      <c r="BB4" s="88"/>
      <c r="BC4" s="88"/>
      <c r="BD4" s="88"/>
      <c r="BE4" s="89"/>
      <c r="BF4" s="81" t="s">
        <v>36</v>
      </c>
      <c r="BG4" s="82"/>
      <c r="BH4" s="82"/>
      <c r="BI4" s="82"/>
      <c r="BJ4" s="83"/>
      <c r="BK4" s="7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61"/>
      <c r="B5" s="77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5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ht="25.5" x14ac:dyDescent="0.2">
      <c r="A6" s="22" t="s">
        <v>0</v>
      </c>
      <c r="B6" s="23" t="s">
        <v>6</v>
      </c>
      <c r="C6" s="78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80"/>
    </row>
    <row r="7" spans="1:107" x14ac:dyDescent="0.2">
      <c r="A7" s="22" t="s">
        <v>76</v>
      </c>
      <c r="B7" s="25" t="s">
        <v>11</v>
      </c>
      <c r="C7" s="78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80"/>
    </row>
    <row r="8" spans="1:107" x14ac:dyDescent="0.2">
      <c r="A8" s="22"/>
      <c r="B8" s="26" t="s">
        <v>101</v>
      </c>
      <c r="C8" s="27">
        <v>0</v>
      </c>
      <c r="D8" s="27">
        <v>6.9254113516129001</v>
      </c>
      <c r="E8" s="27">
        <v>0</v>
      </c>
      <c r="F8" s="27">
        <v>0</v>
      </c>
      <c r="G8" s="27">
        <v>0</v>
      </c>
      <c r="H8" s="27">
        <v>10.450539087242031</v>
      </c>
      <c r="I8" s="27">
        <v>4482.7054428067395</v>
      </c>
      <c r="J8" s="27">
        <v>377.70625217375994</v>
      </c>
      <c r="K8" s="27">
        <v>0</v>
      </c>
      <c r="L8" s="27">
        <v>74.915600060914898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6.5583921627257267</v>
      </c>
      <c r="S8" s="27">
        <v>128.01398293645263</v>
      </c>
      <c r="T8" s="27">
        <v>141.9233550979497</v>
      </c>
      <c r="U8" s="27">
        <v>0</v>
      </c>
      <c r="V8" s="27">
        <v>20.11001129814964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4.7236881064073824E-2</v>
      </c>
      <c r="AC8" s="27">
        <v>155.48561068849921</v>
      </c>
      <c r="AD8" s="27">
        <v>0</v>
      </c>
      <c r="AE8" s="27">
        <v>0</v>
      </c>
      <c r="AF8" s="27">
        <v>1.0672121829361887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9.3510373106856406E-2</v>
      </c>
      <c r="AM8" s="27">
        <v>6.0782328581047033E-2</v>
      </c>
      <c r="AN8" s="27">
        <v>0</v>
      </c>
      <c r="AO8" s="27">
        <v>0</v>
      </c>
      <c r="AP8" s="27">
        <v>0.54742341819389206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20.730794570324015</v>
      </c>
      <c r="AW8" s="27">
        <v>793.27709526625029</v>
      </c>
      <c r="AX8" s="27">
        <v>6.3432407964612274</v>
      </c>
      <c r="AY8" s="27">
        <v>0</v>
      </c>
      <c r="AZ8" s="27">
        <v>98.590509161335987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8.4996997243760148</v>
      </c>
      <c r="BG8" s="27">
        <v>43.142406749411322</v>
      </c>
      <c r="BH8" s="27">
        <v>7.9707826307323222</v>
      </c>
      <c r="BI8" s="27">
        <v>0</v>
      </c>
      <c r="BJ8" s="27">
        <v>9.2712459667274736</v>
      </c>
      <c r="BK8" s="28">
        <f t="shared" ref="BK8:BK9" si="0">SUM(C8:BJ8)</f>
        <v>6394.4365377135464</v>
      </c>
    </row>
    <row r="9" spans="1:107" x14ac:dyDescent="0.2">
      <c r="A9" s="22"/>
      <c r="B9" s="26" t="s">
        <v>127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0.10489942476149507</v>
      </c>
      <c r="I9" s="27">
        <v>185.2227424141291</v>
      </c>
      <c r="J9" s="27">
        <v>19.17868460859188</v>
      </c>
      <c r="K9" s="27">
        <v>0</v>
      </c>
      <c r="L9" s="27">
        <v>0.13236438506440021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0.27926491033527928</v>
      </c>
      <c r="S9" s="27">
        <v>0.21989080854830145</v>
      </c>
      <c r="T9" s="27">
        <v>10.053933536440384</v>
      </c>
      <c r="U9" s="27">
        <v>0</v>
      </c>
      <c r="V9" s="27">
        <v>0.2728030503872127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90.009666041055411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0.18362590183833366</v>
      </c>
      <c r="AW9" s="27">
        <v>33.820671456782527</v>
      </c>
      <c r="AX9" s="27">
        <v>0.21807987922580646</v>
      </c>
      <c r="AY9" s="27">
        <v>0</v>
      </c>
      <c r="AZ9" s="27">
        <v>1.2411250844751549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0.27544074280682773</v>
      </c>
      <c r="BG9" s="27">
        <v>3.2283915997749331</v>
      </c>
      <c r="BH9" s="27">
        <v>0</v>
      </c>
      <c r="BI9" s="27">
        <v>0</v>
      </c>
      <c r="BJ9" s="27">
        <v>0.38178859352484551</v>
      </c>
      <c r="BK9" s="28">
        <f t="shared" si="0"/>
        <v>344.82337243774185</v>
      </c>
    </row>
    <row r="10" spans="1:107" x14ac:dyDescent="0.2">
      <c r="A10" s="22"/>
      <c r="B10" s="29" t="s">
        <v>85</v>
      </c>
      <c r="C10" s="30">
        <f>SUM(C8:C9)</f>
        <v>0</v>
      </c>
      <c r="D10" s="30">
        <f t="shared" ref="D10:BK10" si="1">SUM(D8:D9)</f>
        <v>6.9254113516129001</v>
      </c>
      <c r="E10" s="30">
        <f t="shared" si="1"/>
        <v>0</v>
      </c>
      <c r="F10" s="30">
        <f t="shared" si="1"/>
        <v>0</v>
      </c>
      <c r="G10" s="30">
        <f t="shared" si="1"/>
        <v>0</v>
      </c>
      <c r="H10" s="30">
        <f t="shared" si="1"/>
        <v>10.555438512003526</v>
      </c>
      <c r="I10" s="30">
        <f t="shared" si="1"/>
        <v>4667.9281852208687</v>
      </c>
      <c r="J10" s="30">
        <f t="shared" si="1"/>
        <v>396.88493678235182</v>
      </c>
      <c r="K10" s="30">
        <f t="shared" si="1"/>
        <v>0</v>
      </c>
      <c r="L10" s="30">
        <f t="shared" si="1"/>
        <v>75.047964445979304</v>
      </c>
      <c r="M10" s="30">
        <f t="shared" si="1"/>
        <v>0</v>
      </c>
      <c r="N10" s="30">
        <f t="shared" si="1"/>
        <v>0</v>
      </c>
      <c r="O10" s="30">
        <f t="shared" si="1"/>
        <v>0</v>
      </c>
      <c r="P10" s="30">
        <f t="shared" si="1"/>
        <v>0</v>
      </c>
      <c r="Q10" s="30">
        <f t="shared" si="1"/>
        <v>0</v>
      </c>
      <c r="R10" s="30">
        <f t="shared" si="1"/>
        <v>6.8376570730610062</v>
      </c>
      <c r="S10" s="30">
        <f t="shared" si="1"/>
        <v>128.23387374500095</v>
      </c>
      <c r="T10" s="30">
        <f t="shared" si="1"/>
        <v>151.97728863439008</v>
      </c>
      <c r="U10" s="30">
        <f t="shared" si="1"/>
        <v>0</v>
      </c>
      <c r="V10" s="30">
        <f t="shared" si="1"/>
        <v>20.382814348536854</v>
      </c>
      <c r="W10" s="30">
        <f t="shared" si="1"/>
        <v>0</v>
      </c>
      <c r="X10" s="30">
        <f t="shared" si="1"/>
        <v>0</v>
      </c>
      <c r="Y10" s="30">
        <f t="shared" si="1"/>
        <v>0</v>
      </c>
      <c r="Z10" s="30">
        <f t="shared" si="1"/>
        <v>0</v>
      </c>
      <c r="AA10" s="30">
        <f t="shared" si="1"/>
        <v>0</v>
      </c>
      <c r="AB10" s="30">
        <f t="shared" si="1"/>
        <v>4.7236881064073824E-2</v>
      </c>
      <c r="AC10" s="30">
        <f t="shared" si="1"/>
        <v>245.49527672955463</v>
      </c>
      <c r="AD10" s="30">
        <f t="shared" si="1"/>
        <v>0</v>
      </c>
      <c r="AE10" s="30">
        <f t="shared" si="1"/>
        <v>0</v>
      </c>
      <c r="AF10" s="30">
        <f t="shared" si="1"/>
        <v>1.0672121829361887</v>
      </c>
      <c r="AG10" s="30">
        <f t="shared" si="1"/>
        <v>0</v>
      </c>
      <c r="AH10" s="30">
        <f t="shared" si="1"/>
        <v>0</v>
      </c>
      <c r="AI10" s="30">
        <f t="shared" si="1"/>
        <v>0</v>
      </c>
      <c r="AJ10" s="30">
        <f t="shared" si="1"/>
        <v>0</v>
      </c>
      <c r="AK10" s="30">
        <f t="shared" si="1"/>
        <v>0</v>
      </c>
      <c r="AL10" s="30">
        <f t="shared" si="1"/>
        <v>9.3510373106856406E-2</v>
      </c>
      <c r="AM10" s="30">
        <f t="shared" si="1"/>
        <v>6.0782328581047033E-2</v>
      </c>
      <c r="AN10" s="30">
        <f t="shared" si="1"/>
        <v>0</v>
      </c>
      <c r="AO10" s="30">
        <f t="shared" si="1"/>
        <v>0</v>
      </c>
      <c r="AP10" s="30">
        <f t="shared" si="1"/>
        <v>0.54742341819389206</v>
      </c>
      <c r="AQ10" s="30">
        <f t="shared" si="1"/>
        <v>0</v>
      </c>
      <c r="AR10" s="30">
        <f t="shared" si="1"/>
        <v>0</v>
      </c>
      <c r="AS10" s="30">
        <f t="shared" si="1"/>
        <v>0</v>
      </c>
      <c r="AT10" s="30">
        <f t="shared" si="1"/>
        <v>0</v>
      </c>
      <c r="AU10" s="30">
        <f t="shared" si="1"/>
        <v>0</v>
      </c>
      <c r="AV10" s="30">
        <f t="shared" si="1"/>
        <v>20.914420472162348</v>
      </c>
      <c r="AW10" s="30">
        <f t="shared" si="1"/>
        <v>827.09776672303281</v>
      </c>
      <c r="AX10" s="30">
        <f t="shared" si="1"/>
        <v>6.5613206756870337</v>
      </c>
      <c r="AY10" s="30">
        <f t="shared" si="1"/>
        <v>0</v>
      </c>
      <c r="AZ10" s="30">
        <f t="shared" si="1"/>
        <v>99.831634245811145</v>
      </c>
      <c r="BA10" s="30">
        <f t="shared" si="1"/>
        <v>0</v>
      </c>
      <c r="BB10" s="30">
        <f t="shared" si="1"/>
        <v>0</v>
      </c>
      <c r="BC10" s="30">
        <f t="shared" si="1"/>
        <v>0</v>
      </c>
      <c r="BD10" s="30">
        <f t="shared" si="1"/>
        <v>0</v>
      </c>
      <c r="BE10" s="30">
        <f t="shared" si="1"/>
        <v>0</v>
      </c>
      <c r="BF10" s="30">
        <f t="shared" si="1"/>
        <v>8.7751404671828421</v>
      </c>
      <c r="BG10" s="30">
        <f t="shared" si="1"/>
        <v>46.370798349186252</v>
      </c>
      <c r="BH10" s="30">
        <f t="shared" si="1"/>
        <v>7.9707826307323222</v>
      </c>
      <c r="BI10" s="30">
        <f t="shared" si="1"/>
        <v>0</v>
      </c>
      <c r="BJ10" s="30">
        <f t="shared" si="1"/>
        <v>9.6530345602523191</v>
      </c>
      <c r="BK10" s="30">
        <f t="shared" si="1"/>
        <v>6739.2599101512878</v>
      </c>
    </row>
    <row r="11" spans="1:107" x14ac:dyDescent="0.2">
      <c r="A11" s="22" t="s">
        <v>77</v>
      </c>
      <c r="B11" s="25" t="s">
        <v>3</v>
      </c>
      <c r="C11" s="56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8"/>
    </row>
    <row r="12" spans="1:107" x14ac:dyDescent="0.2">
      <c r="A12" s="22"/>
      <c r="B12" s="26" t="s">
        <v>102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2.2716801374173206</v>
      </c>
      <c r="I12" s="27">
        <v>2.6301445246772559</v>
      </c>
      <c r="J12" s="27">
        <v>1.2560967161290319E-2</v>
      </c>
      <c r="K12" s="27">
        <v>0</v>
      </c>
      <c r="L12" s="27">
        <v>3.736558296482396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1.1076374521633234</v>
      </c>
      <c r="S12" s="27">
        <v>7.4096792883227405</v>
      </c>
      <c r="T12" s="27">
        <v>0</v>
      </c>
      <c r="U12" s="27">
        <v>0</v>
      </c>
      <c r="V12" s="27">
        <v>0.56786785354986125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4.4230015010115635E-2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6.2551064833919949E-5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2.1316673628052802</v>
      </c>
      <c r="AW12" s="27">
        <v>25.135237420917868</v>
      </c>
      <c r="AX12" s="27">
        <v>5.6419480645000892E-3</v>
      </c>
      <c r="AY12" s="27">
        <v>0</v>
      </c>
      <c r="AZ12" s="27">
        <v>4.779108525106075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0.9099525805391222</v>
      </c>
      <c r="BG12" s="27">
        <v>3.9372869648240729</v>
      </c>
      <c r="BH12" s="27">
        <v>11.774583964870986</v>
      </c>
      <c r="BI12" s="27">
        <v>0</v>
      </c>
      <c r="BJ12" s="27">
        <v>1.364836612635862</v>
      </c>
      <c r="BK12" s="30">
        <f>SUM(C12:BJ12)</f>
        <v>67.818736465612901</v>
      </c>
    </row>
    <row r="13" spans="1:107" x14ac:dyDescent="0.2">
      <c r="A13" s="22"/>
      <c r="B13" s="29" t="s">
        <v>86</v>
      </c>
      <c r="C13" s="30">
        <f>SUM(C12)</f>
        <v>0</v>
      </c>
      <c r="D13" s="30">
        <f t="shared" ref="D13:BK13" si="2">SUM(D12)</f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2.2716801374173206</v>
      </c>
      <c r="I13" s="30">
        <f t="shared" si="2"/>
        <v>2.6301445246772559</v>
      </c>
      <c r="J13" s="30">
        <f t="shared" si="2"/>
        <v>1.2560967161290319E-2</v>
      </c>
      <c r="K13" s="30">
        <f t="shared" si="2"/>
        <v>0</v>
      </c>
      <c r="L13" s="30">
        <f t="shared" si="2"/>
        <v>3.736558296482396</v>
      </c>
      <c r="M13" s="30">
        <f t="shared" si="2"/>
        <v>0</v>
      </c>
      <c r="N13" s="30">
        <f t="shared" si="2"/>
        <v>0</v>
      </c>
      <c r="O13" s="30">
        <f t="shared" si="2"/>
        <v>0</v>
      </c>
      <c r="P13" s="30">
        <f t="shared" si="2"/>
        <v>0</v>
      </c>
      <c r="Q13" s="30">
        <f t="shared" si="2"/>
        <v>0</v>
      </c>
      <c r="R13" s="30">
        <f t="shared" si="2"/>
        <v>1.1076374521633234</v>
      </c>
      <c r="S13" s="30">
        <f t="shared" si="2"/>
        <v>7.4096792883227405</v>
      </c>
      <c r="T13" s="30">
        <f t="shared" si="2"/>
        <v>0</v>
      </c>
      <c r="U13" s="30">
        <f t="shared" si="2"/>
        <v>0</v>
      </c>
      <c r="V13" s="30">
        <f t="shared" si="2"/>
        <v>0.56786785354986125</v>
      </c>
      <c r="W13" s="30">
        <f t="shared" si="2"/>
        <v>0</v>
      </c>
      <c r="X13" s="30">
        <f t="shared" si="2"/>
        <v>0</v>
      </c>
      <c r="Y13" s="30">
        <f t="shared" si="2"/>
        <v>0</v>
      </c>
      <c r="Z13" s="30">
        <f t="shared" si="2"/>
        <v>0</v>
      </c>
      <c r="AA13" s="30">
        <f t="shared" si="2"/>
        <v>0</v>
      </c>
      <c r="AB13" s="30">
        <f t="shared" si="2"/>
        <v>4.4230015010115635E-2</v>
      </c>
      <c r="AC13" s="30">
        <f t="shared" si="2"/>
        <v>0</v>
      </c>
      <c r="AD13" s="30">
        <f t="shared" si="2"/>
        <v>0</v>
      </c>
      <c r="AE13" s="30">
        <f t="shared" si="2"/>
        <v>0</v>
      </c>
      <c r="AF13" s="30">
        <f t="shared" si="2"/>
        <v>0</v>
      </c>
      <c r="AG13" s="30">
        <f t="shared" si="2"/>
        <v>0</v>
      </c>
      <c r="AH13" s="30">
        <f t="shared" si="2"/>
        <v>0</v>
      </c>
      <c r="AI13" s="30">
        <f t="shared" si="2"/>
        <v>0</v>
      </c>
      <c r="AJ13" s="30">
        <f t="shared" si="2"/>
        <v>0</v>
      </c>
      <c r="AK13" s="30">
        <f t="shared" si="2"/>
        <v>0</v>
      </c>
      <c r="AL13" s="30">
        <f t="shared" si="2"/>
        <v>6.2551064833919949E-5</v>
      </c>
      <c r="AM13" s="30">
        <f t="shared" si="2"/>
        <v>0</v>
      </c>
      <c r="AN13" s="30">
        <f t="shared" si="2"/>
        <v>0</v>
      </c>
      <c r="AO13" s="30">
        <f t="shared" si="2"/>
        <v>0</v>
      </c>
      <c r="AP13" s="30">
        <f t="shared" si="2"/>
        <v>0</v>
      </c>
      <c r="AQ13" s="30">
        <f t="shared" si="2"/>
        <v>0</v>
      </c>
      <c r="AR13" s="30">
        <f t="shared" si="2"/>
        <v>0</v>
      </c>
      <c r="AS13" s="30">
        <f t="shared" si="2"/>
        <v>0</v>
      </c>
      <c r="AT13" s="30">
        <f t="shared" si="2"/>
        <v>0</v>
      </c>
      <c r="AU13" s="30">
        <f t="shared" si="2"/>
        <v>0</v>
      </c>
      <c r="AV13" s="30">
        <f t="shared" si="2"/>
        <v>2.1316673628052802</v>
      </c>
      <c r="AW13" s="30">
        <f t="shared" si="2"/>
        <v>25.135237420917868</v>
      </c>
      <c r="AX13" s="30">
        <f t="shared" si="2"/>
        <v>5.6419480645000892E-3</v>
      </c>
      <c r="AY13" s="30">
        <f t="shared" si="2"/>
        <v>0</v>
      </c>
      <c r="AZ13" s="30">
        <f t="shared" si="2"/>
        <v>4.779108525106075</v>
      </c>
      <c r="BA13" s="30">
        <f t="shared" si="2"/>
        <v>0</v>
      </c>
      <c r="BB13" s="30">
        <f t="shared" si="2"/>
        <v>0</v>
      </c>
      <c r="BC13" s="30">
        <f t="shared" si="2"/>
        <v>0</v>
      </c>
      <c r="BD13" s="30">
        <f t="shared" si="2"/>
        <v>0</v>
      </c>
      <c r="BE13" s="30">
        <f t="shared" si="2"/>
        <v>0</v>
      </c>
      <c r="BF13" s="30">
        <f t="shared" si="2"/>
        <v>0.9099525805391222</v>
      </c>
      <c r="BG13" s="30">
        <f t="shared" si="2"/>
        <v>3.9372869648240729</v>
      </c>
      <c r="BH13" s="30">
        <f t="shared" si="2"/>
        <v>11.774583964870986</v>
      </c>
      <c r="BI13" s="30">
        <f t="shared" si="2"/>
        <v>0</v>
      </c>
      <c r="BJ13" s="30">
        <f t="shared" si="2"/>
        <v>1.364836612635862</v>
      </c>
      <c r="BK13" s="30">
        <f t="shared" si="2"/>
        <v>67.818736465612901</v>
      </c>
    </row>
    <row r="14" spans="1:107" x14ac:dyDescent="0.2">
      <c r="A14" s="22" t="s">
        <v>78</v>
      </c>
      <c r="B14" s="25" t="s">
        <v>10</v>
      </c>
      <c r="C14" s="56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8"/>
    </row>
    <row r="15" spans="1:107" x14ac:dyDescent="0.2">
      <c r="A15" s="22"/>
      <c r="B15" s="31" t="s">
        <v>37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28">
        <f t="shared" ref="BK15" si="3">SUM(C15:BJ15)</f>
        <v>0</v>
      </c>
    </row>
    <row r="16" spans="1:107" x14ac:dyDescent="0.2">
      <c r="A16" s="22"/>
      <c r="B16" s="29" t="s">
        <v>93</v>
      </c>
      <c r="C16" s="30">
        <f t="shared" ref="C16:AH16" si="4">SUM(C15:C15)</f>
        <v>0</v>
      </c>
      <c r="D16" s="30">
        <f t="shared" si="4"/>
        <v>0</v>
      </c>
      <c r="E16" s="30">
        <f t="shared" si="4"/>
        <v>0</v>
      </c>
      <c r="F16" s="30">
        <f t="shared" si="4"/>
        <v>0</v>
      </c>
      <c r="G16" s="30">
        <f t="shared" si="4"/>
        <v>0</v>
      </c>
      <c r="H16" s="30">
        <f t="shared" si="4"/>
        <v>0</v>
      </c>
      <c r="I16" s="30">
        <f t="shared" si="4"/>
        <v>0</v>
      </c>
      <c r="J16" s="30">
        <f t="shared" si="4"/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30">
        <f t="shared" si="4"/>
        <v>0</v>
      </c>
      <c r="Q16" s="30">
        <f t="shared" si="4"/>
        <v>0</v>
      </c>
      <c r="R16" s="30">
        <f t="shared" si="4"/>
        <v>0</v>
      </c>
      <c r="S16" s="30">
        <f t="shared" si="4"/>
        <v>0</v>
      </c>
      <c r="T16" s="30">
        <f t="shared" si="4"/>
        <v>0</v>
      </c>
      <c r="U16" s="30">
        <f t="shared" si="4"/>
        <v>0</v>
      </c>
      <c r="V16" s="30">
        <f t="shared" si="4"/>
        <v>0</v>
      </c>
      <c r="W16" s="30">
        <f t="shared" si="4"/>
        <v>0</v>
      </c>
      <c r="X16" s="30">
        <f t="shared" si="4"/>
        <v>0</v>
      </c>
      <c r="Y16" s="30">
        <f t="shared" si="4"/>
        <v>0</v>
      </c>
      <c r="Z16" s="30">
        <f t="shared" si="4"/>
        <v>0</v>
      </c>
      <c r="AA16" s="30">
        <f t="shared" si="4"/>
        <v>0</v>
      </c>
      <c r="AB16" s="30">
        <f t="shared" si="4"/>
        <v>0</v>
      </c>
      <c r="AC16" s="30">
        <f t="shared" si="4"/>
        <v>0</v>
      </c>
      <c r="AD16" s="30">
        <f t="shared" si="4"/>
        <v>0</v>
      </c>
      <c r="AE16" s="30">
        <f t="shared" si="4"/>
        <v>0</v>
      </c>
      <c r="AF16" s="30">
        <f t="shared" si="4"/>
        <v>0</v>
      </c>
      <c r="AG16" s="30">
        <f t="shared" si="4"/>
        <v>0</v>
      </c>
      <c r="AH16" s="30">
        <f t="shared" si="4"/>
        <v>0</v>
      </c>
      <c r="AI16" s="30">
        <f t="shared" ref="AI16:BK16" si="5">SUM(AI15:AI15)</f>
        <v>0</v>
      </c>
      <c r="AJ16" s="30">
        <f t="shared" si="5"/>
        <v>0</v>
      </c>
      <c r="AK16" s="30">
        <f t="shared" si="5"/>
        <v>0</v>
      </c>
      <c r="AL16" s="30">
        <f t="shared" si="5"/>
        <v>0</v>
      </c>
      <c r="AM16" s="30">
        <f t="shared" si="5"/>
        <v>0</v>
      </c>
      <c r="AN16" s="30">
        <f t="shared" si="5"/>
        <v>0</v>
      </c>
      <c r="AO16" s="30">
        <f t="shared" si="5"/>
        <v>0</v>
      </c>
      <c r="AP16" s="30">
        <f t="shared" si="5"/>
        <v>0</v>
      </c>
      <c r="AQ16" s="30">
        <f t="shared" si="5"/>
        <v>0</v>
      </c>
      <c r="AR16" s="30">
        <f t="shared" si="5"/>
        <v>0</v>
      </c>
      <c r="AS16" s="30">
        <f t="shared" si="5"/>
        <v>0</v>
      </c>
      <c r="AT16" s="30">
        <f t="shared" si="5"/>
        <v>0</v>
      </c>
      <c r="AU16" s="30">
        <f t="shared" si="5"/>
        <v>0</v>
      </c>
      <c r="AV16" s="30">
        <f t="shared" si="5"/>
        <v>0</v>
      </c>
      <c r="AW16" s="30">
        <f t="shared" si="5"/>
        <v>0</v>
      </c>
      <c r="AX16" s="30">
        <f t="shared" si="5"/>
        <v>0</v>
      </c>
      <c r="AY16" s="30">
        <f t="shared" si="5"/>
        <v>0</v>
      </c>
      <c r="AZ16" s="30">
        <f t="shared" si="5"/>
        <v>0</v>
      </c>
      <c r="BA16" s="30">
        <f t="shared" si="5"/>
        <v>0</v>
      </c>
      <c r="BB16" s="30">
        <f t="shared" si="5"/>
        <v>0</v>
      </c>
      <c r="BC16" s="30">
        <f t="shared" si="5"/>
        <v>0</v>
      </c>
      <c r="BD16" s="30">
        <f t="shared" si="5"/>
        <v>0</v>
      </c>
      <c r="BE16" s="30">
        <f t="shared" si="5"/>
        <v>0</v>
      </c>
      <c r="BF16" s="30">
        <f t="shared" si="5"/>
        <v>0</v>
      </c>
      <c r="BG16" s="30">
        <f t="shared" si="5"/>
        <v>0</v>
      </c>
      <c r="BH16" s="30">
        <f t="shared" si="5"/>
        <v>0</v>
      </c>
      <c r="BI16" s="30">
        <f t="shared" si="5"/>
        <v>0</v>
      </c>
      <c r="BJ16" s="30">
        <f t="shared" si="5"/>
        <v>0</v>
      </c>
      <c r="BK16" s="30">
        <f t="shared" si="5"/>
        <v>0</v>
      </c>
    </row>
    <row r="17" spans="1:63" x14ac:dyDescent="0.2">
      <c r="A17" s="22" t="s">
        <v>79</v>
      </c>
      <c r="B17" s="25" t="s">
        <v>12</v>
      </c>
      <c r="C17" s="56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8"/>
    </row>
    <row r="18" spans="1:63" x14ac:dyDescent="0.2">
      <c r="A18" s="22"/>
      <c r="B18" s="29" t="s">
        <v>37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28">
        <f t="shared" ref="BK18:BK21" si="6">SUM(C18:BJ18)</f>
        <v>0</v>
      </c>
    </row>
    <row r="19" spans="1:63" x14ac:dyDescent="0.2">
      <c r="A19" s="22"/>
      <c r="B19" s="29" t="s">
        <v>92</v>
      </c>
      <c r="C19" s="30">
        <f>SUM(C18)</f>
        <v>0</v>
      </c>
      <c r="D19" s="30">
        <f t="shared" ref="D19:BK19" si="7">SUM(D18)</f>
        <v>0</v>
      </c>
      <c r="E19" s="30">
        <f t="shared" si="7"/>
        <v>0</v>
      </c>
      <c r="F19" s="30">
        <f t="shared" si="7"/>
        <v>0</v>
      </c>
      <c r="G19" s="30">
        <f t="shared" si="7"/>
        <v>0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  <c r="Z19" s="30">
        <f t="shared" si="7"/>
        <v>0</v>
      </c>
      <c r="AA19" s="30">
        <f t="shared" si="7"/>
        <v>0</v>
      </c>
      <c r="AB19" s="30">
        <f t="shared" si="7"/>
        <v>0</v>
      </c>
      <c r="AC19" s="30">
        <f t="shared" si="7"/>
        <v>0</v>
      </c>
      <c r="AD19" s="30">
        <f t="shared" si="7"/>
        <v>0</v>
      </c>
      <c r="AE19" s="30">
        <f t="shared" si="7"/>
        <v>0</v>
      </c>
      <c r="AF19" s="30">
        <f t="shared" si="7"/>
        <v>0</v>
      </c>
      <c r="AG19" s="30">
        <f t="shared" si="7"/>
        <v>0</v>
      </c>
      <c r="AH19" s="30">
        <f t="shared" si="7"/>
        <v>0</v>
      </c>
      <c r="AI19" s="30">
        <f t="shared" si="7"/>
        <v>0</v>
      </c>
      <c r="AJ19" s="30">
        <f t="shared" si="7"/>
        <v>0</v>
      </c>
      <c r="AK19" s="30">
        <f t="shared" si="7"/>
        <v>0</v>
      </c>
      <c r="AL19" s="30">
        <f t="shared" si="7"/>
        <v>0</v>
      </c>
      <c r="AM19" s="30">
        <f t="shared" si="7"/>
        <v>0</v>
      </c>
      <c r="AN19" s="30">
        <f t="shared" si="7"/>
        <v>0</v>
      </c>
      <c r="AO19" s="30">
        <f t="shared" si="7"/>
        <v>0</v>
      </c>
      <c r="AP19" s="30">
        <f t="shared" si="7"/>
        <v>0</v>
      </c>
      <c r="AQ19" s="30">
        <f t="shared" si="7"/>
        <v>0</v>
      </c>
      <c r="AR19" s="30">
        <f t="shared" si="7"/>
        <v>0</v>
      </c>
      <c r="AS19" s="30">
        <f t="shared" si="7"/>
        <v>0</v>
      </c>
      <c r="AT19" s="30">
        <f t="shared" si="7"/>
        <v>0</v>
      </c>
      <c r="AU19" s="30">
        <f t="shared" si="7"/>
        <v>0</v>
      </c>
      <c r="AV19" s="30">
        <f t="shared" si="7"/>
        <v>0</v>
      </c>
      <c r="AW19" s="30">
        <f t="shared" si="7"/>
        <v>0</v>
      </c>
      <c r="AX19" s="30">
        <f t="shared" si="7"/>
        <v>0</v>
      </c>
      <c r="AY19" s="30">
        <f t="shared" si="7"/>
        <v>0</v>
      </c>
      <c r="AZ19" s="30">
        <f t="shared" si="7"/>
        <v>0</v>
      </c>
      <c r="BA19" s="30">
        <f t="shared" si="7"/>
        <v>0</v>
      </c>
      <c r="BB19" s="30">
        <f t="shared" si="7"/>
        <v>0</v>
      </c>
      <c r="BC19" s="30">
        <f t="shared" si="7"/>
        <v>0</v>
      </c>
      <c r="BD19" s="30">
        <f t="shared" si="7"/>
        <v>0</v>
      </c>
      <c r="BE19" s="30">
        <f t="shared" si="7"/>
        <v>0</v>
      </c>
      <c r="BF19" s="30">
        <f t="shared" si="7"/>
        <v>0</v>
      </c>
      <c r="BG19" s="30">
        <f t="shared" si="7"/>
        <v>0</v>
      </c>
      <c r="BH19" s="30">
        <f t="shared" si="7"/>
        <v>0</v>
      </c>
      <c r="BI19" s="30">
        <f t="shared" si="7"/>
        <v>0</v>
      </c>
      <c r="BJ19" s="30">
        <f t="shared" si="7"/>
        <v>0</v>
      </c>
      <c r="BK19" s="30">
        <f t="shared" si="7"/>
        <v>0</v>
      </c>
    </row>
    <row r="20" spans="1:63" x14ac:dyDescent="0.2">
      <c r="A20" s="22" t="s">
        <v>81</v>
      </c>
      <c r="B20" s="25" t="s">
        <v>97</v>
      </c>
      <c r="C20" s="5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8"/>
    </row>
    <row r="21" spans="1:63" x14ac:dyDescent="0.2">
      <c r="A21" s="22"/>
      <c r="B21" s="31" t="s">
        <v>37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  <c r="AZ21" s="27">
        <v>0</v>
      </c>
      <c r="BA21" s="27">
        <v>0</v>
      </c>
      <c r="BB21" s="27">
        <v>0</v>
      </c>
      <c r="BC21" s="27">
        <v>0</v>
      </c>
      <c r="BD21" s="27">
        <v>0</v>
      </c>
      <c r="BE21" s="27">
        <v>0</v>
      </c>
      <c r="BF21" s="27">
        <v>0</v>
      </c>
      <c r="BG21" s="27">
        <v>0</v>
      </c>
      <c r="BH21" s="27">
        <v>0</v>
      </c>
      <c r="BI21" s="27">
        <v>0</v>
      </c>
      <c r="BJ21" s="27">
        <v>0</v>
      </c>
      <c r="BK21" s="28">
        <f t="shared" si="6"/>
        <v>0</v>
      </c>
    </row>
    <row r="22" spans="1:63" x14ac:dyDescent="0.2">
      <c r="A22" s="22"/>
      <c r="B22" s="29" t="s">
        <v>91</v>
      </c>
      <c r="C22" s="30">
        <f>SUM(C21)</f>
        <v>0</v>
      </c>
      <c r="D22" s="30">
        <f t="shared" ref="D22:BK22" si="8">SUM(D21)</f>
        <v>0</v>
      </c>
      <c r="E22" s="30">
        <f t="shared" si="8"/>
        <v>0</v>
      </c>
      <c r="F22" s="30">
        <f t="shared" si="8"/>
        <v>0</v>
      </c>
      <c r="G22" s="30">
        <f t="shared" si="8"/>
        <v>0</v>
      </c>
      <c r="H22" s="30">
        <f t="shared" si="8"/>
        <v>0</v>
      </c>
      <c r="I22" s="30">
        <f t="shared" si="8"/>
        <v>0</v>
      </c>
      <c r="J22" s="30">
        <f t="shared" si="8"/>
        <v>0</v>
      </c>
      <c r="K22" s="30">
        <f t="shared" si="8"/>
        <v>0</v>
      </c>
      <c r="L22" s="30">
        <f t="shared" si="8"/>
        <v>0</v>
      </c>
      <c r="M22" s="30">
        <f t="shared" si="8"/>
        <v>0</v>
      </c>
      <c r="N22" s="30">
        <f t="shared" si="8"/>
        <v>0</v>
      </c>
      <c r="O22" s="30">
        <f t="shared" si="8"/>
        <v>0</v>
      </c>
      <c r="P22" s="30">
        <f t="shared" si="8"/>
        <v>0</v>
      </c>
      <c r="Q22" s="30">
        <f t="shared" si="8"/>
        <v>0</v>
      </c>
      <c r="R22" s="30">
        <f t="shared" si="8"/>
        <v>0</v>
      </c>
      <c r="S22" s="30">
        <f t="shared" si="8"/>
        <v>0</v>
      </c>
      <c r="T22" s="30">
        <f t="shared" si="8"/>
        <v>0</v>
      </c>
      <c r="U22" s="30">
        <f t="shared" si="8"/>
        <v>0</v>
      </c>
      <c r="V22" s="30">
        <f t="shared" si="8"/>
        <v>0</v>
      </c>
      <c r="W22" s="30">
        <f t="shared" si="8"/>
        <v>0</v>
      </c>
      <c r="X22" s="30">
        <f t="shared" si="8"/>
        <v>0</v>
      </c>
      <c r="Y22" s="30">
        <f t="shared" si="8"/>
        <v>0</v>
      </c>
      <c r="Z22" s="30">
        <f t="shared" si="8"/>
        <v>0</v>
      </c>
      <c r="AA22" s="30">
        <f t="shared" si="8"/>
        <v>0</v>
      </c>
      <c r="AB22" s="30">
        <f t="shared" si="8"/>
        <v>0</v>
      </c>
      <c r="AC22" s="30">
        <f t="shared" si="8"/>
        <v>0</v>
      </c>
      <c r="AD22" s="30">
        <f t="shared" si="8"/>
        <v>0</v>
      </c>
      <c r="AE22" s="30">
        <f t="shared" si="8"/>
        <v>0</v>
      </c>
      <c r="AF22" s="30">
        <f t="shared" si="8"/>
        <v>0</v>
      </c>
      <c r="AG22" s="30">
        <f t="shared" si="8"/>
        <v>0</v>
      </c>
      <c r="AH22" s="30">
        <f t="shared" si="8"/>
        <v>0</v>
      </c>
      <c r="AI22" s="30">
        <f t="shared" si="8"/>
        <v>0</v>
      </c>
      <c r="AJ22" s="30">
        <f t="shared" si="8"/>
        <v>0</v>
      </c>
      <c r="AK22" s="30">
        <f t="shared" si="8"/>
        <v>0</v>
      </c>
      <c r="AL22" s="30">
        <f t="shared" si="8"/>
        <v>0</v>
      </c>
      <c r="AM22" s="30">
        <f t="shared" si="8"/>
        <v>0</v>
      </c>
      <c r="AN22" s="30">
        <f t="shared" si="8"/>
        <v>0</v>
      </c>
      <c r="AO22" s="30">
        <f t="shared" si="8"/>
        <v>0</v>
      </c>
      <c r="AP22" s="30">
        <f t="shared" si="8"/>
        <v>0</v>
      </c>
      <c r="AQ22" s="30">
        <f t="shared" si="8"/>
        <v>0</v>
      </c>
      <c r="AR22" s="30">
        <f t="shared" si="8"/>
        <v>0</v>
      </c>
      <c r="AS22" s="30">
        <f t="shared" si="8"/>
        <v>0</v>
      </c>
      <c r="AT22" s="30">
        <f t="shared" si="8"/>
        <v>0</v>
      </c>
      <c r="AU22" s="30">
        <f t="shared" si="8"/>
        <v>0</v>
      </c>
      <c r="AV22" s="30">
        <f t="shared" si="8"/>
        <v>0</v>
      </c>
      <c r="AW22" s="30">
        <f t="shared" si="8"/>
        <v>0</v>
      </c>
      <c r="AX22" s="30">
        <f t="shared" si="8"/>
        <v>0</v>
      </c>
      <c r="AY22" s="30">
        <f t="shared" si="8"/>
        <v>0</v>
      </c>
      <c r="AZ22" s="30">
        <f t="shared" si="8"/>
        <v>0</v>
      </c>
      <c r="BA22" s="30">
        <f t="shared" si="8"/>
        <v>0</v>
      </c>
      <c r="BB22" s="30">
        <f t="shared" si="8"/>
        <v>0</v>
      </c>
      <c r="BC22" s="30">
        <f t="shared" si="8"/>
        <v>0</v>
      </c>
      <c r="BD22" s="30">
        <f t="shared" si="8"/>
        <v>0</v>
      </c>
      <c r="BE22" s="30">
        <f t="shared" si="8"/>
        <v>0</v>
      </c>
      <c r="BF22" s="30">
        <f t="shared" si="8"/>
        <v>0</v>
      </c>
      <c r="BG22" s="30">
        <f t="shared" si="8"/>
        <v>0</v>
      </c>
      <c r="BH22" s="30">
        <f t="shared" si="8"/>
        <v>0</v>
      </c>
      <c r="BI22" s="30">
        <f t="shared" si="8"/>
        <v>0</v>
      </c>
      <c r="BJ22" s="30">
        <f t="shared" si="8"/>
        <v>0</v>
      </c>
      <c r="BK22" s="30">
        <f t="shared" si="8"/>
        <v>0</v>
      </c>
    </row>
    <row r="23" spans="1:63" x14ac:dyDescent="0.2">
      <c r="A23" s="22" t="s">
        <v>82</v>
      </c>
      <c r="B23" s="25" t="s">
        <v>13</v>
      </c>
      <c r="C23" s="56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8"/>
    </row>
    <row r="24" spans="1:63" x14ac:dyDescent="0.2">
      <c r="A24" s="22"/>
      <c r="B24" s="26" t="s">
        <v>103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1.0535345208758766</v>
      </c>
      <c r="I24" s="27">
        <v>73.857044316840131</v>
      </c>
      <c r="J24" s="27">
        <v>1.0191787565161641</v>
      </c>
      <c r="K24" s="27">
        <v>0</v>
      </c>
      <c r="L24" s="27">
        <v>10.58089911700443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0.42322403783380147</v>
      </c>
      <c r="S24" s="27">
        <v>0.97059819722435581</v>
      </c>
      <c r="T24" s="27">
        <v>0.58472528148383685</v>
      </c>
      <c r="U24" s="27">
        <v>0</v>
      </c>
      <c r="V24" s="27">
        <v>0.43537198731814863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5.3518400392277538E-2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2.2930449217003771E-2</v>
      </c>
      <c r="AM24" s="27">
        <v>0</v>
      </c>
      <c r="AN24" s="27">
        <v>0</v>
      </c>
      <c r="AO24" s="27">
        <v>0</v>
      </c>
      <c r="AP24" s="27">
        <v>4.3886897919700386E-2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21.094504520671883</v>
      </c>
      <c r="AW24" s="27">
        <v>22.993180696456246</v>
      </c>
      <c r="AX24" s="27">
        <v>1.1055967700000786E-5</v>
      </c>
      <c r="AY24" s="27">
        <v>0</v>
      </c>
      <c r="AZ24" s="27">
        <v>74.563947436830432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11.131354074622113</v>
      </c>
      <c r="BG24" s="27">
        <v>4.6163994310276237</v>
      </c>
      <c r="BH24" s="27">
        <v>2.1380477448387518</v>
      </c>
      <c r="BI24" s="27">
        <v>0</v>
      </c>
      <c r="BJ24" s="27">
        <v>5.1578418203789367</v>
      </c>
      <c r="BK24" s="28">
        <f t="shared" ref="BK24:BK29" si="9">SUM(C24:BJ24)</f>
        <v>230.74019874341943</v>
      </c>
    </row>
    <row r="25" spans="1:63" x14ac:dyDescent="0.2">
      <c r="A25" s="22"/>
      <c r="B25" s="26" t="s">
        <v>116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8.9024790419570827</v>
      </c>
      <c r="I25" s="27">
        <v>1350.1294185546874</v>
      </c>
      <c r="J25" s="27">
        <v>62.094787965921391</v>
      </c>
      <c r="K25" s="27">
        <v>0</v>
      </c>
      <c r="L25" s="27">
        <v>56.732910484873912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5.8647199542364818</v>
      </c>
      <c r="S25" s="27">
        <v>33.687156242732499</v>
      </c>
      <c r="T25" s="27">
        <v>143.05103881617538</v>
      </c>
      <c r="U25" s="27">
        <v>0</v>
      </c>
      <c r="V25" s="27">
        <v>16.236687403319632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0.12136657109784503</v>
      </c>
      <c r="AC25" s="27">
        <v>6.9247637614163193E-2</v>
      </c>
      <c r="AD25" s="27">
        <v>0</v>
      </c>
      <c r="AE25" s="27">
        <v>0</v>
      </c>
      <c r="AF25" s="27">
        <v>0.17435516584112848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0.11376194584769164</v>
      </c>
      <c r="AM25" s="27">
        <v>0.1166173025182273</v>
      </c>
      <c r="AN25" s="27">
        <v>0</v>
      </c>
      <c r="AO25" s="27">
        <v>0</v>
      </c>
      <c r="AP25" s="27">
        <v>1.6625540295646533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60.407252785733519</v>
      </c>
      <c r="AW25" s="27">
        <v>103.47645437132029</v>
      </c>
      <c r="AX25" s="27">
        <v>3.4688611439031138</v>
      </c>
      <c r="AY25" s="27">
        <v>0</v>
      </c>
      <c r="AZ25" s="27">
        <v>182.43833068447009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47.944693057385152</v>
      </c>
      <c r="BG25" s="27">
        <v>63.979359711289206</v>
      </c>
      <c r="BH25" s="27">
        <v>23.489685637258177</v>
      </c>
      <c r="BI25" s="27">
        <v>0</v>
      </c>
      <c r="BJ25" s="27">
        <v>100.6364350924141</v>
      </c>
      <c r="BK25" s="28">
        <f t="shared" si="9"/>
        <v>2264.7981736001616</v>
      </c>
    </row>
    <row r="26" spans="1:63" x14ac:dyDescent="0.2">
      <c r="A26" s="22"/>
      <c r="B26" s="26" t="s">
        <v>117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0.94087385042352811</v>
      </c>
      <c r="I26" s="27">
        <v>0.75632318983870961</v>
      </c>
      <c r="J26" s="27">
        <v>0</v>
      </c>
      <c r="K26" s="27">
        <v>0</v>
      </c>
      <c r="L26" s="27">
        <v>0.82491838767725301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0.3019098436409885</v>
      </c>
      <c r="S26" s="27">
        <v>0</v>
      </c>
      <c r="T26" s="27">
        <v>15.621541895709678</v>
      </c>
      <c r="U26" s="27">
        <v>0</v>
      </c>
      <c r="V26" s="27">
        <v>0.31738053774210173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1.253038290372365E-3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1.5952197841755274E-2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23.068199232364545</v>
      </c>
      <c r="AW26" s="27">
        <v>2.7316079635152648</v>
      </c>
      <c r="AX26" s="27">
        <v>0</v>
      </c>
      <c r="AY26" s="27">
        <v>0</v>
      </c>
      <c r="AZ26" s="27">
        <v>12.399228984425227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14.086462867084062</v>
      </c>
      <c r="BG26" s="27">
        <v>2.3259392736460245</v>
      </c>
      <c r="BH26" s="27">
        <v>0</v>
      </c>
      <c r="BI26" s="27">
        <v>0</v>
      </c>
      <c r="BJ26" s="27">
        <v>7.7451556921231628</v>
      </c>
      <c r="BK26" s="28">
        <f t="shared" si="9"/>
        <v>81.136746954322689</v>
      </c>
    </row>
    <row r="27" spans="1:63" x14ac:dyDescent="0.2">
      <c r="A27" s="22"/>
      <c r="B27" s="26" t="s">
        <v>126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2.2380026000970168</v>
      </c>
      <c r="I27" s="27">
        <v>62.790979935774338</v>
      </c>
      <c r="J27" s="27">
        <v>19.828067943903019</v>
      </c>
      <c r="K27" s="27">
        <v>0</v>
      </c>
      <c r="L27" s="27">
        <v>14.694163673564484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0.96411911448362808</v>
      </c>
      <c r="S27" s="27">
        <v>1.0859345970321153</v>
      </c>
      <c r="T27" s="27">
        <v>109.83656824345184</v>
      </c>
      <c r="U27" s="27">
        <v>0</v>
      </c>
      <c r="V27" s="27">
        <v>3.317627521854865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5.8348884197135808E-5</v>
      </c>
      <c r="AC27" s="27">
        <v>0</v>
      </c>
      <c r="AD27" s="27">
        <v>0</v>
      </c>
      <c r="AE27" s="27">
        <v>0</v>
      </c>
      <c r="AF27" s="27">
        <v>0.50125046482795721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2.1636166402600392E-2</v>
      </c>
      <c r="AM27" s="27">
        <v>0</v>
      </c>
      <c r="AN27" s="27">
        <v>0</v>
      </c>
      <c r="AO27" s="27">
        <v>0</v>
      </c>
      <c r="AP27" s="27">
        <v>1.4164692969482739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15.902633648576552</v>
      </c>
      <c r="AW27" s="27">
        <v>65.041100160575837</v>
      </c>
      <c r="AX27" s="27">
        <v>29.282777709518861</v>
      </c>
      <c r="AY27" s="27">
        <v>0</v>
      </c>
      <c r="AZ27" s="27">
        <v>80.302695168308091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14.012719415588229</v>
      </c>
      <c r="BG27" s="27">
        <v>68.809396851069351</v>
      </c>
      <c r="BH27" s="27">
        <v>92.881387608481148</v>
      </c>
      <c r="BI27" s="27">
        <v>0</v>
      </c>
      <c r="BJ27" s="27">
        <v>44.34267302549641</v>
      </c>
      <c r="BK27" s="28">
        <f t="shared" si="9"/>
        <v>627.27026149483891</v>
      </c>
    </row>
    <row r="28" spans="1:63" x14ac:dyDescent="0.2">
      <c r="A28" s="22"/>
      <c r="B28" s="26" t="s">
        <v>118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8.2385149871862353</v>
      </c>
      <c r="I28" s="27">
        <v>397.79265805035476</v>
      </c>
      <c r="J28" s="27">
        <v>86.311747990710188</v>
      </c>
      <c r="K28" s="27">
        <v>0</v>
      </c>
      <c r="L28" s="27">
        <v>44.760337417296711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6.0401142420395777</v>
      </c>
      <c r="S28" s="27">
        <v>4.4495021087096482</v>
      </c>
      <c r="T28" s="27">
        <v>47.01279786122528</v>
      </c>
      <c r="U28" s="27">
        <v>0</v>
      </c>
      <c r="V28" s="27">
        <v>5.5551539788645812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0.25542362770633398</v>
      </c>
      <c r="AC28" s="27">
        <v>1.5670626453318601E-3</v>
      </c>
      <c r="AD28" s="27">
        <v>0</v>
      </c>
      <c r="AE28" s="27">
        <v>0</v>
      </c>
      <c r="AF28" s="27">
        <v>0.43405151488414939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0.2363253675301259</v>
      </c>
      <c r="AM28" s="27">
        <v>0.35990905127957523</v>
      </c>
      <c r="AN28" s="27">
        <v>0</v>
      </c>
      <c r="AO28" s="27">
        <v>0</v>
      </c>
      <c r="AP28" s="27">
        <v>9.5745332830658753E-2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78.17087799245131</v>
      </c>
      <c r="AW28" s="27">
        <v>70.11178966689107</v>
      </c>
      <c r="AX28" s="27">
        <v>1.9359393210010774</v>
      </c>
      <c r="AY28" s="27">
        <v>0</v>
      </c>
      <c r="AZ28" s="27">
        <v>124.79934117363489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66.857524848344852</v>
      </c>
      <c r="BG28" s="27">
        <v>27.623129405700134</v>
      </c>
      <c r="BH28" s="27">
        <v>27.576596092837615</v>
      </c>
      <c r="BI28" s="27">
        <v>0</v>
      </c>
      <c r="BJ28" s="27">
        <v>47.677291138940653</v>
      </c>
      <c r="BK28" s="28">
        <f t="shared" si="9"/>
        <v>1046.2963382330649</v>
      </c>
    </row>
    <row r="29" spans="1:63" x14ac:dyDescent="0.2">
      <c r="A29" s="22"/>
      <c r="B29" s="26" t="s">
        <v>128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0.23035733551679788</v>
      </c>
      <c r="I29" s="27">
        <v>65.815375237548395</v>
      </c>
      <c r="J29" s="27">
        <v>7.4652528669033797</v>
      </c>
      <c r="K29" s="27">
        <v>0</v>
      </c>
      <c r="L29" s="27">
        <v>0.17922341099561051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0.27720105893481461</v>
      </c>
      <c r="S29" s="27">
        <v>9.5600707309354718</v>
      </c>
      <c r="T29" s="27">
        <v>2.4468311454514584</v>
      </c>
      <c r="U29" s="27">
        <v>0</v>
      </c>
      <c r="V29" s="27">
        <v>0.60611049219793811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3.1406479028363017E-3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3.9480406672985108E-2</v>
      </c>
      <c r="AM29" s="27">
        <v>0</v>
      </c>
      <c r="AN29" s="27">
        <v>0</v>
      </c>
      <c r="AO29" s="27">
        <v>0</v>
      </c>
      <c r="AP29" s="27">
        <v>0.1039953205161874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0.50561736282331349</v>
      </c>
      <c r="AW29" s="27">
        <v>4.7047626588065503</v>
      </c>
      <c r="AX29" s="27">
        <v>0</v>
      </c>
      <c r="AY29" s="27">
        <v>0</v>
      </c>
      <c r="AZ29" s="27">
        <v>5.1683581035505428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0.82430471289118845</v>
      </c>
      <c r="BG29" s="27">
        <v>1.8507536040644166</v>
      </c>
      <c r="BH29" s="27">
        <v>0.25179726225806454</v>
      </c>
      <c r="BI29" s="27">
        <v>0</v>
      </c>
      <c r="BJ29" s="27">
        <v>1.1291724232558489</v>
      </c>
      <c r="BK29" s="28">
        <f t="shared" si="9"/>
        <v>101.16180478122583</v>
      </c>
    </row>
    <row r="30" spans="1:63" x14ac:dyDescent="0.2">
      <c r="A30" s="22"/>
      <c r="B30" s="29" t="s">
        <v>90</v>
      </c>
      <c r="C30" s="30">
        <f t="shared" ref="C30:AH30" si="10">SUM(C24:C29)</f>
        <v>0</v>
      </c>
      <c r="D30" s="30">
        <f t="shared" si="10"/>
        <v>0</v>
      </c>
      <c r="E30" s="30">
        <f t="shared" si="10"/>
        <v>0</v>
      </c>
      <c r="F30" s="30">
        <f t="shared" si="10"/>
        <v>0</v>
      </c>
      <c r="G30" s="30">
        <f t="shared" si="10"/>
        <v>0</v>
      </c>
      <c r="H30" s="30">
        <f t="shared" si="10"/>
        <v>21.603762336056537</v>
      </c>
      <c r="I30" s="30">
        <f t="shared" si="10"/>
        <v>1951.1417992850436</v>
      </c>
      <c r="J30" s="30">
        <f t="shared" si="10"/>
        <v>176.71903552395412</v>
      </c>
      <c r="K30" s="30">
        <f t="shared" si="10"/>
        <v>0</v>
      </c>
      <c r="L30" s="30">
        <f t="shared" si="10"/>
        <v>127.77245249141241</v>
      </c>
      <c r="M30" s="30">
        <f t="shared" si="10"/>
        <v>0</v>
      </c>
      <c r="N30" s="30">
        <f t="shared" si="10"/>
        <v>0</v>
      </c>
      <c r="O30" s="30">
        <f t="shared" si="10"/>
        <v>0</v>
      </c>
      <c r="P30" s="30">
        <f t="shared" si="10"/>
        <v>0</v>
      </c>
      <c r="Q30" s="30">
        <f t="shared" si="10"/>
        <v>0</v>
      </c>
      <c r="R30" s="30">
        <f t="shared" si="10"/>
        <v>13.871288251169291</v>
      </c>
      <c r="S30" s="30">
        <f t="shared" si="10"/>
        <v>49.753261876634092</v>
      </c>
      <c r="T30" s="30">
        <f t="shared" si="10"/>
        <v>318.55350324349752</v>
      </c>
      <c r="U30" s="30">
        <f t="shared" si="10"/>
        <v>0</v>
      </c>
      <c r="V30" s="30">
        <f t="shared" si="10"/>
        <v>26.468331921297267</v>
      </c>
      <c r="W30" s="30">
        <f t="shared" si="10"/>
        <v>0</v>
      </c>
      <c r="X30" s="30">
        <f t="shared" si="10"/>
        <v>0</v>
      </c>
      <c r="Y30" s="30">
        <f t="shared" si="10"/>
        <v>0</v>
      </c>
      <c r="Z30" s="30">
        <f t="shared" si="10"/>
        <v>0</v>
      </c>
      <c r="AA30" s="30">
        <f t="shared" si="10"/>
        <v>0</v>
      </c>
      <c r="AB30" s="30">
        <f t="shared" si="10"/>
        <v>0.43476063427386236</v>
      </c>
      <c r="AC30" s="30">
        <f t="shared" si="10"/>
        <v>7.0814700259495059E-2</v>
      </c>
      <c r="AD30" s="30">
        <f t="shared" si="10"/>
        <v>0</v>
      </c>
      <c r="AE30" s="30">
        <f t="shared" si="10"/>
        <v>0</v>
      </c>
      <c r="AF30" s="30">
        <f t="shared" si="10"/>
        <v>1.1096571455532351</v>
      </c>
      <c r="AG30" s="30">
        <f t="shared" si="10"/>
        <v>0</v>
      </c>
      <c r="AH30" s="30">
        <f t="shared" si="10"/>
        <v>0</v>
      </c>
      <c r="AI30" s="30">
        <f t="shared" ref="AI30:BK30" si="11">SUM(AI24:AI29)</f>
        <v>0</v>
      </c>
      <c r="AJ30" s="30">
        <f t="shared" si="11"/>
        <v>0</v>
      </c>
      <c r="AK30" s="30">
        <f t="shared" si="11"/>
        <v>0</v>
      </c>
      <c r="AL30" s="30">
        <f t="shared" si="11"/>
        <v>0.4500865335121621</v>
      </c>
      <c r="AM30" s="30">
        <f t="shared" si="11"/>
        <v>0.4765263537978025</v>
      </c>
      <c r="AN30" s="30">
        <f t="shared" si="11"/>
        <v>0</v>
      </c>
      <c r="AO30" s="30">
        <f t="shared" si="11"/>
        <v>0</v>
      </c>
      <c r="AP30" s="30">
        <f t="shared" si="11"/>
        <v>3.3226508777794734</v>
      </c>
      <c r="AQ30" s="30">
        <f t="shared" si="11"/>
        <v>0</v>
      </c>
      <c r="AR30" s="30">
        <f t="shared" si="11"/>
        <v>0</v>
      </c>
      <c r="AS30" s="30">
        <f t="shared" si="11"/>
        <v>0</v>
      </c>
      <c r="AT30" s="30">
        <f t="shared" si="11"/>
        <v>0</v>
      </c>
      <c r="AU30" s="30">
        <f t="shared" si="11"/>
        <v>0</v>
      </c>
      <c r="AV30" s="30">
        <f t="shared" si="11"/>
        <v>199.14908554262112</v>
      </c>
      <c r="AW30" s="30">
        <f t="shared" si="11"/>
        <v>269.05889551756525</v>
      </c>
      <c r="AX30" s="30">
        <f t="shared" si="11"/>
        <v>34.687589230390756</v>
      </c>
      <c r="AY30" s="30">
        <f t="shared" si="11"/>
        <v>0</v>
      </c>
      <c r="AZ30" s="30">
        <f t="shared" si="11"/>
        <v>479.67190155121926</v>
      </c>
      <c r="BA30" s="30">
        <f t="shared" si="11"/>
        <v>0</v>
      </c>
      <c r="BB30" s="30">
        <f t="shared" si="11"/>
        <v>0</v>
      </c>
      <c r="BC30" s="30">
        <f t="shared" si="11"/>
        <v>0</v>
      </c>
      <c r="BD30" s="30">
        <f t="shared" si="11"/>
        <v>0</v>
      </c>
      <c r="BE30" s="30">
        <f t="shared" si="11"/>
        <v>0</v>
      </c>
      <c r="BF30" s="30">
        <f t="shared" si="11"/>
        <v>154.85705897591558</v>
      </c>
      <c r="BG30" s="30">
        <f t="shared" si="11"/>
        <v>169.20497827679677</v>
      </c>
      <c r="BH30" s="30">
        <f t="shared" si="11"/>
        <v>146.33751434567375</v>
      </c>
      <c r="BI30" s="30">
        <f t="shared" si="11"/>
        <v>0</v>
      </c>
      <c r="BJ30" s="30">
        <f t="shared" si="11"/>
        <v>206.68856919260912</v>
      </c>
      <c r="BK30" s="30">
        <f t="shared" si="11"/>
        <v>4351.4035238070337</v>
      </c>
    </row>
    <row r="31" spans="1:63" x14ac:dyDescent="0.2">
      <c r="A31" s="22"/>
      <c r="B31" s="32" t="s">
        <v>80</v>
      </c>
      <c r="C31" s="27">
        <f t="shared" ref="C31:AH31" si="12">C10+C13+C16+C19+C22+C30</f>
        <v>0</v>
      </c>
      <c r="D31" s="27">
        <f t="shared" si="12"/>
        <v>6.9254113516129001</v>
      </c>
      <c r="E31" s="27">
        <f t="shared" si="12"/>
        <v>0</v>
      </c>
      <c r="F31" s="27">
        <f t="shared" si="12"/>
        <v>0</v>
      </c>
      <c r="G31" s="27">
        <f t="shared" si="12"/>
        <v>0</v>
      </c>
      <c r="H31" s="27">
        <f t="shared" si="12"/>
        <v>34.430880985477387</v>
      </c>
      <c r="I31" s="27">
        <f t="shared" si="12"/>
        <v>6621.7001290305898</v>
      </c>
      <c r="J31" s="27">
        <f t="shared" si="12"/>
        <v>573.61653327346721</v>
      </c>
      <c r="K31" s="27">
        <f t="shared" si="12"/>
        <v>0</v>
      </c>
      <c r="L31" s="27">
        <f t="shared" si="12"/>
        <v>206.55697523387411</v>
      </c>
      <c r="M31" s="27">
        <f t="shared" si="12"/>
        <v>0</v>
      </c>
      <c r="N31" s="27">
        <f t="shared" si="12"/>
        <v>0</v>
      </c>
      <c r="O31" s="27">
        <f t="shared" si="12"/>
        <v>0</v>
      </c>
      <c r="P31" s="27">
        <f t="shared" si="12"/>
        <v>0</v>
      </c>
      <c r="Q31" s="27">
        <f t="shared" si="12"/>
        <v>0</v>
      </c>
      <c r="R31" s="27">
        <f t="shared" si="12"/>
        <v>21.81658277639362</v>
      </c>
      <c r="S31" s="27">
        <f t="shared" si="12"/>
        <v>185.39681490995778</v>
      </c>
      <c r="T31" s="27">
        <f t="shared" si="12"/>
        <v>470.53079187788762</v>
      </c>
      <c r="U31" s="27">
        <f t="shared" si="12"/>
        <v>0</v>
      </c>
      <c r="V31" s="27">
        <f t="shared" si="12"/>
        <v>47.419014123383981</v>
      </c>
      <c r="W31" s="27">
        <f t="shared" si="12"/>
        <v>0</v>
      </c>
      <c r="X31" s="27">
        <f t="shared" si="12"/>
        <v>0</v>
      </c>
      <c r="Y31" s="27">
        <f t="shared" si="12"/>
        <v>0</v>
      </c>
      <c r="Z31" s="27">
        <f t="shared" si="12"/>
        <v>0</v>
      </c>
      <c r="AA31" s="27">
        <f t="shared" si="12"/>
        <v>0</v>
      </c>
      <c r="AB31" s="27">
        <f t="shared" si="12"/>
        <v>0.52622753034805181</v>
      </c>
      <c r="AC31" s="27">
        <f t="shared" si="12"/>
        <v>245.56609142981412</v>
      </c>
      <c r="AD31" s="27">
        <f t="shared" si="12"/>
        <v>0</v>
      </c>
      <c r="AE31" s="27">
        <f t="shared" si="12"/>
        <v>0</v>
      </c>
      <c r="AF31" s="27">
        <f t="shared" si="12"/>
        <v>2.176869328489424</v>
      </c>
      <c r="AG31" s="27">
        <f t="shared" si="12"/>
        <v>0</v>
      </c>
      <c r="AH31" s="27">
        <f t="shared" si="12"/>
        <v>0</v>
      </c>
      <c r="AI31" s="27">
        <f t="shared" ref="AI31:BK31" si="13">AI10+AI13+AI16+AI19+AI22+AI30</f>
        <v>0</v>
      </c>
      <c r="AJ31" s="27">
        <f t="shared" si="13"/>
        <v>0</v>
      </c>
      <c r="AK31" s="27">
        <f t="shared" si="13"/>
        <v>0</v>
      </c>
      <c r="AL31" s="27">
        <f t="shared" si="13"/>
        <v>0.54365945768385249</v>
      </c>
      <c r="AM31" s="27">
        <f t="shared" si="13"/>
        <v>0.53730868237884954</v>
      </c>
      <c r="AN31" s="27">
        <f t="shared" si="13"/>
        <v>0</v>
      </c>
      <c r="AO31" s="27">
        <f t="shared" si="13"/>
        <v>0</v>
      </c>
      <c r="AP31" s="27">
        <f t="shared" si="13"/>
        <v>3.8700742959733656</v>
      </c>
      <c r="AQ31" s="27">
        <f t="shared" si="13"/>
        <v>0</v>
      </c>
      <c r="AR31" s="27">
        <f t="shared" si="13"/>
        <v>0</v>
      </c>
      <c r="AS31" s="27">
        <f t="shared" si="13"/>
        <v>0</v>
      </c>
      <c r="AT31" s="27">
        <f t="shared" si="13"/>
        <v>0</v>
      </c>
      <c r="AU31" s="27">
        <f t="shared" si="13"/>
        <v>0</v>
      </c>
      <c r="AV31" s="27">
        <f t="shared" si="13"/>
        <v>222.19517337758876</v>
      </c>
      <c r="AW31" s="27">
        <f t="shared" si="13"/>
        <v>1121.2918996615158</v>
      </c>
      <c r="AX31" s="27">
        <f t="shared" si="13"/>
        <v>41.254551854142292</v>
      </c>
      <c r="AY31" s="27">
        <f t="shared" si="13"/>
        <v>0</v>
      </c>
      <c r="AZ31" s="27">
        <f t="shared" si="13"/>
        <v>584.28264432213655</v>
      </c>
      <c r="BA31" s="27">
        <f t="shared" si="13"/>
        <v>0</v>
      </c>
      <c r="BB31" s="27">
        <f t="shared" si="13"/>
        <v>0</v>
      </c>
      <c r="BC31" s="27">
        <f t="shared" si="13"/>
        <v>0</v>
      </c>
      <c r="BD31" s="27">
        <f t="shared" si="13"/>
        <v>0</v>
      </c>
      <c r="BE31" s="27">
        <f t="shared" si="13"/>
        <v>0</v>
      </c>
      <c r="BF31" s="27">
        <f t="shared" si="13"/>
        <v>164.54215202363753</v>
      </c>
      <c r="BG31" s="27">
        <f t="shared" si="13"/>
        <v>219.51306359080709</v>
      </c>
      <c r="BH31" s="27">
        <f t="shared" si="13"/>
        <v>166.08288094127707</v>
      </c>
      <c r="BI31" s="27">
        <f t="shared" si="13"/>
        <v>0</v>
      </c>
      <c r="BJ31" s="27">
        <f t="shared" si="13"/>
        <v>217.70644036549731</v>
      </c>
      <c r="BK31" s="27">
        <f t="shared" si="13"/>
        <v>11158.482170423935</v>
      </c>
    </row>
    <row r="32" spans="1:63" ht="3.75" customHeight="1" x14ac:dyDescent="0.2">
      <c r="A32" s="22"/>
      <c r="B32" s="33"/>
      <c r="C32" s="5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8"/>
    </row>
    <row r="33" spans="1:63" ht="25.5" x14ac:dyDescent="0.2">
      <c r="A33" s="22" t="s">
        <v>1</v>
      </c>
      <c r="B33" s="23" t="s">
        <v>7</v>
      </c>
      <c r="C33" s="56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8"/>
    </row>
    <row r="34" spans="1:63" s="34" customFormat="1" x14ac:dyDescent="0.2">
      <c r="A34" s="22" t="s">
        <v>76</v>
      </c>
      <c r="B34" s="25" t="s">
        <v>2</v>
      </c>
      <c r="C34" s="64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6"/>
    </row>
    <row r="35" spans="1:63" s="34" customFormat="1" x14ac:dyDescent="0.2">
      <c r="A35" s="22"/>
      <c r="B35" s="26" t="s">
        <v>104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9.6150298859122039</v>
      </c>
      <c r="I35" s="27">
        <v>0.85617720651418938</v>
      </c>
      <c r="J35" s="27">
        <v>0</v>
      </c>
      <c r="K35" s="27">
        <v>0</v>
      </c>
      <c r="L35" s="27">
        <v>1.6309366686297944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9.1419277937651984</v>
      </c>
      <c r="S35" s="27">
        <v>0.15203226371161702</v>
      </c>
      <c r="T35" s="27">
        <v>0</v>
      </c>
      <c r="U35" s="27">
        <v>0</v>
      </c>
      <c r="V35" s="27">
        <v>1.319879039983108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1.1217436406650203</v>
      </c>
      <c r="AC35" s="27">
        <v>0</v>
      </c>
      <c r="AD35" s="27">
        <v>0</v>
      </c>
      <c r="AE35" s="27">
        <v>0</v>
      </c>
      <c r="AF35" s="27">
        <v>9.7967687367974149E-2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1.7235843199089571</v>
      </c>
      <c r="AM35" s="27">
        <v>5.9572864506867351E-4</v>
      </c>
      <c r="AN35" s="27">
        <v>0</v>
      </c>
      <c r="AO35" s="27">
        <v>0</v>
      </c>
      <c r="AP35" s="27">
        <v>0.18533339945749058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94.660826446280765</v>
      </c>
      <c r="AW35" s="27">
        <v>11.134727181909065</v>
      </c>
      <c r="AX35" s="27">
        <v>5.5183703225806461E-4</v>
      </c>
      <c r="AY35" s="27">
        <v>0</v>
      </c>
      <c r="AZ35" s="27">
        <v>33.952424374520966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115.48075472801669</v>
      </c>
      <c r="BG35" s="27">
        <v>7.6181960971878055</v>
      </c>
      <c r="BH35" s="27">
        <v>0</v>
      </c>
      <c r="BI35" s="27">
        <v>0</v>
      </c>
      <c r="BJ35" s="27">
        <v>28.619603961976111</v>
      </c>
      <c r="BK35" s="28">
        <f t="shared" ref="BK35:BK36" si="14">SUM(C35:BJ35)</f>
        <v>317.31229226148429</v>
      </c>
    </row>
    <row r="36" spans="1:63" s="34" customFormat="1" x14ac:dyDescent="0.2">
      <c r="A36" s="22"/>
      <c r="B36" s="26" t="s">
        <v>105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4.9985054946243537</v>
      </c>
      <c r="I36" s="27">
        <v>0.77737364416129029</v>
      </c>
      <c r="J36" s="27">
        <v>0</v>
      </c>
      <c r="K36" s="27">
        <v>0</v>
      </c>
      <c r="L36" s="27">
        <v>0.29802638251612734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3.1756303394724186</v>
      </c>
      <c r="S36" s="27">
        <v>0</v>
      </c>
      <c r="T36" s="27">
        <v>0</v>
      </c>
      <c r="U36" s="27">
        <v>0</v>
      </c>
      <c r="V36" s="27">
        <v>0.1854626738387114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0.40157279726637807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0.4213830090609274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161.82317398647069</v>
      </c>
      <c r="AW36" s="27">
        <v>0.43548237436904319</v>
      </c>
      <c r="AX36" s="27">
        <v>0</v>
      </c>
      <c r="AY36" s="27">
        <v>0</v>
      </c>
      <c r="AZ36" s="27">
        <v>10.036166830747421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145.787014970299</v>
      </c>
      <c r="BG36" s="27">
        <v>0.50254211275998906</v>
      </c>
      <c r="BH36" s="27">
        <v>0</v>
      </c>
      <c r="BI36" s="27">
        <v>0</v>
      </c>
      <c r="BJ36" s="27">
        <v>2.8570981081235449</v>
      </c>
      <c r="BK36" s="28">
        <f t="shared" si="14"/>
        <v>331.69943272370989</v>
      </c>
    </row>
    <row r="37" spans="1:63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5">SUM(D35:D36)</f>
        <v>0</v>
      </c>
      <c r="E37" s="48">
        <f t="shared" si="15"/>
        <v>0</v>
      </c>
      <c r="F37" s="48">
        <f t="shared" si="15"/>
        <v>0</v>
      </c>
      <c r="G37" s="48">
        <f t="shared" si="15"/>
        <v>0</v>
      </c>
      <c r="H37" s="48">
        <f t="shared" si="15"/>
        <v>14.613535380536558</v>
      </c>
      <c r="I37" s="48">
        <f t="shared" si="15"/>
        <v>1.6335508506754797</v>
      </c>
      <c r="J37" s="48">
        <f t="shared" si="15"/>
        <v>0</v>
      </c>
      <c r="K37" s="48">
        <f t="shared" si="15"/>
        <v>0</v>
      </c>
      <c r="L37" s="48">
        <f t="shared" si="15"/>
        <v>1.9289630511459217</v>
      </c>
      <c r="M37" s="48">
        <f t="shared" si="15"/>
        <v>0</v>
      </c>
      <c r="N37" s="48">
        <f t="shared" si="15"/>
        <v>0</v>
      </c>
      <c r="O37" s="48">
        <f t="shared" si="15"/>
        <v>0</v>
      </c>
      <c r="P37" s="48">
        <f t="shared" si="15"/>
        <v>0</v>
      </c>
      <c r="Q37" s="48">
        <f t="shared" si="15"/>
        <v>0</v>
      </c>
      <c r="R37" s="48">
        <f t="shared" si="15"/>
        <v>12.317558133237617</v>
      </c>
      <c r="S37" s="48">
        <f t="shared" si="15"/>
        <v>0.15203226371161702</v>
      </c>
      <c r="T37" s="48">
        <f t="shared" si="15"/>
        <v>0</v>
      </c>
      <c r="U37" s="48">
        <f t="shared" si="15"/>
        <v>0</v>
      </c>
      <c r="V37" s="48">
        <f t="shared" si="15"/>
        <v>1.5053417138218195</v>
      </c>
      <c r="W37" s="48">
        <f t="shared" si="15"/>
        <v>0</v>
      </c>
      <c r="X37" s="48">
        <f t="shared" si="15"/>
        <v>0</v>
      </c>
      <c r="Y37" s="48">
        <f t="shared" si="15"/>
        <v>0</v>
      </c>
      <c r="Z37" s="48">
        <f t="shared" si="15"/>
        <v>0</v>
      </c>
      <c r="AA37" s="48">
        <f t="shared" si="15"/>
        <v>0</v>
      </c>
      <c r="AB37" s="48">
        <f t="shared" si="15"/>
        <v>1.5233164379313984</v>
      </c>
      <c r="AC37" s="48">
        <f t="shared" si="15"/>
        <v>0</v>
      </c>
      <c r="AD37" s="48">
        <f t="shared" si="15"/>
        <v>0</v>
      </c>
      <c r="AE37" s="48">
        <f t="shared" si="15"/>
        <v>0</v>
      </c>
      <c r="AF37" s="48">
        <f t="shared" si="15"/>
        <v>9.7967687367974149E-2</v>
      </c>
      <c r="AG37" s="48">
        <f t="shared" si="15"/>
        <v>0</v>
      </c>
      <c r="AH37" s="48">
        <f t="shared" si="15"/>
        <v>0</v>
      </c>
      <c r="AI37" s="48">
        <f t="shared" si="15"/>
        <v>0</v>
      </c>
      <c r="AJ37" s="48">
        <f t="shared" si="15"/>
        <v>0</v>
      </c>
      <c r="AK37" s="48">
        <f t="shared" si="15"/>
        <v>0</v>
      </c>
      <c r="AL37" s="48">
        <f t="shared" si="15"/>
        <v>2.1449673289698845</v>
      </c>
      <c r="AM37" s="48">
        <f t="shared" si="15"/>
        <v>5.9572864506867351E-4</v>
      </c>
      <c r="AN37" s="48">
        <f t="shared" si="15"/>
        <v>0</v>
      </c>
      <c r="AO37" s="48">
        <f t="shared" si="15"/>
        <v>0</v>
      </c>
      <c r="AP37" s="48">
        <f t="shared" si="15"/>
        <v>0.18533339945749058</v>
      </c>
      <c r="AQ37" s="48">
        <f t="shared" si="15"/>
        <v>0</v>
      </c>
      <c r="AR37" s="48">
        <f t="shared" si="15"/>
        <v>0</v>
      </c>
      <c r="AS37" s="48">
        <f t="shared" si="15"/>
        <v>0</v>
      </c>
      <c r="AT37" s="48">
        <f t="shared" si="15"/>
        <v>0</v>
      </c>
      <c r="AU37" s="48">
        <f t="shared" si="15"/>
        <v>0</v>
      </c>
      <c r="AV37" s="48">
        <f t="shared" si="15"/>
        <v>256.48400043275149</v>
      </c>
      <c r="AW37" s="48">
        <f t="shared" si="15"/>
        <v>11.570209556278108</v>
      </c>
      <c r="AX37" s="48">
        <f t="shared" si="15"/>
        <v>5.5183703225806461E-4</v>
      </c>
      <c r="AY37" s="48">
        <f t="shared" si="15"/>
        <v>0</v>
      </c>
      <c r="AZ37" s="48">
        <f t="shared" si="15"/>
        <v>43.988591205268385</v>
      </c>
      <c r="BA37" s="48">
        <f t="shared" si="15"/>
        <v>0</v>
      </c>
      <c r="BB37" s="48">
        <f t="shared" si="15"/>
        <v>0</v>
      </c>
      <c r="BC37" s="48">
        <f t="shared" si="15"/>
        <v>0</v>
      </c>
      <c r="BD37" s="48">
        <f t="shared" si="15"/>
        <v>0</v>
      </c>
      <c r="BE37" s="48">
        <f t="shared" si="15"/>
        <v>0</v>
      </c>
      <c r="BF37" s="48">
        <f t="shared" si="15"/>
        <v>261.2677696983157</v>
      </c>
      <c r="BG37" s="48">
        <f t="shared" si="15"/>
        <v>8.1207382099477954</v>
      </c>
      <c r="BH37" s="48">
        <f t="shared" si="15"/>
        <v>0</v>
      </c>
      <c r="BI37" s="48">
        <f t="shared" si="15"/>
        <v>0</v>
      </c>
      <c r="BJ37" s="48">
        <f t="shared" si="15"/>
        <v>31.476702070099655</v>
      </c>
      <c r="BK37" s="48">
        <f t="shared" si="15"/>
        <v>649.01172498519418</v>
      </c>
    </row>
    <row r="38" spans="1:63" x14ac:dyDescent="0.2">
      <c r="A38" s="22" t="s">
        <v>77</v>
      </c>
      <c r="B38" s="25" t="s">
        <v>14</v>
      </c>
      <c r="C38" s="56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8"/>
    </row>
    <row r="39" spans="1:63" x14ac:dyDescent="0.2">
      <c r="A39" s="22"/>
      <c r="B39" s="26" t="s">
        <v>125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0.22777943788931798</v>
      </c>
      <c r="I39" s="27">
        <v>4.7702900160645951</v>
      </c>
      <c r="J39" s="27">
        <v>0</v>
      </c>
      <c r="K39" s="27">
        <v>0</v>
      </c>
      <c r="L39" s="27">
        <v>7.1569210693883658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0.18108239553003677</v>
      </c>
      <c r="S39" s="27">
        <v>0.69748352732250163</v>
      </c>
      <c r="T39" s="27">
        <v>0</v>
      </c>
      <c r="U39" s="27">
        <v>0</v>
      </c>
      <c r="V39" s="27">
        <v>0.20828785770840824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1.2053667898425963E-2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2.1915759815136779E-3</v>
      </c>
      <c r="AM39" s="27">
        <v>0</v>
      </c>
      <c r="AN39" s="27">
        <v>0</v>
      </c>
      <c r="AO39" s="27">
        <v>0</v>
      </c>
      <c r="AP39" s="27">
        <v>0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1.774005106085061</v>
      </c>
      <c r="AW39" s="27">
        <v>7.059243964967707</v>
      </c>
      <c r="AX39" s="27">
        <v>0</v>
      </c>
      <c r="AY39" s="27">
        <v>0</v>
      </c>
      <c r="AZ39" s="27">
        <v>10.62148171024924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0.79058340474467814</v>
      </c>
      <c r="BG39" s="27">
        <v>1.3976793290357578E-2</v>
      </c>
      <c r="BH39" s="27">
        <v>0</v>
      </c>
      <c r="BI39" s="27">
        <v>0</v>
      </c>
      <c r="BJ39" s="27">
        <v>2.7524583770733391</v>
      </c>
      <c r="BK39" s="28">
        <f t="shared" ref="BK39:BK47" si="16">SUM(C39:BJ39)</f>
        <v>36.267838904193553</v>
      </c>
    </row>
    <row r="40" spans="1:63" x14ac:dyDescent="0.2">
      <c r="A40" s="22"/>
      <c r="B40" s="26" t="s">
        <v>124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2.2711481153110409</v>
      </c>
      <c r="I40" s="27">
        <v>0.88027870035507605</v>
      </c>
      <c r="J40" s="27">
        <v>0</v>
      </c>
      <c r="K40" s="27">
        <v>0</v>
      </c>
      <c r="L40" s="27">
        <v>1.0233737058404577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1.5466430330760514</v>
      </c>
      <c r="S40" s="27">
        <v>5.6732634096537123E-2</v>
      </c>
      <c r="T40" s="27">
        <v>0</v>
      </c>
      <c r="U40" s="27">
        <v>0</v>
      </c>
      <c r="V40" s="27">
        <v>0.8183973578692193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0.39366472255877422</v>
      </c>
      <c r="AC40" s="27">
        <v>1.9817290322127716E-4</v>
      </c>
      <c r="AD40" s="27">
        <v>0</v>
      </c>
      <c r="AE40" s="27">
        <v>0</v>
      </c>
      <c r="AF40" s="27">
        <v>2.7328086450736765E-3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0.55030716059613027</v>
      </c>
      <c r="AM40" s="27">
        <v>1.0076433033281873E-2</v>
      </c>
      <c r="AN40" s="27">
        <v>0</v>
      </c>
      <c r="AO40" s="27">
        <v>0</v>
      </c>
      <c r="AP40" s="27">
        <v>0.10045831541823234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18.258813603832095</v>
      </c>
      <c r="AW40" s="27">
        <v>0.58816322318961523</v>
      </c>
      <c r="AX40" s="27">
        <v>0</v>
      </c>
      <c r="AY40" s="27">
        <v>0</v>
      </c>
      <c r="AZ40" s="27">
        <v>10.317586377435102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15.530238007980683</v>
      </c>
      <c r="BG40" s="27">
        <v>0.3338029219061393</v>
      </c>
      <c r="BH40" s="27">
        <v>0</v>
      </c>
      <c r="BI40" s="27">
        <v>0</v>
      </c>
      <c r="BJ40" s="27">
        <v>6.5988169709532016</v>
      </c>
      <c r="BK40" s="28">
        <f t="shared" si="16"/>
        <v>59.281432264999935</v>
      </c>
    </row>
    <row r="41" spans="1:63" x14ac:dyDescent="0.2">
      <c r="A41" s="22"/>
      <c r="B41" s="26" t="s">
        <v>119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0.34884022474292892</v>
      </c>
      <c r="I41" s="27">
        <v>0.11357251303225804</v>
      </c>
      <c r="J41" s="27">
        <v>0</v>
      </c>
      <c r="K41" s="27">
        <v>0</v>
      </c>
      <c r="L41" s="27">
        <v>0.17203380209675295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0.19133872725707107</v>
      </c>
      <c r="S41" s="27">
        <v>0</v>
      </c>
      <c r="T41" s="27">
        <v>0</v>
      </c>
      <c r="U41" s="27">
        <v>0</v>
      </c>
      <c r="V41" s="27">
        <v>1.4405512000021181E-2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1.7927111917534364E-2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2.1124867726526934E-2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4.8821847745243119</v>
      </c>
      <c r="AW41" s="27">
        <v>1.6294244257768889E-2</v>
      </c>
      <c r="AX41" s="27">
        <v>0</v>
      </c>
      <c r="AY41" s="27">
        <v>0</v>
      </c>
      <c r="AZ41" s="27">
        <v>1.0930253752579457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4.9339824095413025</v>
      </c>
      <c r="BG41" s="27">
        <v>0.25303709709706984</v>
      </c>
      <c r="BH41" s="27">
        <v>0</v>
      </c>
      <c r="BI41" s="27">
        <v>0</v>
      </c>
      <c r="BJ41" s="27">
        <v>0.89057199129044118</v>
      </c>
      <c r="BK41" s="28">
        <f t="shared" si="16"/>
        <v>12.948338650741933</v>
      </c>
    </row>
    <row r="42" spans="1:63" x14ac:dyDescent="0.2">
      <c r="A42" s="22"/>
      <c r="B42" s="26" t="s">
        <v>122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3.2442949530833123</v>
      </c>
      <c r="I42" s="27">
        <v>12.037033541579181</v>
      </c>
      <c r="J42" s="27">
        <v>0</v>
      </c>
      <c r="K42" s="27">
        <v>0</v>
      </c>
      <c r="L42" s="27">
        <v>1.6197076014694127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2.2695439852715356</v>
      </c>
      <c r="S42" s="27">
        <v>0.28253800996920381</v>
      </c>
      <c r="T42" s="27">
        <v>0</v>
      </c>
      <c r="U42" s="27">
        <v>0</v>
      </c>
      <c r="V42" s="27">
        <v>0.55973422682090967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0.28095292819111634</v>
      </c>
      <c r="AC42" s="27">
        <v>1.4532306161137935E-2</v>
      </c>
      <c r="AD42" s="27">
        <v>0</v>
      </c>
      <c r="AE42" s="27">
        <v>0</v>
      </c>
      <c r="AF42" s="27">
        <v>4.0705189352876142E-3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0.44760332048189827</v>
      </c>
      <c r="AM42" s="27">
        <v>0</v>
      </c>
      <c r="AN42" s="27">
        <v>0</v>
      </c>
      <c r="AO42" s="27">
        <v>0</v>
      </c>
      <c r="AP42" s="27">
        <v>2.8194900643221553E-3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121.97070617321046</v>
      </c>
      <c r="AW42" s="27">
        <v>10.506948213037296</v>
      </c>
      <c r="AX42" s="27">
        <v>0.72011924019353302</v>
      </c>
      <c r="AY42" s="27">
        <v>0</v>
      </c>
      <c r="AZ42" s="27">
        <v>26.993904730266966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130.38005122029602</v>
      </c>
      <c r="BG42" s="27">
        <v>13.236102085833837</v>
      </c>
      <c r="BH42" s="27">
        <v>3.7029503470967891</v>
      </c>
      <c r="BI42" s="27">
        <v>0</v>
      </c>
      <c r="BJ42" s="27">
        <v>16.538967453572106</v>
      </c>
      <c r="BK42" s="28">
        <f t="shared" si="16"/>
        <v>344.8125803455344</v>
      </c>
    </row>
    <row r="43" spans="1:63" x14ac:dyDescent="0.2">
      <c r="A43" s="22"/>
      <c r="B43" s="26" t="s">
        <v>121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9.9373199375266932</v>
      </c>
      <c r="I43" s="27">
        <v>72.977602190700637</v>
      </c>
      <c r="J43" s="27">
        <v>0</v>
      </c>
      <c r="K43" s="27">
        <v>0</v>
      </c>
      <c r="L43" s="27">
        <v>6.7374106061800543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6.7366141409894285</v>
      </c>
      <c r="S43" s="27">
        <v>7.2155136786219689</v>
      </c>
      <c r="T43" s="27">
        <v>0</v>
      </c>
      <c r="U43" s="27">
        <v>0</v>
      </c>
      <c r="V43" s="27">
        <v>4.4364780552070435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1.2255318841113017</v>
      </c>
      <c r="AC43" s="27">
        <v>1.5294786806392617E-2</v>
      </c>
      <c r="AD43" s="27">
        <v>0</v>
      </c>
      <c r="AE43" s="27">
        <v>0</v>
      </c>
      <c r="AF43" s="27">
        <v>1.9590815502464525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2.0285602934389786</v>
      </c>
      <c r="AM43" s="27">
        <v>5.8034951611971993E-3</v>
      </c>
      <c r="AN43" s="27">
        <v>0</v>
      </c>
      <c r="AO43" s="27">
        <v>0</v>
      </c>
      <c r="AP43" s="27">
        <v>0.91463871044447365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91.403577560621883</v>
      </c>
      <c r="AW43" s="27">
        <v>24.667771681559977</v>
      </c>
      <c r="AX43" s="27">
        <v>1.7581513001612525</v>
      </c>
      <c r="AY43" s="27">
        <v>0</v>
      </c>
      <c r="AZ43" s="27">
        <v>51.937297120171401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117.51005096547298</v>
      </c>
      <c r="BG43" s="27">
        <v>4.9771473431175881</v>
      </c>
      <c r="BH43" s="27">
        <v>3.2547995556451985</v>
      </c>
      <c r="BI43" s="27">
        <v>0</v>
      </c>
      <c r="BJ43" s="27">
        <v>61.501273055137659</v>
      </c>
      <c r="BK43" s="28">
        <f t="shared" si="16"/>
        <v>471.19991791132259</v>
      </c>
    </row>
    <row r="44" spans="1:63" x14ac:dyDescent="0.2">
      <c r="A44" s="22"/>
      <c r="B44" s="26" t="s">
        <v>107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4.2820976889790829</v>
      </c>
      <c r="I44" s="27">
        <v>0.3186110915803454</v>
      </c>
      <c r="J44" s="27">
        <v>0</v>
      </c>
      <c r="K44" s="27">
        <v>0</v>
      </c>
      <c r="L44" s="27">
        <v>1.9043772216946655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1.6710975846983345</v>
      </c>
      <c r="S44" s="27">
        <v>2.8525818062261066</v>
      </c>
      <c r="T44" s="27">
        <v>0</v>
      </c>
      <c r="U44" s="27">
        <v>0</v>
      </c>
      <c r="V44" s="27">
        <v>0.4461572537569482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3.2307415215287322E-2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3.7453625810183633E-2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7.5770702781116963</v>
      </c>
      <c r="AW44" s="27">
        <v>0.55539596245138756</v>
      </c>
      <c r="AX44" s="27">
        <v>0</v>
      </c>
      <c r="AY44" s="27">
        <v>0</v>
      </c>
      <c r="AZ44" s="27">
        <v>2.6215403710709579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4.9423217919918594</v>
      </c>
      <c r="BG44" s="27">
        <v>0.45469111854861266</v>
      </c>
      <c r="BH44" s="27">
        <v>0</v>
      </c>
      <c r="BI44" s="27">
        <v>0</v>
      </c>
      <c r="BJ44" s="27">
        <v>1.7182389787032371</v>
      </c>
      <c r="BK44" s="28">
        <f t="shared" si="16"/>
        <v>29.413942188838703</v>
      </c>
    </row>
    <row r="45" spans="1:63" x14ac:dyDescent="0.2">
      <c r="A45" s="22"/>
      <c r="B45" s="26" t="s">
        <v>106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1.7301009225694828</v>
      </c>
      <c r="I45" s="27">
        <v>0.33965273776990157</v>
      </c>
      <c r="J45" s="27">
        <v>0</v>
      </c>
      <c r="K45" s="27">
        <v>0</v>
      </c>
      <c r="L45" s="27">
        <v>0.85953355026330369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1.1461786669466476</v>
      </c>
      <c r="S45" s="27">
        <v>4.977027258810744</v>
      </c>
      <c r="T45" s="27">
        <v>0</v>
      </c>
      <c r="U45" s="27">
        <v>0</v>
      </c>
      <c r="V45" s="27">
        <v>1.5698706600915342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6.0370649750144875E-2</v>
      </c>
      <c r="AC45" s="27">
        <v>0</v>
      </c>
      <c r="AD45" s="27">
        <v>0</v>
      </c>
      <c r="AE45" s="27">
        <v>0</v>
      </c>
      <c r="AF45" s="27">
        <v>1.6419618568521914E-2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4.9080475404974899E-2</v>
      </c>
      <c r="AM45" s="27">
        <v>0</v>
      </c>
      <c r="AN45" s="27">
        <v>0</v>
      </c>
      <c r="AO45" s="27">
        <v>0</v>
      </c>
      <c r="AP45" s="27">
        <v>4.0619642594661103E-2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5.1237814532340424</v>
      </c>
      <c r="AW45" s="27">
        <v>0.32398832428733126</v>
      </c>
      <c r="AX45" s="27">
        <v>0</v>
      </c>
      <c r="AY45" s="27">
        <v>0</v>
      </c>
      <c r="AZ45" s="27">
        <v>4.4392522301185906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4.2491192529979323</v>
      </c>
      <c r="BG45" s="27">
        <v>2.1364085417126684</v>
      </c>
      <c r="BH45" s="27">
        <v>0</v>
      </c>
      <c r="BI45" s="27">
        <v>0</v>
      </c>
      <c r="BJ45" s="27">
        <v>2.8627705699440353</v>
      </c>
      <c r="BK45" s="28">
        <f t="shared" si="16"/>
        <v>29.924174555064518</v>
      </c>
    </row>
    <row r="46" spans="1:63" x14ac:dyDescent="0.2">
      <c r="A46" s="22"/>
      <c r="B46" s="26" t="s">
        <v>108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1.0918969915907442</v>
      </c>
      <c r="I46" s="27">
        <v>1.2265633819032262</v>
      </c>
      <c r="J46" s="27">
        <v>0</v>
      </c>
      <c r="K46" s="27">
        <v>0</v>
      </c>
      <c r="L46" s="27">
        <v>0.85554512262851523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0.48538276660280444</v>
      </c>
      <c r="S46" s="27">
        <v>0</v>
      </c>
      <c r="T46" s="27">
        <v>0</v>
      </c>
      <c r="U46" s="27">
        <v>0</v>
      </c>
      <c r="V46" s="27">
        <v>0.10431444098438795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0.18045937279773061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0.24181404504425344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20.247389296940483</v>
      </c>
      <c r="AW46" s="27">
        <v>0.88274856870997476</v>
      </c>
      <c r="AX46" s="27">
        <v>6.6119258064516135E-5</v>
      </c>
      <c r="AY46" s="27">
        <v>0</v>
      </c>
      <c r="AZ46" s="27">
        <v>4.266476413076691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22.437521532216216</v>
      </c>
      <c r="BG46" s="27">
        <v>0.38512924125776726</v>
      </c>
      <c r="BH46" s="27">
        <v>0</v>
      </c>
      <c r="BI46" s="27">
        <v>0</v>
      </c>
      <c r="BJ46" s="27">
        <v>1.9800727167942778</v>
      </c>
      <c r="BK46" s="28">
        <f t="shared" si="16"/>
        <v>54.385380009805132</v>
      </c>
    </row>
    <row r="47" spans="1:63" x14ac:dyDescent="0.2">
      <c r="A47" s="22"/>
      <c r="B47" s="26" t="s">
        <v>120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17.100338322631451</v>
      </c>
      <c r="I47" s="27">
        <v>96.595243331129424</v>
      </c>
      <c r="J47" s="27">
        <v>0</v>
      </c>
      <c r="K47" s="27">
        <v>0</v>
      </c>
      <c r="L47" s="27">
        <v>14.192258837376073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12.19945933562664</v>
      </c>
      <c r="S47" s="27">
        <v>19.624614637225395</v>
      </c>
      <c r="T47" s="27">
        <v>2.743970596774193E-2</v>
      </c>
      <c r="U47" s="27">
        <v>0</v>
      </c>
      <c r="V47" s="27">
        <v>5.7104011695271568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6.0947782082407116</v>
      </c>
      <c r="AC47" s="27">
        <v>0.12188871396830389</v>
      </c>
      <c r="AD47" s="27">
        <v>0</v>
      </c>
      <c r="AE47" s="27">
        <v>0</v>
      </c>
      <c r="AF47" s="27">
        <v>0.95954528381921889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6.0130295263557283</v>
      </c>
      <c r="AM47" s="27">
        <v>3.4746312967900657E-2</v>
      </c>
      <c r="AN47" s="27">
        <v>0</v>
      </c>
      <c r="AO47" s="27">
        <v>0</v>
      </c>
      <c r="AP47" s="27">
        <v>0.95477176324602864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190.84050109719561</v>
      </c>
      <c r="AW47" s="27">
        <v>13.846540935484388</v>
      </c>
      <c r="AX47" s="27">
        <v>0.35921593583871159</v>
      </c>
      <c r="AY47" s="27">
        <v>0</v>
      </c>
      <c r="AZ47" s="27">
        <v>154.64295541288365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201.06119888397896</v>
      </c>
      <c r="BG47" s="27">
        <v>30.060876569224565</v>
      </c>
      <c r="BH47" s="27">
        <v>3.8449431289032243</v>
      </c>
      <c r="BI47" s="27">
        <v>0</v>
      </c>
      <c r="BJ47" s="27">
        <v>124.85763117095439</v>
      </c>
      <c r="BK47" s="28">
        <f t="shared" si="16"/>
        <v>899.14237828254522</v>
      </c>
    </row>
    <row r="48" spans="1:63" x14ac:dyDescent="0.2">
      <c r="A48" s="22"/>
      <c r="B48" s="29" t="s">
        <v>86</v>
      </c>
      <c r="C48" s="27">
        <f>SUM(C39:C47)</f>
        <v>0</v>
      </c>
      <c r="D48" s="27">
        <f t="shared" ref="D48:BJ48" si="17">SUM(D39:D47)</f>
        <v>0</v>
      </c>
      <c r="E48" s="27">
        <f t="shared" si="17"/>
        <v>0</v>
      </c>
      <c r="F48" s="27">
        <f t="shared" si="17"/>
        <v>0</v>
      </c>
      <c r="G48" s="27">
        <f t="shared" si="17"/>
        <v>0</v>
      </c>
      <c r="H48" s="27">
        <f t="shared" si="17"/>
        <v>40.233816594324054</v>
      </c>
      <c r="I48" s="27">
        <f t="shared" si="17"/>
        <v>189.25884750411467</v>
      </c>
      <c r="J48" s="27">
        <f t="shared" si="17"/>
        <v>0</v>
      </c>
      <c r="K48" s="27">
        <f t="shared" si="17"/>
        <v>0</v>
      </c>
      <c r="L48" s="27">
        <f t="shared" si="17"/>
        <v>34.521161516937603</v>
      </c>
      <c r="M48" s="27">
        <f t="shared" si="17"/>
        <v>0</v>
      </c>
      <c r="N48" s="27">
        <f t="shared" si="17"/>
        <v>0</v>
      </c>
      <c r="O48" s="27">
        <f t="shared" si="17"/>
        <v>0</v>
      </c>
      <c r="P48" s="27">
        <f t="shared" si="17"/>
        <v>0</v>
      </c>
      <c r="Q48" s="27">
        <f t="shared" si="17"/>
        <v>0</v>
      </c>
      <c r="R48" s="27">
        <f t="shared" si="17"/>
        <v>26.427340635998547</v>
      </c>
      <c r="S48" s="27">
        <f t="shared" si="17"/>
        <v>35.706491552272453</v>
      </c>
      <c r="T48" s="27">
        <f t="shared" si="17"/>
        <v>2.743970596774193E-2</v>
      </c>
      <c r="U48" s="27">
        <f t="shared" si="17"/>
        <v>0</v>
      </c>
      <c r="V48" s="27">
        <f t="shared" si="17"/>
        <v>13.868046533965629</v>
      </c>
      <c r="W48" s="27">
        <f t="shared" si="17"/>
        <v>0</v>
      </c>
      <c r="X48" s="27">
        <f t="shared" si="17"/>
        <v>0</v>
      </c>
      <c r="Y48" s="27">
        <f t="shared" si="17"/>
        <v>0</v>
      </c>
      <c r="Z48" s="27">
        <f t="shared" si="17"/>
        <v>0</v>
      </c>
      <c r="AA48" s="27">
        <f t="shared" si="17"/>
        <v>0</v>
      </c>
      <c r="AB48" s="27">
        <f t="shared" si="17"/>
        <v>8.2980459606810264</v>
      </c>
      <c r="AC48" s="27">
        <f t="shared" si="17"/>
        <v>0.15191397983905572</v>
      </c>
      <c r="AD48" s="27">
        <f t="shared" si="17"/>
        <v>0</v>
      </c>
      <c r="AE48" s="27">
        <f t="shared" si="17"/>
        <v>0</v>
      </c>
      <c r="AF48" s="27">
        <f t="shared" si="17"/>
        <v>2.9418497802145547</v>
      </c>
      <c r="AG48" s="27">
        <f t="shared" si="17"/>
        <v>0</v>
      </c>
      <c r="AH48" s="27">
        <f t="shared" si="17"/>
        <v>0</v>
      </c>
      <c r="AI48" s="27">
        <f t="shared" si="17"/>
        <v>0</v>
      </c>
      <c r="AJ48" s="27">
        <f t="shared" si="17"/>
        <v>0</v>
      </c>
      <c r="AK48" s="27">
        <f t="shared" si="17"/>
        <v>0</v>
      </c>
      <c r="AL48" s="27">
        <f t="shared" si="17"/>
        <v>9.3911648908401872</v>
      </c>
      <c r="AM48" s="27">
        <f t="shared" si="17"/>
        <v>5.062624116237973E-2</v>
      </c>
      <c r="AN48" s="27">
        <f t="shared" si="17"/>
        <v>0</v>
      </c>
      <c r="AO48" s="27">
        <f t="shared" si="17"/>
        <v>0</v>
      </c>
      <c r="AP48" s="27">
        <f t="shared" si="17"/>
        <v>2.0133079217677179</v>
      </c>
      <c r="AQ48" s="27">
        <f t="shared" si="17"/>
        <v>0</v>
      </c>
      <c r="AR48" s="27">
        <f t="shared" si="17"/>
        <v>0</v>
      </c>
      <c r="AS48" s="27">
        <f t="shared" si="17"/>
        <v>0</v>
      </c>
      <c r="AT48" s="27">
        <f t="shared" si="17"/>
        <v>0</v>
      </c>
      <c r="AU48" s="27">
        <f t="shared" si="17"/>
        <v>0</v>
      </c>
      <c r="AV48" s="27">
        <f t="shared" si="17"/>
        <v>462.07802934375565</v>
      </c>
      <c r="AW48" s="27">
        <f t="shared" si="17"/>
        <v>58.447095117945452</v>
      </c>
      <c r="AX48" s="27">
        <f t="shared" si="17"/>
        <v>2.8375525954515619</v>
      </c>
      <c r="AY48" s="27">
        <f t="shared" si="17"/>
        <v>0</v>
      </c>
      <c r="AZ48" s="27">
        <f t="shared" si="17"/>
        <v>266.93351974053053</v>
      </c>
      <c r="BA48" s="27">
        <f t="shared" si="17"/>
        <v>0</v>
      </c>
      <c r="BB48" s="27">
        <f t="shared" si="17"/>
        <v>0</v>
      </c>
      <c r="BC48" s="27">
        <f t="shared" si="17"/>
        <v>0</v>
      </c>
      <c r="BD48" s="27">
        <f t="shared" si="17"/>
        <v>0</v>
      </c>
      <c r="BE48" s="27">
        <f t="shared" si="17"/>
        <v>0</v>
      </c>
      <c r="BF48" s="27">
        <f t="shared" si="17"/>
        <v>501.83506746922069</v>
      </c>
      <c r="BG48" s="27">
        <f t="shared" si="17"/>
        <v>51.851171711988613</v>
      </c>
      <c r="BH48" s="27">
        <f t="shared" si="17"/>
        <v>10.802693031645212</v>
      </c>
      <c r="BI48" s="27">
        <f t="shared" si="17"/>
        <v>0</v>
      </c>
      <c r="BJ48" s="27">
        <f t="shared" si="17"/>
        <v>219.70080128442271</v>
      </c>
      <c r="BK48" s="27">
        <f t="shared" ref="BK48" si="18">SUM(BK39:BK47)</f>
        <v>1937.375983113046</v>
      </c>
    </row>
    <row r="49" spans="1:63" x14ac:dyDescent="0.2">
      <c r="A49" s="22"/>
      <c r="B49" s="32" t="s">
        <v>84</v>
      </c>
      <c r="C49" s="30">
        <f t="shared" ref="C49:AH49" si="19">C37+C48</f>
        <v>0</v>
      </c>
      <c r="D49" s="30">
        <f t="shared" si="19"/>
        <v>0</v>
      </c>
      <c r="E49" s="30">
        <f t="shared" si="19"/>
        <v>0</v>
      </c>
      <c r="F49" s="30">
        <f t="shared" si="19"/>
        <v>0</v>
      </c>
      <c r="G49" s="30">
        <f t="shared" si="19"/>
        <v>0</v>
      </c>
      <c r="H49" s="30">
        <f t="shared" si="19"/>
        <v>54.847351974860615</v>
      </c>
      <c r="I49" s="30">
        <f t="shared" si="19"/>
        <v>190.89239835479015</v>
      </c>
      <c r="J49" s="30">
        <f t="shared" si="19"/>
        <v>0</v>
      </c>
      <c r="K49" s="30">
        <f t="shared" si="19"/>
        <v>0</v>
      </c>
      <c r="L49" s="30">
        <f t="shared" si="19"/>
        <v>36.450124568083524</v>
      </c>
      <c r="M49" s="30">
        <f t="shared" si="19"/>
        <v>0</v>
      </c>
      <c r="N49" s="30">
        <f t="shared" si="19"/>
        <v>0</v>
      </c>
      <c r="O49" s="30">
        <f t="shared" si="19"/>
        <v>0</v>
      </c>
      <c r="P49" s="30">
        <f t="shared" si="19"/>
        <v>0</v>
      </c>
      <c r="Q49" s="30">
        <f t="shared" si="19"/>
        <v>0</v>
      </c>
      <c r="R49" s="30">
        <f t="shared" si="19"/>
        <v>38.744898769236165</v>
      </c>
      <c r="S49" s="30">
        <f t="shared" si="19"/>
        <v>35.858523815984071</v>
      </c>
      <c r="T49" s="30">
        <f t="shared" si="19"/>
        <v>2.743970596774193E-2</v>
      </c>
      <c r="U49" s="30">
        <f t="shared" si="19"/>
        <v>0</v>
      </c>
      <c r="V49" s="30">
        <f t="shared" si="19"/>
        <v>15.373388247787448</v>
      </c>
      <c r="W49" s="30">
        <f t="shared" si="19"/>
        <v>0</v>
      </c>
      <c r="X49" s="30">
        <f t="shared" si="19"/>
        <v>0</v>
      </c>
      <c r="Y49" s="30">
        <f t="shared" si="19"/>
        <v>0</v>
      </c>
      <c r="Z49" s="30">
        <f t="shared" si="19"/>
        <v>0</v>
      </c>
      <c r="AA49" s="30">
        <f t="shared" si="19"/>
        <v>0</v>
      </c>
      <c r="AB49" s="30">
        <f t="shared" si="19"/>
        <v>9.8213623986124254</v>
      </c>
      <c r="AC49" s="30">
        <f t="shared" si="19"/>
        <v>0.15191397983905572</v>
      </c>
      <c r="AD49" s="30">
        <f t="shared" si="19"/>
        <v>0</v>
      </c>
      <c r="AE49" s="30">
        <f t="shared" si="19"/>
        <v>0</v>
      </c>
      <c r="AF49" s="30">
        <f t="shared" si="19"/>
        <v>3.0398174675825289</v>
      </c>
      <c r="AG49" s="30">
        <f t="shared" si="19"/>
        <v>0</v>
      </c>
      <c r="AH49" s="30">
        <f t="shared" si="19"/>
        <v>0</v>
      </c>
      <c r="AI49" s="30">
        <f t="shared" ref="AI49:BJ49" si="20">AI37+AI48</f>
        <v>0</v>
      </c>
      <c r="AJ49" s="30">
        <f t="shared" si="20"/>
        <v>0</v>
      </c>
      <c r="AK49" s="30">
        <f t="shared" si="20"/>
        <v>0</v>
      </c>
      <c r="AL49" s="30">
        <f t="shared" si="20"/>
        <v>11.536132219810071</v>
      </c>
      <c r="AM49" s="30">
        <f t="shared" si="20"/>
        <v>5.1221969807448406E-2</v>
      </c>
      <c r="AN49" s="30">
        <f t="shared" si="20"/>
        <v>0</v>
      </c>
      <c r="AO49" s="30">
        <f t="shared" si="20"/>
        <v>0</v>
      </c>
      <c r="AP49" s="30">
        <f t="shared" si="20"/>
        <v>2.1986413212252085</v>
      </c>
      <c r="AQ49" s="30">
        <f t="shared" si="20"/>
        <v>0</v>
      </c>
      <c r="AR49" s="30">
        <f t="shared" si="20"/>
        <v>0</v>
      </c>
      <c r="AS49" s="30">
        <f t="shared" si="20"/>
        <v>0</v>
      </c>
      <c r="AT49" s="30">
        <f t="shared" si="20"/>
        <v>0</v>
      </c>
      <c r="AU49" s="30">
        <f t="shared" si="20"/>
        <v>0</v>
      </c>
      <c r="AV49" s="30">
        <f t="shared" si="20"/>
        <v>718.56202977650719</v>
      </c>
      <c r="AW49" s="30">
        <f t="shared" si="20"/>
        <v>70.017304674223567</v>
      </c>
      <c r="AX49" s="30">
        <f t="shared" si="20"/>
        <v>2.8381044324838198</v>
      </c>
      <c r="AY49" s="30">
        <f t="shared" si="20"/>
        <v>0</v>
      </c>
      <c r="AZ49" s="30">
        <f t="shared" si="20"/>
        <v>310.92211094579892</v>
      </c>
      <c r="BA49" s="30">
        <f t="shared" si="20"/>
        <v>0</v>
      </c>
      <c r="BB49" s="30">
        <f t="shared" si="20"/>
        <v>0</v>
      </c>
      <c r="BC49" s="30">
        <f t="shared" si="20"/>
        <v>0</v>
      </c>
      <c r="BD49" s="30">
        <f t="shared" si="20"/>
        <v>0</v>
      </c>
      <c r="BE49" s="30">
        <f t="shared" si="20"/>
        <v>0</v>
      </c>
      <c r="BF49" s="30">
        <f t="shared" si="20"/>
        <v>763.10283716753634</v>
      </c>
      <c r="BG49" s="30">
        <f t="shared" si="20"/>
        <v>59.971909921936408</v>
      </c>
      <c r="BH49" s="30">
        <f t="shared" si="20"/>
        <v>10.802693031645212</v>
      </c>
      <c r="BI49" s="30">
        <f t="shared" si="20"/>
        <v>0</v>
      </c>
      <c r="BJ49" s="30">
        <f t="shared" si="20"/>
        <v>251.17750335452237</v>
      </c>
      <c r="BK49" s="30">
        <f t="shared" ref="BK49" si="21">BK37+BK48</f>
        <v>2586.3877080982402</v>
      </c>
    </row>
    <row r="50" spans="1:63" ht="3" customHeight="1" x14ac:dyDescent="0.2">
      <c r="A50" s="22"/>
      <c r="B50" s="25"/>
      <c r="C50" s="56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8"/>
    </row>
    <row r="51" spans="1:63" x14ac:dyDescent="0.2">
      <c r="A51" s="22" t="s">
        <v>15</v>
      </c>
      <c r="B51" s="23" t="s">
        <v>8</v>
      </c>
      <c r="C51" s="5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8"/>
    </row>
    <row r="52" spans="1:63" x14ac:dyDescent="0.2">
      <c r="A52" s="22" t="s">
        <v>76</v>
      </c>
      <c r="B52" s="25" t="s">
        <v>16</v>
      </c>
      <c r="C52" s="56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8"/>
    </row>
    <row r="53" spans="1:63" x14ac:dyDescent="0.2">
      <c r="A53" s="22"/>
      <c r="B53" s="26" t="s">
        <v>123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3.1386339372934242</v>
      </c>
      <c r="I53" s="27">
        <v>85.929789182484555</v>
      </c>
      <c r="J53" s="27">
        <v>0</v>
      </c>
      <c r="K53" s="27">
        <v>0</v>
      </c>
      <c r="L53" s="27">
        <v>9.186660024295989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1.380125206351732</v>
      </c>
      <c r="S53" s="27">
        <v>0.88046168480576426</v>
      </c>
      <c r="T53" s="27">
        <v>5.7161685208387087</v>
      </c>
      <c r="U53" s="27">
        <v>0</v>
      </c>
      <c r="V53" s="27">
        <v>1.8048541800911064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0.86516875708074648</v>
      </c>
      <c r="AC53" s="27">
        <v>1.4300696645042391E-2</v>
      </c>
      <c r="AD53" s="27">
        <v>0</v>
      </c>
      <c r="AE53" s="27">
        <v>0</v>
      </c>
      <c r="AF53" s="27">
        <v>3.6244190575128528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1.0623250028632971</v>
      </c>
      <c r="AM53" s="27">
        <v>3.3295557806265877E-2</v>
      </c>
      <c r="AN53" s="27">
        <v>0</v>
      </c>
      <c r="AO53" s="27">
        <v>0</v>
      </c>
      <c r="AP53" s="27">
        <v>2.2225155771248177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50.015081639757867</v>
      </c>
      <c r="AW53" s="27">
        <v>8.0583828575598186</v>
      </c>
      <c r="AX53" s="27">
        <v>0</v>
      </c>
      <c r="AY53" s="27">
        <v>0</v>
      </c>
      <c r="AZ53" s="27">
        <v>130.33309252371842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43.259664989297995</v>
      </c>
      <c r="BG53" s="27">
        <v>9.0681201798275826</v>
      </c>
      <c r="BH53" s="27">
        <v>1.5859161075161292</v>
      </c>
      <c r="BI53" s="27">
        <v>0</v>
      </c>
      <c r="BJ53" s="27">
        <v>75.197889408482453</v>
      </c>
      <c r="BK53" s="28">
        <f t="shared" ref="BK53" si="22">SUM(C53:BJ53)</f>
        <v>433.37686509135466</v>
      </c>
    </row>
    <row r="54" spans="1:63" x14ac:dyDescent="0.2">
      <c r="A54" s="22"/>
      <c r="B54" s="32" t="s">
        <v>83</v>
      </c>
      <c r="C54" s="30">
        <f>SUM(C53)</f>
        <v>0</v>
      </c>
      <c r="D54" s="30">
        <f t="shared" ref="D54:BK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3.1386339372934242</v>
      </c>
      <c r="I54" s="30">
        <f t="shared" si="23"/>
        <v>85.929789182484555</v>
      </c>
      <c r="J54" s="30">
        <f t="shared" si="23"/>
        <v>0</v>
      </c>
      <c r="K54" s="30">
        <f t="shared" si="23"/>
        <v>0</v>
      </c>
      <c r="L54" s="30">
        <f t="shared" si="23"/>
        <v>9.186660024295989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1.380125206351732</v>
      </c>
      <c r="S54" s="30">
        <f t="shared" si="23"/>
        <v>0.88046168480576426</v>
      </c>
      <c r="T54" s="30">
        <f t="shared" si="23"/>
        <v>5.7161685208387087</v>
      </c>
      <c r="U54" s="30">
        <f t="shared" si="23"/>
        <v>0</v>
      </c>
      <c r="V54" s="30">
        <f t="shared" si="23"/>
        <v>1.8048541800911064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0.86516875708074648</v>
      </c>
      <c r="AC54" s="30">
        <f t="shared" si="23"/>
        <v>1.4300696645042391E-2</v>
      </c>
      <c r="AD54" s="30">
        <f t="shared" si="23"/>
        <v>0</v>
      </c>
      <c r="AE54" s="30">
        <f t="shared" si="23"/>
        <v>0</v>
      </c>
      <c r="AF54" s="30">
        <f t="shared" si="23"/>
        <v>3.6244190575128528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1.0623250028632971</v>
      </c>
      <c r="AM54" s="30">
        <f t="shared" si="23"/>
        <v>3.3295557806265877E-2</v>
      </c>
      <c r="AN54" s="30">
        <f t="shared" si="23"/>
        <v>0</v>
      </c>
      <c r="AO54" s="30">
        <f t="shared" si="23"/>
        <v>0</v>
      </c>
      <c r="AP54" s="30">
        <f t="shared" si="23"/>
        <v>2.2225155771248177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50.015081639757867</v>
      </c>
      <c r="AW54" s="30">
        <f t="shared" si="23"/>
        <v>8.0583828575598186</v>
      </c>
      <c r="AX54" s="30">
        <f t="shared" si="23"/>
        <v>0</v>
      </c>
      <c r="AY54" s="30">
        <f t="shared" si="23"/>
        <v>0</v>
      </c>
      <c r="AZ54" s="30">
        <f t="shared" si="23"/>
        <v>130.33309252371842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43.259664989297995</v>
      </c>
      <c r="BG54" s="30">
        <f t="shared" si="23"/>
        <v>9.0681201798275826</v>
      </c>
      <c r="BH54" s="30">
        <f t="shared" si="23"/>
        <v>1.5859161075161292</v>
      </c>
      <c r="BI54" s="30">
        <f t="shared" si="23"/>
        <v>0</v>
      </c>
      <c r="BJ54" s="30">
        <f t="shared" si="23"/>
        <v>75.197889408482453</v>
      </c>
      <c r="BK54" s="30">
        <f t="shared" si="23"/>
        <v>433.37686509135466</v>
      </c>
    </row>
    <row r="55" spans="1:63" ht="2.25" customHeight="1" x14ac:dyDescent="0.2">
      <c r="A55" s="22"/>
      <c r="B55" s="25"/>
      <c r="C55" s="56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8"/>
    </row>
    <row r="56" spans="1:63" x14ac:dyDescent="0.2">
      <c r="A56" s="22" t="s">
        <v>4</v>
      </c>
      <c r="B56" s="23" t="s">
        <v>9</v>
      </c>
      <c r="C56" s="56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8"/>
    </row>
    <row r="57" spans="1:63" x14ac:dyDescent="0.2">
      <c r="A57" s="22" t="s">
        <v>76</v>
      </c>
      <c r="B57" s="25" t="s">
        <v>17</v>
      </c>
      <c r="C57" s="56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8"/>
    </row>
    <row r="58" spans="1:63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3" x14ac:dyDescent="0.2">
      <c r="A59" s="22"/>
      <c r="B59" s="29" t="s">
        <v>85</v>
      </c>
      <c r="C59" s="30">
        <f>SUM(C58)</f>
        <v>0</v>
      </c>
      <c r="D59" s="30">
        <f t="shared" ref="D59:BK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30">
        <f t="shared" si="24"/>
        <v>0</v>
      </c>
    </row>
    <row r="60" spans="1:63" x14ac:dyDescent="0.2">
      <c r="A60" s="22" t="s">
        <v>77</v>
      </c>
      <c r="B60" s="25" t="s">
        <v>18</v>
      </c>
      <c r="C60" s="56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8"/>
    </row>
    <row r="61" spans="1:63" x14ac:dyDescent="0.2">
      <c r="A61" s="22"/>
      <c r="B61" s="26" t="s">
        <v>111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0.34307036120904316</v>
      </c>
      <c r="AW61" s="27">
        <v>219.99126373027829</v>
      </c>
      <c r="AX61" s="27">
        <v>364.42730431738147</v>
      </c>
      <c r="AY61" s="27">
        <v>0</v>
      </c>
      <c r="AZ61" s="27">
        <v>0.17724613956454846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0.25856452219206133</v>
      </c>
      <c r="BG61" s="27">
        <v>28.633131590395205</v>
      </c>
      <c r="BH61" s="27">
        <v>0</v>
      </c>
      <c r="BI61" s="27">
        <v>0</v>
      </c>
      <c r="BJ61" s="27">
        <v>0.82389552823740142</v>
      </c>
      <c r="BK61" s="28">
        <f t="shared" ref="BK61:BK64" si="25">SUM(C61:BJ61)</f>
        <v>614.65447618925793</v>
      </c>
    </row>
    <row r="62" spans="1:63" x14ac:dyDescent="0.2">
      <c r="A62" s="22"/>
      <c r="B62" s="26" t="s">
        <v>112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0.21533105602389171</v>
      </c>
      <c r="AW62" s="27">
        <v>120.4193639744593</v>
      </c>
      <c r="AX62" s="27">
        <v>375.98163352214789</v>
      </c>
      <c r="AY62" s="27">
        <v>0</v>
      </c>
      <c r="AZ62" s="27">
        <v>0.11214122768979728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8.6865592799713356E-2</v>
      </c>
      <c r="BG62" s="27">
        <v>0</v>
      </c>
      <c r="BH62" s="27">
        <v>0</v>
      </c>
      <c r="BI62" s="27">
        <v>0</v>
      </c>
      <c r="BJ62" s="27">
        <v>3.2850049104741832E-2</v>
      </c>
      <c r="BK62" s="28">
        <f t="shared" si="25"/>
        <v>496.84818542222536</v>
      </c>
    </row>
    <row r="63" spans="1:63" x14ac:dyDescent="0.2">
      <c r="A63" s="22"/>
      <c r="B63" s="26" t="s">
        <v>110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1.1727785343316983</v>
      </c>
      <c r="AW63" s="27">
        <v>249.7057265763188</v>
      </c>
      <c r="AX63" s="27">
        <v>4.4972640669835501E-6</v>
      </c>
      <c r="AY63" s="27">
        <v>0</v>
      </c>
      <c r="AZ63" s="27">
        <v>2.8755353537314559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0.22458507255143667</v>
      </c>
      <c r="BG63" s="27">
        <v>9.4017503982723877E-2</v>
      </c>
      <c r="BH63" s="27">
        <v>0</v>
      </c>
      <c r="BI63" s="27">
        <v>0</v>
      </c>
      <c r="BJ63" s="27">
        <v>0.23805677697288638</v>
      </c>
      <c r="BK63" s="28">
        <f t="shared" si="25"/>
        <v>254.31070431515306</v>
      </c>
    </row>
    <row r="64" spans="1:63" x14ac:dyDescent="0.2">
      <c r="A64" s="22"/>
      <c r="B64" s="26" t="s">
        <v>113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0.93156480683226461</v>
      </c>
      <c r="AW64" s="27">
        <v>1.86269782941505</v>
      </c>
      <c r="AX64" s="27">
        <v>376.53500160275439</v>
      </c>
      <c r="AY64" s="27">
        <v>0</v>
      </c>
      <c r="AZ64" s="27">
        <v>0.23951455794596388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1.7059356442199507</v>
      </c>
      <c r="BG64" s="27">
        <v>1.456213547249653E-4</v>
      </c>
      <c r="BH64" s="27">
        <v>0</v>
      </c>
      <c r="BI64" s="27">
        <v>0</v>
      </c>
      <c r="BJ64" s="27">
        <v>4.7552743029226227E-2</v>
      </c>
      <c r="BK64" s="28">
        <f t="shared" si="25"/>
        <v>381.32241280555149</v>
      </c>
    </row>
    <row r="65" spans="1:67" x14ac:dyDescent="0.2">
      <c r="A65" s="22"/>
      <c r="B65" s="29" t="s">
        <v>86</v>
      </c>
      <c r="C65" s="30">
        <f>SUM(C61:C64)</f>
        <v>0</v>
      </c>
      <c r="D65" s="30">
        <f t="shared" ref="D65:AZ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2.6627447583968982</v>
      </c>
      <c r="AW65" s="30">
        <f t="shared" si="26"/>
        <v>591.97905211047146</v>
      </c>
      <c r="AX65" s="30">
        <f t="shared" si="26"/>
        <v>1116.9439439395478</v>
      </c>
      <c r="AY65" s="30">
        <f t="shared" si="26"/>
        <v>0</v>
      </c>
      <c r="AZ65" s="30">
        <f t="shared" si="26"/>
        <v>3.4044372789317654</v>
      </c>
      <c r="BA65" s="30">
        <f t="shared" ref="BA65:BJ65" si="27">SUM(BA61:BA64)</f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2.2759508317631623</v>
      </c>
      <c r="BG65" s="30">
        <f t="shared" si="27"/>
        <v>28.727294715732654</v>
      </c>
      <c r="BH65" s="30">
        <f t="shared" si="27"/>
        <v>0</v>
      </c>
      <c r="BI65" s="30">
        <f t="shared" si="27"/>
        <v>0</v>
      </c>
      <c r="BJ65" s="30">
        <f t="shared" si="27"/>
        <v>1.1423550973442558</v>
      </c>
      <c r="BK65" s="30">
        <f t="shared" ref="BK65" si="28">SUM(BK61:BK64)</f>
        <v>1747.1357787321879</v>
      </c>
      <c r="BM65" s="55"/>
      <c r="BO65" s="55"/>
    </row>
    <row r="66" spans="1:67" x14ac:dyDescent="0.2">
      <c r="A66" s="22"/>
      <c r="B66" s="32" t="s">
        <v>84</v>
      </c>
      <c r="C66" s="30">
        <f>C59+C65</f>
        <v>0</v>
      </c>
      <c r="D66" s="30">
        <f t="shared" ref="D66:AU66" si="29">D59+D65</f>
        <v>0</v>
      </c>
      <c r="E66" s="30">
        <f t="shared" si="29"/>
        <v>0</v>
      </c>
      <c r="F66" s="30">
        <f t="shared" si="29"/>
        <v>0</v>
      </c>
      <c r="G66" s="30">
        <f t="shared" si="29"/>
        <v>0</v>
      </c>
      <c r="H66" s="30">
        <f t="shared" si="29"/>
        <v>0</v>
      </c>
      <c r="I66" s="30">
        <f t="shared" si="29"/>
        <v>0</v>
      </c>
      <c r="J66" s="30">
        <f t="shared" si="29"/>
        <v>0</v>
      </c>
      <c r="K66" s="30">
        <f t="shared" si="29"/>
        <v>0</v>
      </c>
      <c r="L66" s="30">
        <f t="shared" si="29"/>
        <v>0</v>
      </c>
      <c r="M66" s="30">
        <f t="shared" si="29"/>
        <v>0</v>
      </c>
      <c r="N66" s="30">
        <f t="shared" si="29"/>
        <v>0</v>
      </c>
      <c r="O66" s="30">
        <f t="shared" si="29"/>
        <v>0</v>
      </c>
      <c r="P66" s="30">
        <f t="shared" si="29"/>
        <v>0</v>
      </c>
      <c r="Q66" s="30">
        <f t="shared" si="29"/>
        <v>0</v>
      </c>
      <c r="R66" s="30">
        <f t="shared" si="29"/>
        <v>0</v>
      </c>
      <c r="S66" s="30">
        <f t="shared" si="29"/>
        <v>0</v>
      </c>
      <c r="T66" s="30">
        <f t="shared" si="29"/>
        <v>0</v>
      </c>
      <c r="U66" s="30">
        <f t="shared" si="29"/>
        <v>0</v>
      </c>
      <c r="V66" s="30">
        <f t="shared" si="29"/>
        <v>0</v>
      </c>
      <c r="W66" s="30">
        <f t="shared" si="29"/>
        <v>0</v>
      </c>
      <c r="X66" s="30">
        <f t="shared" si="29"/>
        <v>0</v>
      </c>
      <c r="Y66" s="30">
        <f t="shared" si="29"/>
        <v>0</v>
      </c>
      <c r="Z66" s="30">
        <f t="shared" si="29"/>
        <v>0</v>
      </c>
      <c r="AA66" s="30">
        <f t="shared" si="29"/>
        <v>0</v>
      </c>
      <c r="AB66" s="30">
        <f t="shared" si="29"/>
        <v>0</v>
      </c>
      <c r="AC66" s="30">
        <f t="shared" si="29"/>
        <v>0</v>
      </c>
      <c r="AD66" s="30">
        <f t="shared" si="29"/>
        <v>0</v>
      </c>
      <c r="AE66" s="30">
        <f t="shared" si="29"/>
        <v>0</v>
      </c>
      <c r="AF66" s="30">
        <f t="shared" si="29"/>
        <v>0</v>
      </c>
      <c r="AG66" s="30">
        <f t="shared" si="29"/>
        <v>0</v>
      </c>
      <c r="AH66" s="30">
        <f t="shared" si="29"/>
        <v>0</v>
      </c>
      <c r="AI66" s="30">
        <f t="shared" si="29"/>
        <v>0</v>
      </c>
      <c r="AJ66" s="30">
        <f t="shared" si="29"/>
        <v>0</v>
      </c>
      <c r="AK66" s="30">
        <f t="shared" si="29"/>
        <v>0</v>
      </c>
      <c r="AL66" s="30">
        <f t="shared" si="29"/>
        <v>0</v>
      </c>
      <c r="AM66" s="30">
        <f t="shared" si="29"/>
        <v>0</v>
      </c>
      <c r="AN66" s="30">
        <f t="shared" si="29"/>
        <v>0</v>
      </c>
      <c r="AO66" s="30">
        <f t="shared" si="29"/>
        <v>0</v>
      </c>
      <c r="AP66" s="30">
        <f t="shared" si="29"/>
        <v>0</v>
      </c>
      <c r="AQ66" s="30">
        <f t="shared" si="29"/>
        <v>0</v>
      </c>
      <c r="AR66" s="30">
        <f t="shared" si="29"/>
        <v>0</v>
      </c>
      <c r="AS66" s="30">
        <f t="shared" si="29"/>
        <v>0</v>
      </c>
      <c r="AT66" s="30">
        <f t="shared" si="29"/>
        <v>0</v>
      </c>
      <c r="AU66" s="30">
        <f t="shared" si="29"/>
        <v>0</v>
      </c>
      <c r="AV66" s="30">
        <f t="shared" ref="AV66:AZ66" si="30">AV59+AV65</f>
        <v>2.6627447583968982</v>
      </c>
      <c r="AW66" s="30">
        <f t="shared" si="30"/>
        <v>591.97905211047146</v>
      </c>
      <c r="AX66" s="30">
        <f t="shared" si="30"/>
        <v>1116.9439439395478</v>
      </c>
      <c r="AY66" s="30">
        <f t="shared" si="30"/>
        <v>0</v>
      </c>
      <c r="AZ66" s="30">
        <f t="shared" si="30"/>
        <v>3.4044372789317654</v>
      </c>
      <c r="BA66" s="30">
        <f t="shared" ref="BA66:BJ66" si="31">BA59+BA65</f>
        <v>0</v>
      </c>
      <c r="BB66" s="30">
        <f t="shared" si="31"/>
        <v>0</v>
      </c>
      <c r="BC66" s="30">
        <f t="shared" si="31"/>
        <v>0</v>
      </c>
      <c r="BD66" s="30">
        <f t="shared" si="31"/>
        <v>0</v>
      </c>
      <c r="BE66" s="30">
        <f t="shared" si="31"/>
        <v>0</v>
      </c>
      <c r="BF66" s="30">
        <f t="shared" si="31"/>
        <v>2.2759508317631623</v>
      </c>
      <c r="BG66" s="30">
        <f t="shared" si="31"/>
        <v>28.727294715732654</v>
      </c>
      <c r="BH66" s="30">
        <f t="shared" si="31"/>
        <v>0</v>
      </c>
      <c r="BI66" s="30">
        <f t="shared" si="31"/>
        <v>0</v>
      </c>
      <c r="BJ66" s="30">
        <f t="shared" si="31"/>
        <v>1.1423550973442558</v>
      </c>
      <c r="BK66" s="30">
        <f t="shared" ref="BK66" si="32">BK59+BK65</f>
        <v>1747.1357787321879</v>
      </c>
    </row>
    <row r="67" spans="1:67" ht="4.5" customHeight="1" x14ac:dyDescent="0.2">
      <c r="A67" s="22"/>
      <c r="B67" s="25"/>
      <c r="C67" s="56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8"/>
    </row>
    <row r="68" spans="1:67" ht="25.5" x14ac:dyDescent="0.2">
      <c r="A68" s="22" t="s">
        <v>19</v>
      </c>
      <c r="B68" s="23" t="s">
        <v>20</v>
      </c>
      <c r="C68" s="56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8"/>
    </row>
    <row r="69" spans="1:67" x14ac:dyDescent="0.2">
      <c r="A69" s="22" t="s">
        <v>76</v>
      </c>
      <c r="B69" s="25" t="s">
        <v>21</v>
      </c>
      <c r="C69" s="56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8"/>
    </row>
    <row r="70" spans="1:67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7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7" ht="4.5" customHeight="1" x14ac:dyDescent="0.2">
      <c r="A72" s="22"/>
      <c r="B72" s="36"/>
      <c r="C72" s="56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8"/>
    </row>
    <row r="73" spans="1:67" x14ac:dyDescent="0.2">
      <c r="A73" s="22"/>
      <c r="B73" s="37" t="s">
        <v>99</v>
      </c>
      <c r="C73" s="38">
        <f t="shared" ref="C73:AH73" si="33">C31+C49+C54+C66+C71</f>
        <v>0</v>
      </c>
      <c r="D73" s="38">
        <f t="shared" si="33"/>
        <v>6.9254113516129001</v>
      </c>
      <c r="E73" s="38">
        <f t="shared" si="33"/>
        <v>0</v>
      </c>
      <c r="F73" s="38">
        <f t="shared" si="33"/>
        <v>0</v>
      </c>
      <c r="G73" s="38">
        <f t="shared" si="33"/>
        <v>0</v>
      </c>
      <c r="H73" s="38">
        <f t="shared" si="33"/>
        <v>92.416866897631422</v>
      </c>
      <c r="I73" s="38">
        <f t="shared" si="33"/>
        <v>6898.5223165678644</v>
      </c>
      <c r="J73" s="38">
        <f t="shared" si="33"/>
        <v>573.61653327346721</v>
      </c>
      <c r="K73" s="38">
        <f t="shared" si="33"/>
        <v>0</v>
      </c>
      <c r="L73" s="38">
        <f t="shared" si="33"/>
        <v>252.1937598262536</v>
      </c>
      <c r="M73" s="38">
        <f t="shared" si="33"/>
        <v>0</v>
      </c>
      <c r="N73" s="38">
        <f t="shared" si="33"/>
        <v>0</v>
      </c>
      <c r="O73" s="38">
        <f t="shared" si="33"/>
        <v>0</v>
      </c>
      <c r="P73" s="38">
        <f t="shared" si="33"/>
        <v>0</v>
      </c>
      <c r="Q73" s="38">
        <f t="shared" si="33"/>
        <v>0</v>
      </c>
      <c r="R73" s="38">
        <f t="shared" si="33"/>
        <v>61.941606751981524</v>
      </c>
      <c r="S73" s="38">
        <f t="shared" si="33"/>
        <v>222.13580041074761</v>
      </c>
      <c r="T73" s="38">
        <f t="shared" si="33"/>
        <v>476.27440010469411</v>
      </c>
      <c r="U73" s="38">
        <f t="shared" si="33"/>
        <v>0</v>
      </c>
      <c r="V73" s="38">
        <f t="shared" si="33"/>
        <v>64.597256551262532</v>
      </c>
      <c r="W73" s="38">
        <f t="shared" si="33"/>
        <v>0</v>
      </c>
      <c r="X73" s="38">
        <f t="shared" si="33"/>
        <v>0</v>
      </c>
      <c r="Y73" s="38">
        <f t="shared" si="33"/>
        <v>0</v>
      </c>
      <c r="Z73" s="38">
        <f t="shared" si="33"/>
        <v>0</v>
      </c>
      <c r="AA73" s="38">
        <f t="shared" si="33"/>
        <v>0</v>
      </c>
      <c r="AB73" s="38">
        <f t="shared" si="33"/>
        <v>11.212758686041225</v>
      </c>
      <c r="AC73" s="38">
        <f t="shared" si="33"/>
        <v>245.73230610629824</v>
      </c>
      <c r="AD73" s="38">
        <f t="shared" si="33"/>
        <v>0</v>
      </c>
      <c r="AE73" s="38">
        <f t="shared" si="33"/>
        <v>0</v>
      </c>
      <c r="AF73" s="38">
        <f t="shared" si="33"/>
        <v>8.8411058535848053</v>
      </c>
      <c r="AG73" s="38">
        <f t="shared" si="33"/>
        <v>0</v>
      </c>
      <c r="AH73" s="38">
        <f t="shared" si="33"/>
        <v>0</v>
      </c>
      <c r="AI73" s="38">
        <f t="shared" ref="AI73:BJ73" si="34">AI31+AI49+AI54+AI66+AI71</f>
        <v>0</v>
      </c>
      <c r="AJ73" s="38">
        <f t="shared" si="34"/>
        <v>0</v>
      </c>
      <c r="AK73" s="38">
        <f t="shared" si="34"/>
        <v>0</v>
      </c>
      <c r="AL73" s="38">
        <f t="shared" si="34"/>
        <v>13.142116680357219</v>
      </c>
      <c r="AM73" s="38">
        <f t="shared" si="34"/>
        <v>0.62182620999256388</v>
      </c>
      <c r="AN73" s="38">
        <f t="shared" si="34"/>
        <v>0</v>
      </c>
      <c r="AO73" s="38">
        <f t="shared" si="34"/>
        <v>0</v>
      </c>
      <c r="AP73" s="38">
        <f t="shared" si="34"/>
        <v>8.291231194323391</v>
      </c>
      <c r="AQ73" s="38">
        <f t="shared" si="34"/>
        <v>0</v>
      </c>
      <c r="AR73" s="38">
        <f t="shared" si="34"/>
        <v>0</v>
      </c>
      <c r="AS73" s="38">
        <f t="shared" si="34"/>
        <v>0</v>
      </c>
      <c r="AT73" s="38">
        <f t="shared" si="34"/>
        <v>0</v>
      </c>
      <c r="AU73" s="38">
        <f t="shared" si="34"/>
        <v>0</v>
      </c>
      <c r="AV73" s="38">
        <f t="shared" si="34"/>
        <v>993.43502955225074</v>
      </c>
      <c r="AW73" s="38">
        <f t="shared" si="34"/>
        <v>1791.3466393037706</v>
      </c>
      <c r="AX73" s="38">
        <f t="shared" si="34"/>
        <v>1161.036600226174</v>
      </c>
      <c r="AY73" s="38">
        <f t="shared" si="34"/>
        <v>0</v>
      </c>
      <c r="AZ73" s="38">
        <f t="shared" si="34"/>
        <v>1028.9422850705857</v>
      </c>
      <c r="BA73" s="38">
        <f t="shared" si="34"/>
        <v>0</v>
      </c>
      <c r="BB73" s="38">
        <f t="shared" si="34"/>
        <v>0</v>
      </c>
      <c r="BC73" s="38">
        <f t="shared" si="34"/>
        <v>0</v>
      </c>
      <c r="BD73" s="38">
        <f t="shared" si="34"/>
        <v>0</v>
      </c>
      <c r="BE73" s="38">
        <f t="shared" si="34"/>
        <v>0</v>
      </c>
      <c r="BF73" s="38">
        <f t="shared" si="34"/>
        <v>973.18060501223499</v>
      </c>
      <c r="BG73" s="38">
        <f t="shared" si="34"/>
        <v>317.28038840830379</v>
      </c>
      <c r="BH73" s="38">
        <f t="shared" si="34"/>
        <v>178.47149008043843</v>
      </c>
      <c r="BI73" s="38">
        <f t="shared" si="34"/>
        <v>0</v>
      </c>
      <c r="BJ73" s="38">
        <f t="shared" si="34"/>
        <v>545.22418822584643</v>
      </c>
      <c r="BK73" s="46">
        <f>BK31+BK49+BK54+BK66+BK71</f>
        <v>15925.382522345719</v>
      </c>
      <c r="BM73" s="45"/>
      <c r="BN73" s="53"/>
    </row>
    <row r="74" spans="1:67" ht="4.5" customHeight="1" x14ac:dyDescent="0.2">
      <c r="A74" s="22"/>
      <c r="B74" s="37"/>
      <c r="C74" s="62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63"/>
    </row>
    <row r="75" spans="1:67" ht="14.25" customHeight="1" x14ac:dyDescent="0.3">
      <c r="A75" s="22" t="s">
        <v>5</v>
      </c>
      <c r="B75" s="20" t="s">
        <v>23</v>
      </c>
      <c r="C75" s="62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63"/>
    </row>
    <row r="76" spans="1:67" x14ac:dyDescent="0.2">
      <c r="A76" s="22"/>
      <c r="B76" s="29" t="s">
        <v>37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7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7" ht="6" customHeight="1" x14ac:dyDescent="0.2">
      <c r="A78" s="34"/>
      <c r="B78" s="42"/>
    </row>
    <row r="79" spans="1:67" x14ac:dyDescent="0.2">
      <c r="A79" s="34"/>
      <c r="B79" s="34" t="s">
        <v>26</v>
      </c>
      <c r="L79" s="34"/>
    </row>
    <row r="80" spans="1:67" x14ac:dyDescent="0.2">
      <c r="A80" s="34"/>
      <c r="B80" s="34" t="s">
        <v>27</v>
      </c>
      <c r="L80" s="34"/>
      <c r="BK80" s="55"/>
    </row>
    <row r="81" spans="2:63" x14ac:dyDescent="0.2">
      <c r="L81" s="34"/>
      <c r="BK81" s="54"/>
    </row>
    <row r="82" spans="2:63" x14ac:dyDescent="0.2">
      <c r="B82" s="34" t="s">
        <v>33</v>
      </c>
      <c r="L82" s="34"/>
      <c r="BI82" s="43"/>
      <c r="BK82" s="45"/>
    </row>
    <row r="83" spans="2:63" x14ac:dyDescent="0.2">
      <c r="B83" s="34" t="s">
        <v>34</v>
      </c>
      <c r="L83" s="34"/>
    </row>
    <row r="84" spans="2:63" x14ac:dyDescent="0.2">
      <c r="B84" s="34"/>
      <c r="L84" s="34"/>
      <c r="BK84" s="45"/>
    </row>
    <row r="85" spans="2:63" x14ac:dyDescent="0.2">
      <c r="BK85" s="45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1:BK51"/>
    <mergeCell ref="C55:BK55"/>
    <mergeCell ref="C11:BK11"/>
    <mergeCell ref="C14:BK14"/>
    <mergeCell ref="C17:BK17"/>
    <mergeCell ref="C20:BK20"/>
    <mergeCell ref="C23:BK23"/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50"/>
  <sheetViews>
    <sheetView topLeftCell="A2" workbookViewId="0">
      <selection activeCell="B2" sqref="B2:K2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90" t="s">
        <v>132</v>
      </c>
      <c r="C2" s="91"/>
      <c r="D2" s="91"/>
      <c r="E2" s="91"/>
      <c r="F2" s="91"/>
      <c r="G2" s="91"/>
      <c r="H2" s="91"/>
      <c r="I2" s="91"/>
      <c r="J2" s="91"/>
      <c r="K2" s="92"/>
    </row>
    <row r="3" spans="2:13" x14ac:dyDescent="0.2">
      <c r="B3" s="93" t="s">
        <v>109</v>
      </c>
      <c r="C3" s="94"/>
      <c r="D3" s="94"/>
      <c r="E3" s="94"/>
      <c r="F3" s="94"/>
      <c r="G3" s="94"/>
      <c r="H3" s="94"/>
      <c r="I3" s="94"/>
      <c r="J3" s="94"/>
      <c r="K3" s="95"/>
    </row>
    <row r="4" spans="2:13" ht="45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3" x14ac:dyDescent="0.2">
      <c r="B5" s="1">
        <v>1</v>
      </c>
      <c r="C5" s="2" t="s">
        <v>40</v>
      </c>
      <c r="D5" s="6">
        <v>1.5665575444258853E-3</v>
      </c>
      <c r="E5" s="6">
        <v>2.548290222363964E-2</v>
      </c>
      <c r="F5" s="6">
        <v>0.37926943374777239</v>
      </c>
      <c r="G5" s="6">
        <v>6.9898333362291556E-3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41</v>
      </c>
      <c r="D6" s="6">
        <v>4.4068208920470502</v>
      </c>
      <c r="E6" s="6">
        <v>73.351393642837252</v>
      </c>
      <c r="F6" s="6">
        <v>22.418815628929618</v>
      </c>
      <c r="G6" s="6">
        <v>2.7598743866897788</v>
      </c>
      <c r="H6" s="6">
        <v>0</v>
      </c>
      <c r="I6" s="6">
        <v>0</v>
      </c>
      <c r="J6" s="6">
        <v>8.7260924437734616E-2</v>
      </c>
      <c r="K6" s="6">
        <v>0</v>
      </c>
      <c r="M6" s="44"/>
    </row>
    <row r="7" spans="2:13" x14ac:dyDescent="0.2">
      <c r="B7" s="1">
        <v>3</v>
      </c>
      <c r="C7" s="2" t="s">
        <v>42</v>
      </c>
      <c r="D7" s="6">
        <v>0</v>
      </c>
      <c r="E7" s="6">
        <v>3.1784296305103876E-2</v>
      </c>
      <c r="F7" s="6">
        <v>4.6258123107292576E-2</v>
      </c>
      <c r="G7" s="6">
        <v>8.0528002448368979E-3</v>
      </c>
      <c r="H7" s="6">
        <v>0</v>
      </c>
      <c r="I7" s="6">
        <v>0</v>
      </c>
      <c r="J7" s="6">
        <v>1.0890433657254556E-3</v>
      </c>
      <c r="K7" s="6">
        <v>0</v>
      </c>
      <c r="M7" s="44"/>
    </row>
    <row r="8" spans="2:13" x14ac:dyDescent="0.2">
      <c r="B8" s="1">
        <v>4</v>
      </c>
      <c r="C8" s="3" t="s">
        <v>43</v>
      </c>
      <c r="D8" s="6">
        <v>1.7630718336786619</v>
      </c>
      <c r="E8" s="6">
        <v>12.77439645261166</v>
      </c>
      <c r="F8" s="6">
        <v>21.856575763550016</v>
      </c>
      <c r="G8" s="6">
        <v>7.3587245707745339</v>
      </c>
      <c r="H8" s="6">
        <v>0</v>
      </c>
      <c r="I8" s="6">
        <v>0</v>
      </c>
      <c r="J8" s="6">
        <v>7.6459619451868677E-3</v>
      </c>
      <c r="K8" s="6">
        <v>0</v>
      </c>
      <c r="M8" s="44"/>
    </row>
    <row r="9" spans="2:13" x14ac:dyDescent="0.2">
      <c r="B9" s="1">
        <v>5</v>
      </c>
      <c r="C9" s="3" t="s">
        <v>44</v>
      </c>
      <c r="D9" s="6">
        <v>2.8330379761162838</v>
      </c>
      <c r="E9" s="6">
        <v>17.392386238730531</v>
      </c>
      <c r="F9" s="6">
        <v>66.738565116659558</v>
      </c>
      <c r="G9" s="6">
        <v>2.1715802191408344</v>
      </c>
      <c r="H9" s="6">
        <v>0</v>
      </c>
      <c r="I9" s="6">
        <v>0</v>
      </c>
      <c r="J9" s="6">
        <v>0.34007766296602782</v>
      </c>
      <c r="K9" s="6">
        <v>0</v>
      </c>
      <c r="M9" s="44"/>
    </row>
    <row r="10" spans="2:13" x14ac:dyDescent="0.2">
      <c r="B10" s="1">
        <v>6</v>
      </c>
      <c r="C10" s="3" t="s">
        <v>45</v>
      </c>
      <c r="D10" s="6">
        <v>0.17651918138961945</v>
      </c>
      <c r="E10" s="6">
        <v>3.2194368121135475</v>
      </c>
      <c r="F10" s="6">
        <v>6.4479697166794718</v>
      </c>
      <c r="G10" s="6">
        <v>0.73278218796674111</v>
      </c>
      <c r="H10" s="6">
        <v>0</v>
      </c>
      <c r="I10" s="6">
        <v>0</v>
      </c>
      <c r="J10" s="6">
        <v>8.3674321468070259E-2</v>
      </c>
      <c r="K10" s="6">
        <v>0</v>
      </c>
      <c r="M10" s="44"/>
    </row>
    <row r="11" spans="2:13" x14ac:dyDescent="0.2">
      <c r="B11" s="1">
        <v>7</v>
      </c>
      <c r="C11" s="3" t="s">
        <v>46</v>
      </c>
      <c r="D11" s="6">
        <v>6.1618409157102567</v>
      </c>
      <c r="E11" s="6">
        <v>26.184510136081418</v>
      </c>
      <c r="F11" s="6">
        <v>35.991926849477117</v>
      </c>
      <c r="G11" s="6">
        <v>5.2871741637180758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47</v>
      </c>
      <c r="D12" s="6">
        <v>1.1570920328558073E-2</v>
      </c>
      <c r="E12" s="6">
        <v>0.35788664279520499</v>
      </c>
      <c r="F12" s="6">
        <v>0.4226690099650996</v>
      </c>
      <c r="G12" s="6">
        <v>2.0675039650852763E-2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48</v>
      </c>
      <c r="D13" s="6">
        <v>5.1373559508234675E-6</v>
      </c>
      <c r="E13" s="6">
        <v>0.39908695743992223</v>
      </c>
      <c r="F13" s="6">
        <v>0.22553070195037991</v>
      </c>
      <c r="G13" s="6">
        <v>6.7525005140485943E-3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49</v>
      </c>
      <c r="D14" s="6">
        <v>0.2520703465237919</v>
      </c>
      <c r="E14" s="6">
        <v>7.1029150866248827</v>
      </c>
      <c r="F14" s="6">
        <v>25.143555891709727</v>
      </c>
      <c r="G14" s="6">
        <v>1.0696502067788678</v>
      </c>
      <c r="H14" s="6">
        <v>0</v>
      </c>
      <c r="I14" s="6">
        <v>0</v>
      </c>
      <c r="J14" s="6">
        <v>4.0310116448993058E-2</v>
      </c>
      <c r="K14" s="6">
        <v>0</v>
      </c>
      <c r="M14" s="44"/>
    </row>
    <row r="15" spans="2:13" x14ac:dyDescent="0.2">
      <c r="B15" s="1">
        <v>11</v>
      </c>
      <c r="C15" s="3" t="s">
        <v>50</v>
      </c>
      <c r="D15" s="6">
        <v>52.267145166100796</v>
      </c>
      <c r="E15" s="6">
        <v>421.3229845702374</v>
      </c>
      <c r="F15" s="6">
        <v>281.71157053841796</v>
      </c>
      <c r="G15" s="6">
        <v>45.299305414920582</v>
      </c>
      <c r="H15" s="6">
        <v>0</v>
      </c>
      <c r="I15" s="6">
        <v>0</v>
      </c>
      <c r="J15" s="6">
        <v>0.27224508127282265</v>
      </c>
      <c r="K15" s="6">
        <v>0</v>
      </c>
      <c r="M15" s="44"/>
    </row>
    <row r="16" spans="2:13" x14ac:dyDescent="0.2">
      <c r="B16" s="1">
        <v>12</v>
      </c>
      <c r="C16" s="3" t="s">
        <v>51</v>
      </c>
      <c r="D16" s="6">
        <v>119.88939918672824</v>
      </c>
      <c r="E16" s="6">
        <v>322.34744942468518</v>
      </c>
      <c r="F16" s="6">
        <v>18.912666022182982</v>
      </c>
      <c r="G16" s="6">
        <v>1.4232689450228433</v>
      </c>
      <c r="H16" s="6">
        <v>0</v>
      </c>
      <c r="I16" s="6">
        <v>0</v>
      </c>
      <c r="J16" s="6">
        <v>5.8755263823588255E-2</v>
      </c>
      <c r="K16" s="6">
        <v>0</v>
      </c>
      <c r="M16" s="44"/>
    </row>
    <row r="17" spans="2:13" x14ac:dyDescent="0.2">
      <c r="B17" s="1">
        <v>13</v>
      </c>
      <c r="C17" s="3" t="s">
        <v>52</v>
      </c>
      <c r="D17" s="6">
        <v>2.1343175458703527</v>
      </c>
      <c r="E17" s="6">
        <v>5.2573752414868729</v>
      </c>
      <c r="F17" s="6">
        <v>1.8468355211201575</v>
      </c>
      <c r="G17" s="6">
        <v>3.9611096753826749E-2</v>
      </c>
      <c r="H17" s="6">
        <v>0</v>
      </c>
      <c r="I17" s="6">
        <v>0</v>
      </c>
      <c r="J17" s="6">
        <v>2.1713683160089893E-3</v>
      </c>
      <c r="K17" s="6">
        <v>0</v>
      </c>
      <c r="M17" s="44"/>
    </row>
    <row r="18" spans="2:13" x14ac:dyDescent="0.2">
      <c r="B18" s="1">
        <v>14</v>
      </c>
      <c r="C18" s="3" t="s">
        <v>53</v>
      </c>
      <c r="D18" s="6">
        <v>0.16252410673310302</v>
      </c>
      <c r="E18" s="6">
        <v>2.1709395612394373</v>
      </c>
      <c r="F18" s="6">
        <v>8.3140393096617196</v>
      </c>
      <c r="G18" s="6">
        <v>0.65465828379385316</v>
      </c>
      <c r="H18" s="6">
        <v>0</v>
      </c>
      <c r="I18" s="6">
        <v>0</v>
      </c>
      <c r="J18" s="6">
        <v>5.932338912882599E-3</v>
      </c>
      <c r="K18" s="6">
        <v>0</v>
      </c>
      <c r="M18" s="44"/>
    </row>
    <row r="19" spans="2:13" x14ac:dyDescent="0.2">
      <c r="B19" s="1">
        <v>15</v>
      </c>
      <c r="C19" s="3" t="s">
        <v>54</v>
      </c>
      <c r="D19" s="6">
        <v>2.7191688549151785</v>
      </c>
      <c r="E19" s="6">
        <v>32.943291574131663</v>
      </c>
      <c r="F19" s="6">
        <v>121.01236075466169</v>
      </c>
      <c r="G19" s="6">
        <v>19.036256305195206</v>
      </c>
      <c r="H19" s="6">
        <v>0</v>
      </c>
      <c r="I19" s="6">
        <v>0</v>
      </c>
      <c r="J19" s="6">
        <v>3.7182912721537881E-4</v>
      </c>
      <c r="K19" s="6">
        <v>0</v>
      </c>
      <c r="M19" s="44"/>
    </row>
    <row r="20" spans="2:13" x14ac:dyDescent="0.2">
      <c r="B20" s="1">
        <v>16</v>
      </c>
      <c r="C20" s="3" t="s">
        <v>55</v>
      </c>
      <c r="D20" s="6">
        <v>268.21096945282915</v>
      </c>
      <c r="E20" s="6">
        <v>360.29912929662777</v>
      </c>
      <c r="F20" s="6">
        <v>186.99338640880546</v>
      </c>
      <c r="G20" s="6">
        <v>28.703864562372239</v>
      </c>
      <c r="H20" s="6">
        <v>0</v>
      </c>
      <c r="I20" s="6">
        <v>0</v>
      </c>
      <c r="J20" s="6">
        <v>31.328112595440633</v>
      </c>
      <c r="K20" s="6">
        <v>0</v>
      </c>
      <c r="M20" s="44"/>
    </row>
    <row r="21" spans="2:13" x14ac:dyDescent="0.2">
      <c r="B21" s="1">
        <v>17</v>
      </c>
      <c r="C21" s="3" t="s">
        <v>56</v>
      </c>
      <c r="D21" s="6">
        <v>82.084040688989134</v>
      </c>
      <c r="E21" s="6">
        <v>70.468439336620861</v>
      </c>
      <c r="F21" s="6">
        <v>134.65097824113337</v>
      </c>
      <c r="G21" s="6">
        <v>12.906178352690109</v>
      </c>
      <c r="H21" s="6">
        <v>0</v>
      </c>
      <c r="I21" s="6">
        <v>0</v>
      </c>
      <c r="J21" s="6">
        <v>0.30270742951622365</v>
      </c>
      <c r="K21" s="6">
        <v>0</v>
      </c>
      <c r="M21" s="44"/>
    </row>
    <row r="22" spans="2:13" x14ac:dyDescent="0.2">
      <c r="B22" s="1">
        <v>18</v>
      </c>
      <c r="C22" s="2" t="s">
        <v>57</v>
      </c>
      <c r="D22" s="6">
        <v>0</v>
      </c>
      <c r="E22" s="6">
        <v>1.9915952795972209E-3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58</v>
      </c>
      <c r="D23" s="6">
        <v>116.50714778240648</v>
      </c>
      <c r="E23" s="6">
        <v>107.01890200535321</v>
      </c>
      <c r="F23" s="6">
        <v>95.511889457760347</v>
      </c>
      <c r="G23" s="6">
        <v>5.5712226530369726</v>
      </c>
      <c r="H23" s="6">
        <v>0</v>
      </c>
      <c r="I23" s="6">
        <v>0</v>
      </c>
      <c r="J23" s="6">
        <v>0.42995105487279478</v>
      </c>
      <c r="K23" s="6">
        <v>0</v>
      </c>
      <c r="M23" s="44"/>
    </row>
    <row r="24" spans="2:13" x14ac:dyDescent="0.2">
      <c r="B24" s="1">
        <v>20</v>
      </c>
      <c r="C24" s="3" t="s">
        <v>59</v>
      </c>
      <c r="D24" s="6">
        <v>3571.1314958900793</v>
      </c>
      <c r="E24" s="6">
        <v>1699.8474270417644</v>
      </c>
      <c r="F24" s="6">
        <v>491.3202969484114</v>
      </c>
      <c r="G24" s="6">
        <v>57.717677576017024</v>
      </c>
      <c r="H24" s="6">
        <v>0</v>
      </c>
      <c r="I24" s="6">
        <v>0</v>
      </c>
      <c r="J24" s="6">
        <v>1693.9060399166599</v>
      </c>
      <c r="K24" s="6">
        <v>0</v>
      </c>
      <c r="M24" s="44"/>
    </row>
    <row r="25" spans="2:13" x14ac:dyDescent="0.2">
      <c r="B25" s="1">
        <v>21</v>
      </c>
      <c r="C25" s="2" t="s">
        <v>60</v>
      </c>
      <c r="D25" s="6">
        <v>4.3893419209866192E-3</v>
      </c>
      <c r="E25" s="6">
        <v>2.3996232761172111E-2</v>
      </c>
      <c r="F25" s="6">
        <v>0.16303188274390831</v>
      </c>
      <c r="G25" s="6">
        <v>0</v>
      </c>
      <c r="H25" s="6">
        <v>0</v>
      </c>
      <c r="I25" s="6">
        <v>0</v>
      </c>
      <c r="J25" s="6">
        <v>3.4403915572408459E-4</v>
      </c>
      <c r="K25" s="6">
        <v>0</v>
      </c>
      <c r="M25" s="44"/>
    </row>
    <row r="26" spans="2:13" x14ac:dyDescent="0.2">
      <c r="B26" s="1">
        <v>22</v>
      </c>
      <c r="C26" s="3" t="s">
        <v>61</v>
      </c>
      <c r="D26" s="6">
        <v>1.0041668407866354E-2</v>
      </c>
      <c r="E26" s="6">
        <v>5.0057014263764819</v>
      </c>
      <c r="F26" s="6">
        <v>0.63389187347272491</v>
      </c>
      <c r="G26" s="6">
        <v>0.13123748029833687</v>
      </c>
      <c r="H26" s="6">
        <v>0</v>
      </c>
      <c r="I26" s="6">
        <v>0</v>
      </c>
      <c r="J26" s="6">
        <v>2.1986624327475134E-5</v>
      </c>
      <c r="K26" s="6">
        <v>0</v>
      </c>
      <c r="M26" s="44"/>
    </row>
    <row r="27" spans="2:13" x14ac:dyDescent="0.2">
      <c r="B27" s="1">
        <v>23</v>
      </c>
      <c r="C27" s="2" t="s">
        <v>62</v>
      </c>
      <c r="D27" s="6">
        <v>1.0058336588729519E-2</v>
      </c>
      <c r="E27" s="6">
        <v>0.68538177022486968</v>
      </c>
      <c r="F27" s="6">
        <v>0.18810237126521692</v>
      </c>
      <c r="G27" s="6">
        <v>0</v>
      </c>
      <c r="H27" s="6">
        <v>0</v>
      </c>
      <c r="I27" s="6">
        <v>0</v>
      </c>
      <c r="J27" s="6">
        <v>8.126580648534624E-4</v>
      </c>
      <c r="K27" s="6">
        <v>0</v>
      </c>
      <c r="M27" s="44"/>
    </row>
    <row r="28" spans="2:13" x14ac:dyDescent="0.2">
      <c r="B28" s="1">
        <v>24</v>
      </c>
      <c r="C28" s="2" t="s">
        <v>63</v>
      </c>
      <c r="D28" s="6">
        <v>2.2856218664526148E-3</v>
      </c>
      <c r="E28" s="6">
        <v>8.5773868021778485E-2</v>
      </c>
      <c r="F28" s="6">
        <v>0.1789449156225455</v>
      </c>
      <c r="G28" s="6">
        <v>1.5471780033228368</v>
      </c>
      <c r="H28" s="6">
        <v>0</v>
      </c>
      <c r="I28" s="6">
        <v>0</v>
      </c>
      <c r="J28" s="6">
        <v>0</v>
      </c>
      <c r="K28" s="6">
        <v>0</v>
      </c>
      <c r="M28" s="44"/>
    </row>
    <row r="29" spans="2:13" x14ac:dyDescent="0.2">
      <c r="B29" s="1">
        <v>25</v>
      </c>
      <c r="C29" s="3" t="s">
        <v>64</v>
      </c>
      <c r="D29" s="6">
        <v>1456.9847613134928</v>
      </c>
      <c r="E29" s="6">
        <v>146.21053933689004</v>
      </c>
      <c r="F29" s="6">
        <v>86.329284156031306</v>
      </c>
      <c r="G29" s="6">
        <v>8.2189473766368479</v>
      </c>
      <c r="H29" s="6">
        <v>0</v>
      </c>
      <c r="I29" s="6">
        <v>0</v>
      </c>
      <c r="J29" s="6">
        <v>0.88222388575961863</v>
      </c>
      <c r="K29" s="6">
        <v>0</v>
      </c>
      <c r="M29" s="44"/>
    </row>
    <row r="30" spans="2:13" x14ac:dyDescent="0.2">
      <c r="B30" s="1">
        <v>26</v>
      </c>
      <c r="C30" s="3" t="s">
        <v>65</v>
      </c>
      <c r="D30" s="6">
        <v>79.06229416246039</v>
      </c>
      <c r="E30" s="6">
        <v>19.914077908046355</v>
      </c>
      <c r="F30" s="6">
        <v>34.89547228337981</v>
      </c>
      <c r="G30" s="6">
        <v>2.9839824134034436</v>
      </c>
      <c r="H30" s="6">
        <v>0</v>
      </c>
      <c r="I30" s="6">
        <v>0</v>
      </c>
      <c r="J30" s="6">
        <v>6.5385629756137376E-2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1.7789050589043245</v>
      </c>
      <c r="E31" s="6">
        <v>9.6239422445285392</v>
      </c>
      <c r="F31" s="6">
        <v>30.271427724162912</v>
      </c>
      <c r="G31" s="6">
        <v>1.6852656037001852</v>
      </c>
      <c r="H31" s="6">
        <v>0</v>
      </c>
      <c r="I31" s="6">
        <v>0</v>
      </c>
      <c r="J31" s="6">
        <v>1.1980119438453782</v>
      </c>
      <c r="K31" s="6">
        <v>0</v>
      </c>
      <c r="M31" s="44"/>
    </row>
    <row r="32" spans="2:13" x14ac:dyDescent="0.2">
      <c r="B32" s="1">
        <v>28</v>
      </c>
      <c r="C32" s="3" t="s">
        <v>66</v>
      </c>
      <c r="D32" s="6">
        <v>7.2131988896417569</v>
      </c>
      <c r="E32" s="6">
        <v>6.0387296840781817</v>
      </c>
      <c r="F32" s="6">
        <v>1.2300795058225411</v>
      </c>
      <c r="G32" s="6">
        <v>3.3073787853122025E-2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67</v>
      </c>
      <c r="D33" s="6">
        <v>9.4140693020389925</v>
      </c>
      <c r="E33" s="6">
        <v>22.710748036918577</v>
      </c>
      <c r="F33" s="6">
        <v>35.858256740102263</v>
      </c>
      <c r="G33" s="6">
        <v>1.8569828980171441</v>
      </c>
      <c r="H33" s="6">
        <v>0</v>
      </c>
      <c r="I33" s="6">
        <v>0</v>
      </c>
      <c r="J33" s="6">
        <v>3.7080785359921827E-2</v>
      </c>
      <c r="K33" s="6">
        <v>0</v>
      </c>
      <c r="M33" s="44"/>
    </row>
    <row r="34" spans="2:14" x14ac:dyDescent="0.2">
      <c r="B34" s="1">
        <v>30</v>
      </c>
      <c r="C34" s="3" t="s">
        <v>68</v>
      </c>
      <c r="D34" s="6">
        <v>20.812809143720187</v>
      </c>
      <c r="E34" s="6">
        <v>68.32650072583165</v>
      </c>
      <c r="F34" s="6">
        <v>55.579167054368007</v>
      </c>
      <c r="G34" s="6">
        <v>4.424623233260931</v>
      </c>
      <c r="H34" s="6">
        <v>0</v>
      </c>
      <c r="I34" s="6">
        <v>0</v>
      </c>
      <c r="J34" s="6">
        <v>0.83578956684976302</v>
      </c>
      <c r="K34" s="6">
        <v>0</v>
      </c>
      <c r="M34" s="44"/>
    </row>
    <row r="35" spans="2:14" x14ac:dyDescent="0.2">
      <c r="B35" s="1">
        <v>31</v>
      </c>
      <c r="C35" s="2" t="s">
        <v>69</v>
      </c>
      <c r="D35" s="6">
        <v>2.5052522616451407</v>
      </c>
      <c r="E35" s="6">
        <v>2.0755209969271613</v>
      </c>
      <c r="F35" s="6">
        <v>1.0533434219868807</v>
      </c>
      <c r="G35" s="6">
        <v>5.6197099894556207E-2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70</v>
      </c>
      <c r="D36" s="6">
        <v>446.89608480154254</v>
      </c>
      <c r="E36" s="6">
        <v>311.10846451303365</v>
      </c>
      <c r="F36" s="6">
        <v>114.39194701618412</v>
      </c>
      <c r="G36" s="6">
        <v>12.962454100994918</v>
      </c>
      <c r="H36" s="6">
        <v>0</v>
      </c>
      <c r="I36" s="6">
        <v>0</v>
      </c>
      <c r="J36" s="6">
        <v>15.022210973325512</v>
      </c>
      <c r="K36" s="6">
        <v>0</v>
      </c>
      <c r="M36" s="44"/>
    </row>
    <row r="37" spans="2:14" x14ac:dyDescent="0.2">
      <c r="B37" s="1">
        <v>33</v>
      </c>
      <c r="C37" s="3" t="s">
        <v>130</v>
      </c>
      <c r="D37" s="6">
        <v>6.2359354015095976</v>
      </c>
      <c r="E37" s="6">
        <v>166.8527079808446</v>
      </c>
      <c r="F37" s="6">
        <v>91.072129219594103</v>
      </c>
      <c r="G37" s="6">
        <v>16.512878577528358</v>
      </c>
      <c r="H37" s="6">
        <v>0</v>
      </c>
      <c r="I37" s="6">
        <v>0</v>
      </c>
      <c r="J37" s="6">
        <v>0.43634540234751651</v>
      </c>
      <c r="K37" s="6">
        <v>0</v>
      </c>
      <c r="M37" s="44"/>
    </row>
    <row r="38" spans="2:14" x14ac:dyDescent="0.2">
      <c r="B38" s="1">
        <v>34</v>
      </c>
      <c r="C38" s="3" t="s">
        <v>71</v>
      </c>
      <c r="D38" s="6">
        <v>2.4924136092331146E-2</v>
      </c>
      <c r="E38" s="6">
        <v>0.16285643758822899</v>
      </c>
      <c r="F38" s="6">
        <v>0.32621082547811053</v>
      </c>
      <c r="G38" s="6">
        <v>9.6295555273239741E-3</v>
      </c>
      <c r="H38" s="6">
        <v>0</v>
      </c>
      <c r="I38" s="6">
        <v>0</v>
      </c>
      <c r="J38" s="6">
        <v>3.4951373852307871E-4</v>
      </c>
      <c r="K38" s="6">
        <v>0</v>
      </c>
      <c r="M38" s="44"/>
    </row>
    <row r="39" spans="2:14" x14ac:dyDescent="0.2">
      <c r="B39" s="1">
        <v>35</v>
      </c>
      <c r="C39" s="3" t="s">
        <v>72</v>
      </c>
      <c r="D39" s="6">
        <v>40.443075983847862</v>
      </c>
      <c r="E39" s="6">
        <v>226.53789353935409</v>
      </c>
      <c r="F39" s="6">
        <v>284.2829259539501</v>
      </c>
      <c r="G39" s="6">
        <v>29.487960537347202</v>
      </c>
      <c r="H39" s="6">
        <v>0</v>
      </c>
      <c r="I39" s="6">
        <v>0</v>
      </c>
      <c r="J39" s="6">
        <v>0.52673598996054838</v>
      </c>
      <c r="K39" s="6">
        <v>0</v>
      </c>
      <c r="M39" s="44"/>
    </row>
    <row r="40" spans="2:14" x14ac:dyDescent="0.2">
      <c r="B40" s="1">
        <v>36</v>
      </c>
      <c r="C40" s="3" t="s">
        <v>73</v>
      </c>
      <c r="D40" s="6">
        <v>0.71128626721533073</v>
      </c>
      <c r="E40" s="6">
        <v>5.2444382486291374</v>
      </c>
      <c r="F40" s="6">
        <v>9.6780017188079466</v>
      </c>
      <c r="G40" s="6">
        <v>1.0708021987775165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74</v>
      </c>
      <c r="D41" s="6">
        <v>436.43782602504672</v>
      </c>
      <c r="E41" s="6">
        <v>266.09777850740159</v>
      </c>
      <c r="F41" s="6">
        <v>320.3103319973348</v>
      </c>
      <c r="G41" s="6">
        <v>161.62135312617417</v>
      </c>
      <c r="H41" s="6">
        <v>0</v>
      </c>
      <c r="I41" s="6">
        <v>0</v>
      </c>
      <c r="J41" s="6">
        <v>1.2641214488222594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  <c r="M43" s="44"/>
      <c r="N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G46" s="44"/>
      <c r="I46" s="47"/>
      <c r="J46" s="44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5:7" x14ac:dyDescent="0.2">
      <c r="E49" s="52"/>
      <c r="G49" s="44"/>
    </row>
    <row r="50" spans="5:7" x14ac:dyDescent="0.2">
      <c r="G50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Shareef Fatima</cp:lastModifiedBy>
  <cp:lastPrinted>2014-03-24T10:58:12Z</cp:lastPrinted>
  <dcterms:created xsi:type="dcterms:W3CDTF">2014-01-06T04:43:23Z</dcterms:created>
  <dcterms:modified xsi:type="dcterms:W3CDTF">2021-01-08T07:49:54Z</dcterms:modified>
</cp:coreProperties>
</file>