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I46" i="12" l="1"/>
  <c r="I45" i="12"/>
  <c r="H45" i="12"/>
  <c r="G45" i="12"/>
  <c r="F45" i="12"/>
  <c r="E45" i="12"/>
  <c r="D45" i="12"/>
  <c r="J46" i="12" l="1"/>
  <c r="J44" i="12"/>
  <c r="BK11" i="8" l="1"/>
  <c r="BK8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4" i="8"/>
  <c r="BJ65" i="8" l="1"/>
  <c r="BI65" i="8"/>
  <c r="BH65" i="8"/>
  <c r="BG65" i="8"/>
  <c r="BF65" i="8"/>
  <c r="AZ65" i="8"/>
  <c r="AY65" i="8"/>
  <c r="AX65" i="8"/>
  <c r="AW65" i="8"/>
  <c r="AV65" i="8"/>
  <c r="AV66" i="8" l="1"/>
  <c r="AW66" i="8"/>
  <c r="AX66" i="8"/>
  <c r="BJ66" i="8" l="1"/>
  <c r="BG66" i="8"/>
  <c r="BF66" i="8"/>
  <c r="AZ66" i="8"/>
  <c r="AY66" i="8"/>
  <c r="BI66" i="8" l="1"/>
  <c r="BH66" i="8"/>
  <c r="BB65" i="8" l="1"/>
  <c r="BB66" i="8" s="1"/>
  <c r="BD65" i="8"/>
  <c r="BD66" i="8" s="1"/>
  <c r="BA65" i="8"/>
  <c r="BA66" i="8" s="1"/>
  <c r="BC65" i="8"/>
  <c r="BC66" i="8" s="1"/>
  <c r="BE65" i="8"/>
  <c r="BE66" i="8" s="1"/>
  <c r="BK64" i="8"/>
  <c r="BK63" i="8"/>
  <c r="BK62" i="8"/>
  <c r="BK61" i="8"/>
  <c r="BK76" i="8" l="1"/>
  <c r="BK28" i="8" l="1"/>
  <c r="BK27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U65" i="8"/>
  <c r="AU66" i="8" s="1"/>
  <c r="C65" i="8"/>
  <c r="N66" i="8"/>
  <c r="AD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C66" i="8" l="1"/>
  <c r="BK65" i="8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<sst xmlns="http://schemas.openxmlformats.org/spreadsheetml/2006/main" count="169" uniqueCount="133">
  <si>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</si>
  <si>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</si>
  <si>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</si>
  <si>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</si>
  <si>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</si>
  <si>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</si>
  <si>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</si>
  <si>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</si>
  <si>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</si>
  <si>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</si>
  <si>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</si>
  <si>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</si>
  <si>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</si>
  <si>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</si>
  <si>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</si>
  <si>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</si>
  <si>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</si>
  <si>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</si>
  <si>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</si>
  <si>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</si>
  <si>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</si>
  <si>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</si>
  <si>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</si>
  <si>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</si>
  <si>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</si>
  <si>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</si>
  <si>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</si>
  <si>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</si>
  <si>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</si>
  <si>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</si>
  <si>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</si>
  <si>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</si>
  <si>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</si>
  <si>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</si>
  <si>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</si>
  <si>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</si>
  <si>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</si>
  <si>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</si>
  <si>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</si>
  <si>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</si>
  <si>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</si>
  <si>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</si>
  <si>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</si>
  <si>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</si>
  <si>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</si>
  <si>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</si>
  <si>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</si>
  <si>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</si>
  <si>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</si>
  <si>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</si>
  <si>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</si>
  <si>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</si>
  <si>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</si>
  <si>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</si>
  <si>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</si>
  <si>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</si>
  <si>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</si>
  <si>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</si>
  <si>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</si>
  <si>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</si>
  <si>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</si>
  <si>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</si>
  <si>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</si>
  <si>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</si>
  <si>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</si>
  <si>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</si>
  <si>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</si>
  <si>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</si>
  <si>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</si>
  <si>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</si>
  <si>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</si>
  <si>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</si>
  <si>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</si>
  <si>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</si>
  <si>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</si>
  <si>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</si>
  <si>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</si>
  <si>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</si>
  <si>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</si>
  <si>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</si>
  <si>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</si>
  <si>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</si>
  <si>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</si>
  <si>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</si>
  <si>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</si>
  <si>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</si>
  <si>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</si>
  <si>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</si>
  <si>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</si>
  <si>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</si>
  <si>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</si>
  <si>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</si>
  <si>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</si>
  <si>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</si>
  <si>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</si>
  <si>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</si>
  <si>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</si>
  <si>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</si>
  <si>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</si>
  <si>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</si>
  <si>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</si>
  <si>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</si>
  <si>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</si>
  <si>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</si>
  <si>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</si>
  <si>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</si>
  <si>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</si>
  <si>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</si>
  <si>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</si>
  <si>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</si>
  <si>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</si>
  <si>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</si>
  <si>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</si>
  <si>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</si>
  <si>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</si>
  <si>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</si>
  <si>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</si>
  <si>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</si>
  <si>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</si>
  <si>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</si>
  <si>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</si>
  <si>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</si>
  <si>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</si>
  <si>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</si>
  <si>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</si>
  <si>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</si>
  <si>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</si>
  <si>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</si>
  <si>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</si>
  <si>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S.No</t>
  </si>
  <si>
    <t>LIC Mutual Fund: Net Average Assets Under Management (AAUM) as on 31/08/2020 (All figures in Rs. Crore)</t>
  </si>
  <si>
    <t>Table showing State wise /Union Territory wise contribution to AAUM of category of schemes as on 31.08.2020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</si>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</sst>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7.5703125" style="24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59" t="s">
        <v>129</v>
      </c>
      <c r="B1" s="76" t="s">
        <v>29</v>
      </c>
      <c r="C1" s="67" t="s">
        <v>130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9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60"/>
      <c r="B2" s="77"/>
      <c r="C2" s="84" t="s">
        <v>28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4" t="s">
        <v>24</v>
      </c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6"/>
      <c r="AQ2" s="84" t="s">
        <v>25</v>
      </c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6"/>
      <c r="BK2" s="73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60"/>
      <c r="B3" s="77"/>
      <c r="C3" s="70" t="s">
        <v>114</v>
      </c>
      <c r="D3" s="71"/>
      <c r="E3" s="71"/>
      <c r="F3" s="71"/>
      <c r="G3" s="71"/>
      <c r="H3" s="71"/>
      <c r="I3" s="71"/>
      <c r="J3" s="71"/>
      <c r="K3" s="71"/>
      <c r="L3" s="72"/>
      <c r="M3" s="70" t="s">
        <v>115</v>
      </c>
      <c r="N3" s="71"/>
      <c r="O3" s="71"/>
      <c r="P3" s="71"/>
      <c r="Q3" s="71"/>
      <c r="R3" s="71"/>
      <c r="S3" s="71"/>
      <c r="T3" s="71"/>
      <c r="U3" s="71"/>
      <c r="V3" s="72"/>
      <c r="W3" s="70" t="s">
        <v>114</v>
      </c>
      <c r="X3" s="71"/>
      <c r="Y3" s="71"/>
      <c r="Z3" s="71"/>
      <c r="AA3" s="71"/>
      <c r="AB3" s="71"/>
      <c r="AC3" s="71"/>
      <c r="AD3" s="71"/>
      <c r="AE3" s="71"/>
      <c r="AF3" s="72"/>
      <c r="AG3" s="70" t="s">
        <v>115</v>
      </c>
      <c r="AH3" s="71"/>
      <c r="AI3" s="71"/>
      <c r="AJ3" s="71"/>
      <c r="AK3" s="71"/>
      <c r="AL3" s="71"/>
      <c r="AM3" s="71"/>
      <c r="AN3" s="71"/>
      <c r="AO3" s="71"/>
      <c r="AP3" s="72"/>
      <c r="AQ3" s="70" t="s">
        <v>114</v>
      </c>
      <c r="AR3" s="71"/>
      <c r="AS3" s="71"/>
      <c r="AT3" s="71"/>
      <c r="AU3" s="71"/>
      <c r="AV3" s="71"/>
      <c r="AW3" s="71"/>
      <c r="AX3" s="71"/>
      <c r="AY3" s="71"/>
      <c r="AZ3" s="72"/>
      <c r="BA3" s="70" t="s">
        <v>115</v>
      </c>
      <c r="BB3" s="71"/>
      <c r="BC3" s="71"/>
      <c r="BD3" s="71"/>
      <c r="BE3" s="71"/>
      <c r="BF3" s="71"/>
      <c r="BG3" s="71"/>
      <c r="BH3" s="71"/>
      <c r="BI3" s="71"/>
      <c r="BJ3" s="72"/>
      <c r="BK3" s="7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60"/>
      <c r="B4" s="77"/>
      <c r="C4" s="87" t="s">
        <v>35</v>
      </c>
      <c r="D4" s="88"/>
      <c r="E4" s="88"/>
      <c r="F4" s="88"/>
      <c r="G4" s="89"/>
      <c r="H4" s="81" t="s">
        <v>36</v>
      </c>
      <c r="I4" s="82"/>
      <c r="J4" s="82"/>
      <c r="K4" s="82"/>
      <c r="L4" s="83"/>
      <c r="M4" s="87" t="s">
        <v>35</v>
      </c>
      <c r="N4" s="88"/>
      <c r="O4" s="88"/>
      <c r="P4" s="88"/>
      <c r="Q4" s="89"/>
      <c r="R4" s="81" t="s">
        <v>36</v>
      </c>
      <c r="S4" s="82"/>
      <c r="T4" s="82"/>
      <c r="U4" s="82"/>
      <c r="V4" s="83"/>
      <c r="W4" s="87" t="s">
        <v>35</v>
      </c>
      <c r="X4" s="88"/>
      <c r="Y4" s="88"/>
      <c r="Z4" s="88"/>
      <c r="AA4" s="89"/>
      <c r="AB4" s="81" t="s">
        <v>36</v>
      </c>
      <c r="AC4" s="82"/>
      <c r="AD4" s="82"/>
      <c r="AE4" s="82"/>
      <c r="AF4" s="83"/>
      <c r="AG4" s="87" t="s">
        <v>35</v>
      </c>
      <c r="AH4" s="88"/>
      <c r="AI4" s="88"/>
      <c r="AJ4" s="88"/>
      <c r="AK4" s="89"/>
      <c r="AL4" s="81" t="s">
        <v>36</v>
      </c>
      <c r="AM4" s="82"/>
      <c r="AN4" s="82"/>
      <c r="AO4" s="82"/>
      <c r="AP4" s="83"/>
      <c r="AQ4" s="87" t="s">
        <v>35</v>
      </c>
      <c r="AR4" s="88"/>
      <c r="AS4" s="88"/>
      <c r="AT4" s="88"/>
      <c r="AU4" s="89"/>
      <c r="AV4" s="81" t="s">
        <v>36</v>
      </c>
      <c r="AW4" s="82"/>
      <c r="AX4" s="82"/>
      <c r="AY4" s="82"/>
      <c r="AZ4" s="83"/>
      <c r="BA4" s="87" t="s">
        <v>35</v>
      </c>
      <c r="BB4" s="88"/>
      <c r="BC4" s="88"/>
      <c r="BD4" s="88"/>
      <c r="BE4" s="89"/>
      <c r="BF4" s="81" t="s">
        <v>36</v>
      </c>
      <c r="BG4" s="82"/>
      <c r="BH4" s="82"/>
      <c r="BI4" s="82"/>
      <c r="BJ4" s="83"/>
      <c r="BK4" s="7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61"/>
      <c r="B5" s="77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5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80"/>
    </row>
    <row r="7" spans="1:107" x14ac:dyDescent="0.2">
      <c r="A7" s="22" t="s">
        <v>76</v>
      </c>
      <c r="B7" s="25" t="s">
        <v>11</v>
      </c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80"/>
    </row>
    <row r="8" spans="1:107" x14ac:dyDescent="0.2">
      <c r="A8" s="22"/>
      <c r="B8" s="26" t="s">
        <v>101</v>
      </c>
      <c r="C8" s="27">
        <v>0</v>
      </c>
      <c r="D8" s="27">
        <v>2.674953101032258</v>
      </c>
      <c r="E8" s="27">
        <v>0</v>
      </c>
      <c r="F8" s="27">
        <v>0</v>
      </c>
      <c r="G8" s="27">
        <v>0</v>
      </c>
      <c r="H8" s="27">
        <v>10.314563676230243</v>
      </c>
      <c r="I8" s="27">
        <v>5405.6285593837847</v>
      </c>
      <c r="J8" s="27">
        <v>1978.1382549533562</v>
      </c>
      <c r="K8" s="27">
        <v>0</v>
      </c>
      <c r="L8" s="27">
        <v>78.688761668505606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5.1541258340600731</v>
      </c>
      <c r="S8" s="27">
        <v>367.70756418802273</v>
      </c>
      <c r="T8" s="27">
        <v>278.58357210532091</v>
      </c>
      <c r="U8" s="27">
        <v>0</v>
      </c>
      <c r="V8" s="27">
        <v>22.225718136494365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4.4149360722973922E-2</v>
      </c>
      <c r="AC8" s="27">
        <v>381.51155706971576</v>
      </c>
      <c r="AD8" s="27">
        <v>0</v>
      </c>
      <c r="AE8" s="27">
        <v>0</v>
      </c>
      <c r="AF8" s="27">
        <v>1.0121629542087562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8.9375353628066784E-2</v>
      </c>
      <c r="AM8" s="27">
        <v>6.0158913565817859E-2</v>
      </c>
      <c r="AN8" s="27">
        <v>0</v>
      </c>
      <c r="AO8" s="27">
        <v>0</v>
      </c>
      <c r="AP8" s="27">
        <v>0.48237531289861035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22.392156279878446</v>
      </c>
      <c r="AW8" s="27">
        <v>1454.6345281673844</v>
      </c>
      <c r="AX8" s="27">
        <v>11.061477773498323</v>
      </c>
      <c r="AY8" s="27">
        <v>0</v>
      </c>
      <c r="AZ8" s="27">
        <v>98.608487249483147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7.7305829146415146</v>
      </c>
      <c r="BG8" s="27">
        <v>20.402601624011613</v>
      </c>
      <c r="BH8" s="27">
        <v>26.721123022082327</v>
      </c>
      <c r="BI8" s="27">
        <v>0</v>
      </c>
      <c r="BJ8" s="27">
        <v>12.006951518828865</v>
      </c>
      <c r="BK8" s="28">
        <f>SUM(C8:BJ8)</f>
        <v>10185.873760561355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2.674953101032258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10.314563676230243</v>
      </c>
      <c r="I9" s="30">
        <f t="shared" si="0"/>
        <v>5405.6285593837847</v>
      </c>
      <c r="J9" s="30">
        <f t="shared" si="0"/>
        <v>1978.1382549533562</v>
      </c>
      <c r="K9" s="30">
        <f t="shared" si="0"/>
        <v>0</v>
      </c>
      <c r="L9" s="30">
        <f t="shared" si="0"/>
        <v>78.688761668505606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5.1541258340600731</v>
      </c>
      <c r="S9" s="30">
        <f t="shared" si="0"/>
        <v>367.70756418802273</v>
      </c>
      <c r="T9" s="30">
        <f t="shared" si="0"/>
        <v>278.58357210532091</v>
      </c>
      <c r="U9" s="30">
        <f t="shared" si="0"/>
        <v>0</v>
      </c>
      <c r="V9" s="30">
        <f t="shared" si="0"/>
        <v>22.225718136494365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4.4149360722973922E-2</v>
      </c>
      <c r="AC9" s="30">
        <f t="shared" si="0"/>
        <v>381.51155706971576</v>
      </c>
      <c r="AD9" s="30">
        <f t="shared" si="0"/>
        <v>0</v>
      </c>
      <c r="AE9" s="30">
        <f t="shared" si="0"/>
        <v>0</v>
      </c>
      <c r="AF9" s="30">
        <f t="shared" si="0"/>
        <v>1.0121629542087562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8.9375353628066784E-2</v>
      </c>
      <c r="AM9" s="30">
        <f t="shared" si="0"/>
        <v>6.0158913565817859E-2</v>
      </c>
      <c r="AN9" s="30">
        <f t="shared" si="0"/>
        <v>0</v>
      </c>
      <c r="AO9" s="30">
        <f t="shared" si="0"/>
        <v>0</v>
      </c>
      <c r="AP9" s="30">
        <f t="shared" si="0"/>
        <v>0.48237531289861035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22.392156279878446</v>
      </c>
      <c r="AW9" s="30">
        <f t="shared" si="0"/>
        <v>1454.6345281673844</v>
      </c>
      <c r="AX9" s="30">
        <f t="shared" si="0"/>
        <v>11.061477773498323</v>
      </c>
      <c r="AY9" s="30">
        <f t="shared" si="0"/>
        <v>0</v>
      </c>
      <c r="AZ9" s="30">
        <f t="shared" si="0"/>
        <v>98.608487249483147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7.7305829146415146</v>
      </c>
      <c r="BG9" s="30">
        <f t="shared" si="0"/>
        <v>20.402601624011613</v>
      </c>
      <c r="BH9" s="30">
        <f t="shared" si="0"/>
        <v>26.721123022082327</v>
      </c>
      <c r="BI9" s="30">
        <f t="shared" si="0"/>
        <v>0</v>
      </c>
      <c r="BJ9" s="30">
        <f t="shared" si="0"/>
        <v>12.006951518828865</v>
      </c>
      <c r="BK9" s="28">
        <f>SUM(C9:BJ9)</f>
        <v>10185.873760561355</v>
      </c>
    </row>
    <row r="10" spans="1:107" x14ac:dyDescent="0.2">
      <c r="A10" s="22" t="s">
        <v>77</v>
      </c>
      <c r="B10" s="25" t="s">
        <v>3</v>
      </c>
      <c r="C10" s="56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8"/>
    </row>
    <row r="11" spans="1:107" x14ac:dyDescent="0.2">
      <c r="A11" s="22"/>
      <c r="B11" s="26" t="s">
        <v>102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2.2033373386423163</v>
      </c>
      <c r="I11" s="27">
        <v>2.8649442531288063</v>
      </c>
      <c r="J11" s="27">
        <v>0.21937415738702742</v>
      </c>
      <c r="K11" s="27">
        <v>0</v>
      </c>
      <c r="L11" s="27">
        <v>3.3629882268222486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0.84551372997058727</v>
      </c>
      <c r="S11" s="27">
        <v>6.7121457730324838</v>
      </c>
      <c r="T11" s="27">
        <v>0.76149431290329506</v>
      </c>
      <c r="U11" s="27">
        <v>0</v>
      </c>
      <c r="V11" s="27">
        <v>0.6599432850809781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4.3183979188599168E-2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6.1071871258222074E-5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1.9199757337191623</v>
      </c>
      <c r="AW11" s="27">
        <v>12.842294067766305</v>
      </c>
      <c r="AX11" s="27">
        <v>5.5085162580001045E-3</v>
      </c>
      <c r="AY11" s="27">
        <v>0</v>
      </c>
      <c r="AZ11" s="27">
        <v>4.4998410701766405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0.81571347751130219</v>
      </c>
      <c r="BG11" s="27">
        <v>4.2838820795562755</v>
      </c>
      <c r="BH11" s="27">
        <v>16.135404858193606</v>
      </c>
      <c r="BI11" s="27">
        <v>0</v>
      </c>
      <c r="BJ11" s="27">
        <v>0.74046270037174688</v>
      </c>
      <c r="BK11" s="28">
        <f t="shared" ref="BK11:BK12" si="1">SUM(C11:BJ11)</f>
        <v>58.916068631580636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2">SUM(D11)</f>
        <v>0</v>
      </c>
      <c r="E12" s="30">
        <f t="shared" si="2"/>
        <v>0</v>
      </c>
      <c r="F12" s="30">
        <f t="shared" si="2"/>
        <v>0</v>
      </c>
      <c r="G12" s="30">
        <f t="shared" si="2"/>
        <v>0</v>
      </c>
      <c r="H12" s="30">
        <f t="shared" si="2"/>
        <v>2.2033373386423163</v>
      </c>
      <c r="I12" s="30">
        <f t="shared" si="2"/>
        <v>2.8649442531288063</v>
      </c>
      <c r="J12" s="30">
        <f t="shared" si="2"/>
        <v>0.21937415738702742</v>
      </c>
      <c r="K12" s="30">
        <f t="shared" si="2"/>
        <v>0</v>
      </c>
      <c r="L12" s="30">
        <f t="shared" si="2"/>
        <v>3.3629882268222486</v>
      </c>
      <c r="M12" s="30">
        <f t="shared" si="2"/>
        <v>0</v>
      </c>
      <c r="N12" s="30">
        <f t="shared" si="2"/>
        <v>0</v>
      </c>
      <c r="O12" s="30">
        <f t="shared" si="2"/>
        <v>0</v>
      </c>
      <c r="P12" s="30">
        <f t="shared" si="2"/>
        <v>0</v>
      </c>
      <c r="Q12" s="30">
        <f t="shared" si="2"/>
        <v>0</v>
      </c>
      <c r="R12" s="30">
        <f t="shared" si="2"/>
        <v>0.84551372997058727</v>
      </c>
      <c r="S12" s="30">
        <f t="shared" si="2"/>
        <v>6.7121457730324838</v>
      </c>
      <c r="T12" s="30">
        <f t="shared" si="2"/>
        <v>0.76149431290329506</v>
      </c>
      <c r="U12" s="30">
        <f t="shared" si="2"/>
        <v>0</v>
      </c>
      <c r="V12" s="30">
        <f t="shared" si="2"/>
        <v>0.6599432850809781</v>
      </c>
      <c r="W12" s="30">
        <f t="shared" si="2"/>
        <v>0</v>
      </c>
      <c r="X12" s="30">
        <f t="shared" si="2"/>
        <v>0</v>
      </c>
      <c r="Y12" s="30">
        <f t="shared" si="2"/>
        <v>0</v>
      </c>
      <c r="Z12" s="30">
        <f t="shared" si="2"/>
        <v>0</v>
      </c>
      <c r="AA12" s="30">
        <f t="shared" si="2"/>
        <v>0</v>
      </c>
      <c r="AB12" s="30">
        <f t="shared" si="2"/>
        <v>4.3183979188599168E-2</v>
      </c>
      <c r="AC12" s="30">
        <f t="shared" si="2"/>
        <v>0</v>
      </c>
      <c r="AD12" s="30">
        <f t="shared" si="2"/>
        <v>0</v>
      </c>
      <c r="AE12" s="30">
        <f t="shared" si="2"/>
        <v>0</v>
      </c>
      <c r="AF12" s="30">
        <f t="shared" si="2"/>
        <v>0</v>
      </c>
      <c r="AG12" s="30">
        <f t="shared" si="2"/>
        <v>0</v>
      </c>
      <c r="AH12" s="30">
        <f t="shared" si="2"/>
        <v>0</v>
      </c>
      <c r="AI12" s="30">
        <f t="shared" si="2"/>
        <v>0</v>
      </c>
      <c r="AJ12" s="30">
        <f t="shared" si="2"/>
        <v>0</v>
      </c>
      <c r="AK12" s="30">
        <f t="shared" si="2"/>
        <v>0</v>
      </c>
      <c r="AL12" s="30">
        <f t="shared" si="2"/>
        <v>6.1071871258222074E-5</v>
      </c>
      <c r="AM12" s="30">
        <f t="shared" si="2"/>
        <v>0</v>
      </c>
      <c r="AN12" s="30">
        <f t="shared" si="2"/>
        <v>0</v>
      </c>
      <c r="AO12" s="30">
        <f t="shared" si="2"/>
        <v>0</v>
      </c>
      <c r="AP12" s="30">
        <f t="shared" si="2"/>
        <v>0</v>
      </c>
      <c r="AQ12" s="30">
        <f t="shared" si="2"/>
        <v>0</v>
      </c>
      <c r="AR12" s="30">
        <f t="shared" si="2"/>
        <v>0</v>
      </c>
      <c r="AS12" s="30">
        <f t="shared" si="2"/>
        <v>0</v>
      </c>
      <c r="AT12" s="30">
        <f t="shared" si="2"/>
        <v>0</v>
      </c>
      <c r="AU12" s="30">
        <f t="shared" si="2"/>
        <v>0</v>
      </c>
      <c r="AV12" s="30">
        <f t="shared" si="2"/>
        <v>1.9199757337191623</v>
      </c>
      <c r="AW12" s="30">
        <f t="shared" si="2"/>
        <v>12.842294067766305</v>
      </c>
      <c r="AX12" s="30">
        <f t="shared" si="2"/>
        <v>5.5085162580001045E-3</v>
      </c>
      <c r="AY12" s="30">
        <f t="shared" si="2"/>
        <v>0</v>
      </c>
      <c r="AZ12" s="30">
        <f t="shared" si="2"/>
        <v>4.4998410701766405</v>
      </c>
      <c r="BA12" s="30">
        <f t="shared" si="2"/>
        <v>0</v>
      </c>
      <c r="BB12" s="30">
        <f t="shared" si="2"/>
        <v>0</v>
      </c>
      <c r="BC12" s="30">
        <f t="shared" si="2"/>
        <v>0</v>
      </c>
      <c r="BD12" s="30">
        <f t="shared" si="2"/>
        <v>0</v>
      </c>
      <c r="BE12" s="30">
        <f t="shared" si="2"/>
        <v>0</v>
      </c>
      <c r="BF12" s="30">
        <f t="shared" si="2"/>
        <v>0.81571347751130219</v>
      </c>
      <c r="BG12" s="30">
        <f t="shared" si="2"/>
        <v>4.2838820795562755</v>
      </c>
      <c r="BH12" s="30">
        <f t="shared" si="2"/>
        <v>16.135404858193606</v>
      </c>
      <c r="BI12" s="30">
        <f t="shared" si="2"/>
        <v>0</v>
      </c>
      <c r="BJ12" s="30">
        <f t="shared" si="2"/>
        <v>0.74046270037174688</v>
      </c>
      <c r="BK12" s="28">
        <f t="shared" si="1"/>
        <v>58.916068631580636</v>
      </c>
    </row>
    <row r="13" spans="1:107" x14ac:dyDescent="0.2">
      <c r="A13" s="22" t="s">
        <v>78</v>
      </c>
      <c r="B13" s="25" t="s">
        <v>10</v>
      </c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8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56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8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8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8"/>
    </row>
    <row r="23" spans="1:63" x14ac:dyDescent="0.2">
      <c r="A23" s="22"/>
      <c r="B23" s="26" t="s">
        <v>103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1.0532485577000066</v>
      </c>
      <c r="I23" s="27">
        <v>18.823276039192162</v>
      </c>
      <c r="J23" s="27">
        <v>0.25460121967744143</v>
      </c>
      <c r="K23" s="27">
        <v>0</v>
      </c>
      <c r="L23" s="27">
        <v>10.073143997251094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0.35169997791289692</v>
      </c>
      <c r="S23" s="27">
        <v>0.9541374390013847</v>
      </c>
      <c r="T23" s="27">
        <v>0.32020747509675218</v>
      </c>
      <c r="U23" s="27">
        <v>0</v>
      </c>
      <c r="V23" s="27">
        <v>0.75706650132955555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5.2766907756568698E-2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2.4072295472544317E-2</v>
      </c>
      <c r="AM23" s="27">
        <v>0</v>
      </c>
      <c r="AN23" s="27">
        <v>0</v>
      </c>
      <c r="AO23" s="27">
        <v>0</v>
      </c>
      <c r="AP23" s="27">
        <v>4.3270686565153135E-2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22.986306339652053</v>
      </c>
      <c r="AW23" s="27">
        <v>24.746254683957382</v>
      </c>
      <c r="AX23" s="27">
        <v>1.0900709600000982E-5</v>
      </c>
      <c r="AY23" s="27">
        <v>0</v>
      </c>
      <c r="AZ23" s="27">
        <v>75.382070534557229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9.3009024629252686</v>
      </c>
      <c r="BG23" s="27">
        <v>4.5417191704297144</v>
      </c>
      <c r="BH23" s="27">
        <v>2.1080276384516901</v>
      </c>
      <c r="BI23" s="27">
        <v>0</v>
      </c>
      <c r="BJ23" s="27">
        <v>4.6775640121678856</v>
      </c>
      <c r="BK23" s="28">
        <f t="shared" ref="BK23:BK31" si="9">SUM(C23:BJ23)</f>
        <v>176.45034683980637</v>
      </c>
    </row>
    <row r="24" spans="1:63" x14ac:dyDescent="0.2">
      <c r="A24" s="22"/>
      <c r="B24" s="26" t="s">
        <v>116</v>
      </c>
      <c r="C24" s="27">
        <v>0</v>
      </c>
      <c r="D24" s="27">
        <v>2.7936320346129029</v>
      </c>
      <c r="E24" s="27">
        <v>0</v>
      </c>
      <c r="F24" s="27">
        <v>0</v>
      </c>
      <c r="G24" s="27">
        <v>0</v>
      </c>
      <c r="H24" s="27">
        <v>8.5302802663287682</v>
      </c>
      <c r="I24" s="27">
        <v>953.16060413164655</v>
      </c>
      <c r="J24" s="27">
        <v>60.856304696885751</v>
      </c>
      <c r="K24" s="27">
        <v>0</v>
      </c>
      <c r="L24" s="27">
        <v>43.145560375256295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4.6596719672196176</v>
      </c>
      <c r="S24" s="27">
        <v>28.791193538966059</v>
      </c>
      <c r="T24" s="27">
        <v>69.63929682366259</v>
      </c>
      <c r="U24" s="27">
        <v>0</v>
      </c>
      <c r="V24" s="27">
        <v>15.612622071195284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0.1098725658129228</v>
      </c>
      <c r="AC24" s="27">
        <v>6.9890522097848073E-2</v>
      </c>
      <c r="AD24" s="27">
        <v>0</v>
      </c>
      <c r="AE24" s="27">
        <v>0</v>
      </c>
      <c r="AF24" s="27">
        <v>9.0315369926549677E-2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9.4880681127738092E-2</v>
      </c>
      <c r="AM24" s="27">
        <v>0.11444058758247991</v>
      </c>
      <c r="AN24" s="27">
        <v>0</v>
      </c>
      <c r="AO24" s="27">
        <v>0</v>
      </c>
      <c r="AP24" s="27">
        <v>1.2713765830740407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55.450560727037491</v>
      </c>
      <c r="AW24" s="27">
        <v>90.615557818748158</v>
      </c>
      <c r="AX24" s="27">
        <v>2.7339490759676059</v>
      </c>
      <c r="AY24" s="27">
        <v>0</v>
      </c>
      <c r="AZ24" s="27">
        <v>157.08681570644808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38.667361805441047</v>
      </c>
      <c r="BG24" s="27">
        <v>57.415953145410192</v>
      </c>
      <c r="BH24" s="27">
        <v>24.076642170774331</v>
      </c>
      <c r="BI24" s="27">
        <v>0</v>
      </c>
      <c r="BJ24" s="27">
        <v>80.354521894487249</v>
      </c>
      <c r="BK24" s="28">
        <f t="shared" si="9"/>
        <v>1695.3413045597097</v>
      </c>
    </row>
    <row r="25" spans="1:63" x14ac:dyDescent="0.2">
      <c r="A25" s="22"/>
      <c r="B25" s="26" t="s">
        <v>117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0.79883550525949676</v>
      </c>
      <c r="I25" s="27">
        <v>0.72454479100000002</v>
      </c>
      <c r="J25" s="27">
        <v>0</v>
      </c>
      <c r="K25" s="27">
        <v>0</v>
      </c>
      <c r="L25" s="27">
        <v>0.85622365951589274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0.23851898167598712</v>
      </c>
      <c r="S25" s="27">
        <v>0</v>
      </c>
      <c r="T25" s="27">
        <v>6.2543325679354833</v>
      </c>
      <c r="U25" s="27">
        <v>0</v>
      </c>
      <c r="V25" s="27">
        <v>0.43655728519378462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1.2050210643532969E-3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1.1324598290668151E-2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23.55857281984396</v>
      </c>
      <c r="AW25" s="27">
        <v>2.7766058738059916</v>
      </c>
      <c r="AX25" s="27">
        <v>0</v>
      </c>
      <c r="AY25" s="27">
        <v>0</v>
      </c>
      <c r="AZ25" s="27">
        <v>12.894467023119613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13.042018424220419</v>
      </c>
      <c r="BG25" s="27">
        <v>2.2423871451294937</v>
      </c>
      <c r="BH25" s="27">
        <v>0</v>
      </c>
      <c r="BI25" s="27">
        <v>0</v>
      </c>
      <c r="BJ25" s="27">
        <v>7.2143271042674897</v>
      </c>
      <c r="BK25" s="28">
        <f t="shared" si="9"/>
        <v>71.049920800322624</v>
      </c>
    </row>
    <row r="26" spans="1:63" x14ac:dyDescent="0.2">
      <c r="A26" s="22"/>
      <c r="B26" s="26" t="s">
        <v>127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0.12720611993554473</v>
      </c>
      <c r="I26" s="27">
        <v>513.51745606987095</v>
      </c>
      <c r="J26" s="27">
        <v>8.936366886419405</v>
      </c>
      <c r="K26" s="27">
        <v>0</v>
      </c>
      <c r="L26" s="27">
        <v>0.18716755003234847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7.3558115580584296E-2</v>
      </c>
      <c r="S26" s="27">
        <v>0</v>
      </c>
      <c r="T26" s="27">
        <v>8.1679301243547879</v>
      </c>
      <c r="U26" s="27">
        <v>0</v>
      </c>
      <c r="V26" s="27">
        <v>6.0708275483780598E-2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29.323009947881818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0.27185689929077561</v>
      </c>
      <c r="AW26" s="27">
        <v>35.41911642410362</v>
      </c>
      <c r="AX26" s="27">
        <v>0</v>
      </c>
      <c r="AY26" s="27">
        <v>0</v>
      </c>
      <c r="AZ26" s="27">
        <v>1.3417284879038294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0.270227152483418</v>
      </c>
      <c r="BG26" s="27">
        <v>24.086409658401635</v>
      </c>
      <c r="BH26" s="27">
        <v>0</v>
      </c>
      <c r="BI26" s="27">
        <v>0</v>
      </c>
      <c r="BJ26" s="27">
        <v>0.61260251525746123</v>
      </c>
      <c r="BK26" s="28">
        <f t="shared" si="9"/>
        <v>622.39534422700001</v>
      </c>
    </row>
    <row r="27" spans="1:63" x14ac:dyDescent="0.2">
      <c r="A27" s="22"/>
      <c r="B27" s="26" t="s">
        <v>126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1.624556636207793</v>
      </c>
      <c r="I27" s="27">
        <v>25.561109621484121</v>
      </c>
      <c r="J27" s="27">
        <v>8.5597230233869919</v>
      </c>
      <c r="K27" s="27">
        <v>0</v>
      </c>
      <c r="L27" s="27">
        <v>9.779811452579299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0.82133506934059441</v>
      </c>
      <c r="S27" s="27">
        <v>0.34750277064491475</v>
      </c>
      <c r="T27" s="27">
        <v>21.084987106483968</v>
      </c>
      <c r="U27" s="27">
        <v>0</v>
      </c>
      <c r="V27" s="27">
        <v>3.3330245385819874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2.1970051234256889E-2</v>
      </c>
      <c r="AM27" s="27">
        <v>0</v>
      </c>
      <c r="AN27" s="27">
        <v>0</v>
      </c>
      <c r="AO27" s="27">
        <v>0</v>
      </c>
      <c r="AP27" s="27">
        <v>1.7604195897675525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11.693640089471749</v>
      </c>
      <c r="AW27" s="27">
        <v>35.799798512920937</v>
      </c>
      <c r="AX27" s="27">
        <v>15.744343635477167</v>
      </c>
      <c r="AY27" s="27">
        <v>0</v>
      </c>
      <c r="AZ27" s="27">
        <v>81.637355899549959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10.619831376519828</v>
      </c>
      <c r="BG27" s="27">
        <v>31.434512018982293</v>
      </c>
      <c r="BH27" s="27">
        <v>37.199565576038964</v>
      </c>
      <c r="BI27" s="27">
        <v>0</v>
      </c>
      <c r="BJ27" s="27">
        <v>31.666483908843798</v>
      </c>
      <c r="BK27" s="28">
        <f t="shared" ref="BK27:BK28" si="10">SUM(C27:BJ27)</f>
        <v>328.6899708775162</v>
      </c>
    </row>
    <row r="28" spans="1:63" x14ac:dyDescent="0.2">
      <c r="A28" s="22"/>
      <c r="B28" s="26" t="s">
        <v>118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8.2075657943502538</v>
      </c>
      <c r="I28" s="27">
        <v>331.09732958744405</v>
      </c>
      <c r="J28" s="27">
        <v>22.913412257197493</v>
      </c>
      <c r="K28" s="27">
        <v>0</v>
      </c>
      <c r="L28" s="27">
        <v>44.700121429275967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5.8428652882949006</v>
      </c>
      <c r="S28" s="27">
        <v>5.8170194768139334</v>
      </c>
      <c r="T28" s="27">
        <v>46.776515084286345</v>
      </c>
      <c r="U28" s="27">
        <v>0</v>
      </c>
      <c r="V28" s="27">
        <v>5.0547015483369453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0.26539513532734776</v>
      </c>
      <c r="AC28" s="27">
        <v>6.3554326448217709E-3</v>
      </c>
      <c r="AD28" s="27">
        <v>0</v>
      </c>
      <c r="AE28" s="27">
        <v>0</v>
      </c>
      <c r="AF28" s="27">
        <v>0.43204603764109406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0.2530601668969053</v>
      </c>
      <c r="AM28" s="27">
        <v>0</v>
      </c>
      <c r="AN28" s="27">
        <v>0</v>
      </c>
      <c r="AO28" s="27">
        <v>0</v>
      </c>
      <c r="AP28" s="27">
        <v>6.8130754444990185E-2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82.073420805844421</v>
      </c>
      <c r="AW28" s="27">
        <v>56.200850382261862</v>
      </c>
      <c r="AX28" s="27">
        <v>4.0320580601756024E-5</v>
      </c>
      <c r="AY28" s="27">
        <v>0</v>
      </c>
      <c r="AZ28" s="27">
        <v>115.47207202771706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57.521460338350472</v>
      </c>
      <c r="BG28" s="27">
        <v>16.653255598641682</v>
      </c>
      <c r="BH28" s="27">
        <v>65.954371260096806</v>
      </c>
      <c r="BI28" s="27">
        <v>0</v>
      </c>
      <c r="BJ28" s="27">
        <v>43.821893026197031</v>
      </c>
      <c r="BK28" s="28">
        <f t="shared" si="10"/>
        <v>909.13188175264486</v>
      </c>
    </row>
    <row r="29" spans="1:63" x14ac:dyDescent="0.2">
      <c r="A29" s="22"/>
      <c r="B29" s="26" t="s">
        <v>128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0.15752684212222301</v>
      </c>
      <c r="I29" s="27">
        <v>31.509531531193655</v>
      </c>
      <c r="J29" s="27">
        <v>17.476615628451615</v>
      </c>
      <c r="K29" s="27">
        <v>0</v>
      </c>
      <c r="L29" s="27">
        <v>0.22079979312880468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0.21262752797455123</v>
      </c>
      <c r="S29" s="27">
        <v>0.67022540006441189</v>
      </c>
      <c r="T29" s="27">
        <v>5.4930526342257986</v>
      </c>
      <c r="U29" s="27">
        <v>0</v>
      </c>
      <c r="V29" s="27">
        <v>0.88867312012925981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5.6908314515506818E-3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9.9656509032887523E-3</v>
      </c>
      <c r="AM29" s="27">
        <v>0</v>
      </c>
      <c r="AN29" s="27">
        <v>0</v>
      </c>
      <c r="AO29" s="27">
        <v>0</v>
      </c>
      <c r="AP29" s="27">
        <v>3.0929877774129495E-2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0.434659125999868</v>
      </c>
      <c r="AW29" s="27">
        <v>7.2653447586806159</v>
      </c>
      <c r="AX29" s="27">
        <v>0</v>
      </c>
      <c r="AY29" s="27">
        <v>0</v>
      </c>
      <c r="AZ29" s="27">
        <v>3.1573107083884104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0.51547670567755044</v>
      </c>
      <c r="BG29" s="27">
        <v>0.771669095029064</v>
      </c>
      <c r="BH29" s="27">
        <v>0.30226770400000003</v>
      </c>
      <c r="BI29" s="27">
        <v>0</v>
      </c>
      <c r="BJ29" s="27">
        <v>0.95330854903100914</v>
      </c>
      <c r="BK29" s="28">
        <f t="shared" si="9"/>
        <v>70.075675484225812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2.7936320346129029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20.499219721904087</v>
      </c>
      <c r="I30" s="30">
        <f t="shared" si="11"/>
        <v>1874.3938517718316</v>
      </c>
      <c r="J30" s="30">
        <f t="shared" si="11"/>
        <v>118.99702371201869</v>
      </c>
      <c r="K30" s="30">
        <f t="shared" si="11"/>
        <v>0</v>
      </c>
      <c r="L30" s="30">
        <f t="shared" si="11"/>
        <v>108.9628282570397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12.200276927999131</v>
      </c>
      <c r="S30" s="30">
        <f t="shared" si="11"/>
        <v>36.580078625490707</v>
      </c>
      <c r="T30" s="30">
        <f t="shared" si="11"/>
        <v>157.73632181604572</v>
      </c>
      <c r="U30" s="30">
        <f t="shared" si="11"/>
        <v>0</v>
      </c>
      <c r="V30" s="30">
        <f t="shared" si="11"/>
        <v>26.143353340250595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0.43493046141274327</v>
      </c>
      <c r="AC30" s="30">
        <f t="shared" si="11"/>
        <v>29.399255902624486</v>
      </c>
      <c r="AD30" s="30">
        <f t="shared" si="11"/>
        <v>0</v>
      </c>
      <c r="AE30" s="30">
        <f t="shared" si="11"/>
        <v>0</v>
      </c>
      <c r="AF30" s="30">
        <f t="shared" si="11"/>
        <v>0.52236140756764371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0.4152734439254015</v>
      </c>
      <c r="AM30" s="30">
        <f t="shared" si="12"/>
        <v>0.11444058758247991</v>
      </c>
      <c r="AN30" s="30">
        <f t="shared" si="12"/>
        <v>0</v>
      </c>
      <c r="AO30" s="30">
        <f t="shared" si="12"/>
        <v>0</v>
      </c>
      <c r="AP30" s="30">
        <f t="shared" si="12"/>
        <v>3.1741274916258657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196.46901680714032</v>
      </c>
      <c r="AW30" s="30">
        <f t="shared" si="12"/>
        <v>252.82352845447855</v>
      </c>
      <c r="AX30" s="30">
        <f t="shared" si="12"/>
        <v>18.478343932734976</v>
      </c>
      <c r="AY30" s="30">
        <f t="shared" si="12"/>
        <v>0</v>
      </c>
      <c r="AZ30" s="30">
        <f t="shared" si="12"/>
        <v>446.97182038768415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129.93727826561798</v>
      </c>
      <c r="BG30" s="30">
        <f t="shared" si="12"/>
        <v>137.14590583202408</v>
      </c>
      <c r="BH30" s="30">
        <f t="shared" si="12"/>
        <v>129.64087434936178</v>
      </c>
      <c r="BI30" s="30">
        <f t="shared" si="12"/>
        <v>0</v>
      </c>
      <c r="BJ30" s="30">
        <f t="shared" si="12"/>
        <v>169.30070101025194</v>
      </c>
      <c r="BK30" s="28">
        <f t="shared" si="9"/>
        <v>3873.1344445412255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5.4685851356451609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33.017120736776647</v>
      </c>
      <c r="I31" s="27">
        <f t="shared" si="13"/>
        <v>7282.887355408745</v>
      </c>
      <c r="J31" s="27">
        <f t="shared" si="13"/>
        <v>2097.3546528227616</v>
      </c>
      <c r="K31" s="27">
        <f t="shared" si="13"/>
        <v>0</v>
      </c>
      <c r="L31" s="27">
        <f t="shared" si="13"/>
        <v>191.01457815236756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18.199916492029793</v>
      </c>
      <c r="S31" s="27">
        <f t="shared" si="13"/>
        <v>410.99978858654595</v>
      </c>
      <c r="T31" s="27">
        <f t="shared" si="13"/>
        <v>437.08138823426987</v>
      </c>
      <c r="U31" s="27">
        <f t="shared" si="13"/>
        <v>0</v>
      </c>
      <c r="V31" s="27">
        <f t="shared" si="13"/>
        <v>49.029014761825934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0.52226380132431638</v>
      </c>
      <c r="AC31" s="27">
        <f t="shared" si="13"/>
        <v>410.91081297234024</v>
      </c>
      <c r="AD31" s="27">
        <f t="shared" si="13"/>
        <v>0</v>
      </c>
      <c r="AE31" s="27">
        <f t="shared" si="13"/>
        <v>0</v>
      </c>
      <c r="AF31" s="27">
        <f t="shared" si="13"/>
        <v>1.5345243617763999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0.50470986942472651</v>
      </c>
      <c r="AM31" s="27">
        <f t="shared" si="14"/>
        <v>0.17459950114829775</v>
      </c>
      <c r="AN31" s="27">
        <f t="shared" si="14"/>
        <v>0</v>
      </c>
      <c r="AO31" s="27">
        <f t="shared" si="14"/>
        <v>0</v>
      </c>
      <c r="AP31" s="27">
        <f t="shared" si="14"/>
        <v>3.6565028045244761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220.78114882073794</v>
      </c>
      <c r="AW31" s="27">
        <f t="shared" si="14"/>
        <v>1720.3003506896291</v>
      </c>
      <c r="AX31" s="27">
        <f t="shared" si="14"/>
        <v>29.545330222491302</v>
      </c>
      <c r="AY31" s="27">
        <f t="shared" si="14"/>
        <v>0</v>
      </c>
      <c r="AZ31" s="27">
        <f t="shared" si="14"/>
        <v>550.08014870734394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138.48357465777079</v>
      </c>
      <c r="BG31" s="27">
        <f t="shared" si="14"/>
        <v>161.83238953559197</v>
      </c>
      <c r="BH31" s="27">
        <f t="shared" si="14"/>
        <v>172.49740222963771</v>
      </c>
      <c r="BI31" s="27">
        <f t="shared" si="14"/>
        <v>0</v>
      </c>
      <c r="BJ31" s="27">
        <f t="shared" si="14"/>
        <v>182.04811522945255</v>
      </c>
      <c r="BK31" s="28">
        <f t="shared" si="9"/>
        <v>14117.924273734156</v>
      </c>
    </row>
    <row r="32" spans="1:63" ht="3.75" customHeight="1" x14ac:dyDescent="0.2">
      <c r="A32" s="22"/>
      <c r="B32" s="33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8"/>
    </row>
    <row r="33" spans="1:63" ht="25.5" x14ac:dyDescent="0.2">
      <c r="A33" s="22" t="s">
        <v>1</v>
      </c>
      <c r="B33" s="23" t="s">
        <v>7</v>
      </c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8"/>
    </row>
    <row r="34" spans="1:63" s="34" customFormat="1" x14ac:dyDescent="0.2">
      <c r="A34" s="22" t="s">
        <v>76</v>
      </c>
      <c r="B34" s="25" t="s">
        <v>2</v>
      </c>
      <c r="C34" s="64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6"/>
    </row>
    <row r="35" spans="1:63" s="34" customFormat="1" x14ac:dyDescent="0.2">
      <c r="A35" s="22"/>
      <c r="B35" s="26" t="s">
        <v>104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8.2634232861221673</v>
      </c>
      <c r="I35" s="27">
        <v>0.7003010659940182</v>
      </c>
      <c r="J35" s="27">
        <v>0</v>
      </c>
      <c r="K35" s="27">
        <v>0</v>
      </c>
      <c r="L35" s="27">
        <v>1.3268602389353141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6.5749228208455559</v>
      </c>
      <c r="S35" s="27">
        <v>0.12248398239307846</v>
      </c>
      <c r="T35" s="27">
        <v>0</v>
      </c>
      <c r="U35" s="27">
        <v>0</v>
      </c>
      <c r="V35" s="27">
        <v>1.1062821490969439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1.1964085324953897</v>
      </c>
      <c r="AC35" s="27">
        <v>0</v>
      </c>
      <c r="AD35" s="27">
        <v>0</v>
      </c>
      <c r="AE35" s="27">
        <v>0</v>
      </c>
      <c r="AF35" s="27">
        <v>8.1561382782601499E-2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1.4206865388851004</v>
      </c>
      <c r="AM35" s="27">
        <v>4.9558777410679225E-4</v>
      </c>
      <c r="AN35" s="27">
        <v>0</v>
      </c>
      <c r="AO35" s="27">
        <v>0</v>
      </c>
      <c r="AP35" s="27">
        <v>0.16931746374364606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80.300776460876776</v>
      </c>
      <c r="AW35" s="27">
        <v>9.9476770160876491</v>
      </c>
      <c r="AX35" s="27">
        <v>3.5197967741935485E-5</v>
      </c>
      <c r="AY35" s="27">
        <v>0</v>
      </c>
      <c r="AZ35" s="27">
        <v>31.302776795406501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92.087875015678009</v>
      </c>
      <c r="BG35" s="27">
        <v>6.3082738964608289</v>
      </c>
      <c r="BH35" s="27">
        <v>0</v>
      </c>
      <c r="BI35" s="27">
        <v>0</v>
      </c>
      <c r="BJ35" s="27">
        <v>23.847790100002722</v>
      </c>
      <c r="BK35" s="28">
        <f t="shared" ref="BK35:BK36" si="15">SUM(C35:BJ35)</f>
        <v>264.75794753154815</v>
      </c>
    </row>
    <row r="36" spans="1:63" s="34" customFormat="1" x14ac:dyDescent="0.2">
      <c r="A36" s="22"/>
      <c r="B36" s="26" t="s">
        <v>105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4.295082977982509</v>
      </c>
      <c r="I36" s="27">
        <v>0.6616676711935483</v>
      </c>
      <c r="J36" s="27">
        <v>0</v>
      </c>
      <c r="K36" s="27">
        <v>0</v>
      </c>
      <c r="L36" s="27">
        <v>0.23599509041936934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2.5522860810497461</v>
      </c>
      <c r="S36" s="27">
        <v>0</v>
      </c>
      <c r="T36" s="27">
        <v>0</v>
      </c>
      <c r="U36" s="27">
        <v>0</v>
      </c>
      <c r="V36" s="27">
        <v>8.442938045159841E-2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0.35754458698536801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0.33509915863258694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147.62773997047842</v>
      </c>
      <c r="AW36" s="27">
        <v>0.48930868271612415</v>
      </c>
      <c r="AX36" s="27">
        <v>0</v>
      </c>
      <c r="AY36" s="27">
        <v>0</v>
      </c>
      <c r="AZ36" s="27">
        <v>8.8460773456928816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115.95187590693577</v>
      </c>
      <c r="BG36" s="27">
        <v>0.31189590602581141</v>
      </c>
      <c r="BH36" s="27">
        <v>0</v>
      </c>
      <c r="BI36" s="27">
        <v>0</v>
      </c>
      <c r="BJ36" s="27">
        <v>2.414847118629702</v>
      </c>
      <c r="BK36" s="28">
        <f t="shared" si="15"/>
        <v>284.16384987719346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12.558506264104675</v>
      </c>
      <c r="I37" s="48">
        <f t="shared" si="16"/>
        <v>1.3619687371875666</v>
      </c>
      <c r="J37" s="48">
        <f t="shared" si="16"/>
        <v>0</v>
      </c>
      <c r="K37" s="48">
        <f t="shared" si="16"/>
        <v>0</v>
      </c>
      <c r="L37" s="48">
        <f t="shared" si="16"/>
        <v>1.5628553293546834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9.1272089018953011</v>
      </c>
      <c r="S37" s="48">
        <f t="shared" si="16"/>
        <v>0.12248398239307846</v>
      </c>
      <c r="T37" s="48">
        <f t="shared" si="16"/>
        <v>0</v>
      </c>
      <c r="U37" s="48">
        <f t="shared" si="16"/>
        <v>0</v>
      </c>
      <c r="V37" s="48">
        <f t="shared" si="16"/>
        <v>1.1907115295485422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1.5539531194807576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8.1561382782601499E-2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1.7557856975176873</v>
      </c>
      <c r="AM37" s="48">
        <f t="shared" si="16"/>
        <v>4.9558777410679225E-4</v>
      </c>
      <c r="AN37" s="48">
        <f t="shared" si="16"/>
        <v>0</v>
      </c>
      <c r="AO37" s="48">
        <f t="shared" si="16"/>
        <v>0</v>
      </c>
      <c r="AP37" s="48">
        <f t="shared" si="16"/>
        <v>0.16931746374364606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227.92851643135521</v>
      </c>
      <c r="AW37" s="48">
        <f t="shared" si="16"/>
        <v>10.436985698803774</v>
      </c>
      <c r="AX37" s="48">
        <f t="shared" si="16"/>
        <v>3.5197967741935485E-5</v>
      </c>
      <c r="AY37" s="48">
        <f t="shared" si="16"/>
        <v>0</v>
      </c>
      <c r="AZ37" s="48">
        <f t="shared" si="16"/>
        <v>40.148854141099385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208.03975092261379</v>
      </c>
      <c r="BG37" s="48">
        <f t="shared" si="16"/>
        <v>6.6201698024866404</v>
      </c>
      <c r="BH37" s="48">
        <f t="shared" si="16"/>
        <v>0</v>
      </c>
      <c r="BI37" s="48">
        <f t="shared" si="16"/>
        <v>0</v>
      </c>
      <c r="BJ37" s="48">
        <f t="shared" si="16"/>
        <v>26.262637218632424</v>
      </c>
      <c r="BK37" s="48">
        <f t="shared" si="16"/>
        <v>548.92179740874167</v>
      </c>
    </row>
    <row r="38" spans="1:63" x14ac:dyDescent="0.2">
      <c r="A38" s="22" t="s">
        <v>77</v>
      </c>
      <c r="B38" s="25" t="s">
        <v>14</v>
      </c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8"/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0.24511825832324605</v>
      </c>
      <c r="I39" s="27">
        <v>5.7128905785807174</v>
      </c>
      <c r="J39" s="27">
        <v>0</v>
      </c>
      <c r="K39" s="27">
        <v>0</v>
      </c>
      <c r="L39" s="27">
        <v>7.0974019673875155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0.14174584393481832</v>
      </c>
      <c r="S39" s="27">
        <v>0.69008897396766944</v>
      </c>
      <c r="T39" s="27">
        <v>0</v>
      </c>
      <c r="U39" s="27">
        <v>0</v>
      </c>
      <c r="V39" s="27">
        <v>0.33413518706409623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1.1921531870433731E-2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2.1565625805156537E-3</v>
      </c>
      <c r="AM39" s="27">
        <v>0</v>
      </c>
      <c r="AN39" s="27">
        <v>0</v>
      </c>
      <c r="AO39" s="27">
        <v>0</v>
      </c>
      <c r="AP39" s="27">
        <v>2.8181170612513129E-2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1.8462187783723429</v>
      </c>
      <c r="AW39" s="27">
        <v>8.3676872914261438</v>
      </c>
      <c r="AX39" s="27">
        <v>0</v>
      </c>
      <c r="AY39" s="27">
        <v>0</v>
      </c>
      <c r="AZ39" s="27">
        <v>10.829458484428789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1.0331306094025092</v>
      </c>
      <c r="BG39" s="27">
        <v>0.56345494167063048</v>
      </c>
      <c r="BH39" s="27">
        <v>0</v>
      </c>
      <c r="BI39" s="27">
        <v>0</v>
      </c>
      <c r="BJ39" s="27">
        <v>3.4361748391844986</v>
      </c>
      <c r="BK39" s="28">
        <f t="shared" ref="BK39" si="17">SUM(C39:BJ39)</f>
        <v>40.339765018806439</v>
      </c>
    </row>
    <row r="40" spans="1:63" x14ac:dyDescent="0.2">
      <c r="A40" s="22"/>
      <c r="B40" s="26" t="s">
        <v>124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1.8694209031755786</v>
      </c>
      <c r="I40" s="27">
        <v>0.70300808003231197</v>
      </c>
      <c r="J40" s="27">
        <v>0</v>
      </c>
      <c r="K40" s="27">
        <v>0</v>
      </c>
      <c r="L40" s="27">
        <v>1.8310873522702686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1.0725180823728095</v>
      </c>
      <c r="S40" s="27">
        <v>4.0249630322040757E-3</v>
      </c>
      <c r="T40" s="27">
        <v>0</v>
      </c>
      <c r="U40" s="27">
        <v>0</v>
      </c>
      <c r="V40" s="27">
        <v>0.76456516785876283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0.32401058709617625</v>
      </c>
      <c r="AC40" s="27">
        <v>1.5268090320061638E-4</v>
      </c>
      <c r="AD40" s="27">
        <v>0</v>
      </c>
      <c r="AE40" s="27">
        <v>0</v>
      </c>
      <c r="AF40" s="27">
        <v>6.5637483803093503E-5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0.40555336972614703</v>
      </c>
      <c r="AM40" s="27">
        <v>7.0405100322284229E-3</v>
      </c>
      <c r="AN40" s="27">
        <v>0</v>
      </c>
      <c r="AO40" s="27">
        <v>0</v>
      </c>
      <c r="AP40" s="27">
        <v>0.10006476561741608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15.464521964414924</v>
      </c>
      <c r="AW40" s="27">
        <v>0.55244226635532923</v>
      </c>
      <c r="AX40" s="27">
        <v>0</v>
      </c>
      <c r="AY40" s="27">
        <v>0</v>
      </c>
      <c r="AZ40" s="27">
        <v>8.3157583209731385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11.394007111762756</v>
      </c>
      <c r="BG40" s="27">
        <v>0.12937795403182228</v>
      </c>
      <c r="BH40" s="27">
        <v>0</v>
      </c>
      <c r="BI40" s="27">
        <v>0</v>
      </c>
      <c r="BJ40" s="27">
        <v>4.693410011925641</v>
      </c>
      <c r="BK40" s="28">
        <f t="shared" ref="BK40:BK49" si="18">SUM(C40:BJ40)</f>
        <v>47.631029729064522</v>
      </c>
    </row>
    <row r="41" spans="1:63" x14ac:dyDescent="0.2">
      <c r="A41" s="22"/>
      <c r="B41" s="26" t="s">
        <v>119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0.31386737093628231</v>
      </c>
      <c r="I41" s="27">
        <v>9.746560861290321E-2</v>
      </c>
      <c r="J41" s="27">
        <v>0</v>
      </c>
      <c r="K41" s="27">
        <v>0</v>
      </c>
      <c r="L41" s="27">
        <v>0.13505692938722752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0.16812674948307246</v>
      </c>
      <c r="S41" s="27">
        <v>0</v>
      </c>
      <c r="T41" s="27">
        <v>0</v>
      </c>
      <c r="U41" s="27">
        <v>0</v>
      </c>
      <c r="V41" s="27">
        <v>2.4941477838578949E-2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1.5514691847282771E-2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1.7800778622691641E-2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4.4913384372152647</v>
      </c>
      <c r="AW41" s="27">
        <v>1.4029348193104018E-2</v>
      </c>
      <c r="AX41" s="27">
        <v>0</v>
      </c>
      <c r="AY41" s="27">
        <v>0</v>
      </c>
      <c r="AZ41" s="27">
        <v>1.1012044550326407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4.1068771919276488</v>
      </c>
      <c r="BG41" s="27">
        <v>0.21786500248431537</v>
      </c>
      <c r="BH41" s="27">
        <v>0</v>
      </c>
      <c r="BI41" s="27">
        <v>0</v>
      </c>
      <c r="BJ41" s="27">
        <v>0.90272641441897283</v>
      </c>
      <c r="BK41" s="28">
        <f t="shared" si="18"/>
        <v>11.606814455999986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2.8918275296412208</v>
      </c>
      <c r="I42" s="27">
        <v>10.62049357722861</v>
      </c>
      <c r="J42" s="27">
        <v>0</v>
      </c>
      <c r="K42" s="27">
        <v>0</v>
      </c>
      <c r="L42" s="27">
        <v>1.3787243415424253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1.8355697475523329</v>
      </c>
      <c r="S42" s="27">
        <v>0.22620063099719734</v>
      </c>
      <c r="T42" s="27">
        <v>0</v>
      </c>
      <c r="U42" s="27">
        <v>0</v>
      </c>
      <c r="V42" s="27">
        <v>0.44994456145757472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0.2567640569138489</v>
      </c>
      <c r="AC42" s="27">
        <v>1.0529296516322307E-2</v>
      </c>
      <c r="AD42" s="27">
        <v>0</v>
      </c>
      <c r="AE42" s="27">
        <v>0</v>
      </c>
      <c r="AF42" s="27">
        <v>6.5569903198132857E-5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0.37002683542275244</v>
      </c>
      <c r="AM42" s="27">
        <v>0</v>
      </c>
      <c r="AN42" s="27">
        <v>0</v>
      </c>
      <c r="AO42" s="27">
        <v>0</v>
      </c>
      <c r="AP42" s="27">
        <v>1.2854676127633956E-3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110.57458528805221</v>
      </c>
      <c r="AW42" s="27">
        <v>8.9793146186166979</v>
      </c>
      <c r="AX42" s="27">
        <v>0</v>
      </c>
      <c r="AY42" s="27">
        <v>0</v>
      </c>
      <c r="AZ42" s="27">
        <v>23.529727178696909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106.68990917858575</v>
      </c>
      <c r="BG42" s="27">
        <v>9.7937840881573059</v>
      </c>
      <c r="BH42" s="27">
        <v>3.1665713942258069</v>
      </c>
      <c r="BI42" s="27">
        <v>0</v>
      </c>
      <c r="BJ42" s="27">
        <v>13.100471795529099</v>
      </c>
      <c r="BK42" s="28">
        <f t="shared" si="18"/>
        <v>293.87579515665192</v>
      </c>
    </row>
    <row r="43" spans="1:63" x14ac:dyDescent="0.2">
      <c r="A43" s="22"/>
      <c r="B43" s="26" t="s">
        <v>121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9.1328021713386693</v>
      </c>
      <c r="I43" s="27">
        <v>55.115635055892632</v>
      </c>
      <c r="J43" s="27">
        <v>0</v>
      </c>
      <c r="K43" s="27">
        <v>0</v>
      </c>
      <c r="L43" s="27">
        <v>6.3050177879657916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4.8126789361451943</v>
      </c>
      <c r="S43" s="27">
        <v>5.5148086913654231</v>
      </c>
      <c r="T43" s="27">
        <v>0</v>
      </c>
      <c r="U43" s="27">
        <v>0</v>
      </c>
      <c r="V43" s="27">
        <v>3.2851854739696904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1.216208111345553</v>
      </c>
      <c r="AC43" s="27">
        <v>1.0898379903194963E-2</v>
      </c>
      <c r="AD43" s="27">
        <v>0</v>
      </c>
      <c r="AE43" s="27">
        <v>0</v>
      </c>
      <c r="AF43" s="27">
        <v>1.808458919159355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1.724308879159886</v>
      </c>
      <c r="AM43" s="27">
        <v>4.4704810322389538E-3</v>
      </c>
      <c r="AN43" s="27">
        <v>0</v>
      </c>
      <c r="AO43" s="27">
        <v>0</v>
      </c>
      <c r="AP43" s="27">
        <v>0.63412688507816539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79.088868489081193</v>
      </c>
      <c r="AW43" s="27">
        <v>20.864755987680841</v>
      </c>
      <c r="AX43" s="27">
        <v>3.7874329030001912E-4</v>
      </c>
      <c r="AY43" s="27">
        <v>0</v>
      </c>
      <c r="AZ43" s="27">
        <v>43.92418427781125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93.638446204768883</v>
      </c>
      <c r="BG43" s="27">
        <v>3.8339833128353273</v>
      </c>
      <c r="BH43" s="27">
        <v>2.6742695254516353</v>
      </c>
      <c r="BI43" s="27">
        <v>0</v>
      </c>
      <c r="BJ43" s="27">
        <v>47.668125194112513</v>
      </c>
      <c r="BK43" s="28">
        <f t="shared" si="18"/>
        <v>381.25761150738771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3.8071306958844455</v>
      </c>
      <c r="I44" s="27">
        <v>0.263130541774027</v>
      </c>
      <c r="J44" s="27">
        <v>0</v>
      </c>
      <c r="K44" s="27">
        <v>0</v>
      </c>
      <c r="L44" s="27">
        <v>2.1654538154298715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1.2335565904381358</v>
      </c>
      <c r="S44" s="27">
        <v>2.4751113295485543</v>
      </c>
      <c r="T44" s="27">
        <v>0</v>
      </c>
      <c r="U44" s="27">
        <v>0</v>
      </c>
      <c r="V44" s="27">
        <v>0.35322954608625717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2.4307324618099698E-2</v>
      </c>
      <c r="AC44" s="27">
        <v>0</v>
      </c>
      <c r="AD44" s="27">
        <v>0</v>
      </c>
      <c r="AE44" s="27">
        <v>0</v>
      </c>
      <c r="AF44" s="27">
        <v>4.0961148381501219E-4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2.9549763982020645E-2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6.4894198587447214</v>
      </c>
      <c r="AW44" s="27">
        <v>0.23528386193480333</v>
      </c>
      <c r="AX44" s="27">
        <v>0</v>
      </c>
      <c r="AY44" s="27">
        <v>0</v>
      </c>
      <c r="AZ44" s="27">
        <v>1.4476659172723201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4.1150957547519331</v>
      </c>
      <c r="BG44" s="27">
        <v>0.60242193158132584</v>
      </c>
      <c r="BH44" s="27">
        <v>0</v>
      </c>
      <c r="BI44" s="27">
        <v>0</v>
      </c>
      <c r="BJ44" s="27">
        <v>1.5819893904374127</v>
      </c>
      <c r="BK44" s="28">
        <f t="shared" si="18"/>
        <v>24.823755933967746</v>
      </c>
    </row>
    <row r="45" spans="1:63" x14ac:dyDescent="0.2">
      <c r="A45" s="22"/>
      <c r="B45" s="26" t="s">
        <v>106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1.599883191612409</v>
      </c>
      <c r="I45" s="27">
        <v>1.2061528518674278</v>
      </c>
      <c r="J45" s="27">
        <v>0</v>
      </c>
      <c r="K45" s="27">
        <v>0</v>
      </c>
      <c r="L45" s="27">
        <v>1.1163857105770933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0.89355363735533266</v>
      </c>
      <c r="S45" s="27">
        <v>4.1801080236487005</v>
      </c>
      <c r="T45" s="27">
        <v>0</v>
      </c>
      <c r="U45" s="27">
        <v>0</v>
      </c>
      <c r="V45" s="27">
        <v>1.0182071981003267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5.6023517381297329E-2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3.145362015578352E-2</v>
      </c>
      <c r="AM45" s="27">
        <v>0</v>
      </c>
      <c r="AN45" s="27">
        <v>0</v>
      </c>
      <c r="AO45" s="27">
        <v>0</v>
      </c>
      <c r="AP45" s="27">
        <v>4.5826680491154223E-2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4.5878105045829134</v>
      </c>
      <c r="AW45" s="27">
        <v>0.29663315976498883</v>
      </c>
      <c r="AX45" s="27">
        <v>0</v>
      </c>
      <c r="AY45" s="27">
        <v>0</v>
      </c>
      <c r="AZ45" s="27">
        <v>2.1378265726438057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3.4364681988154895</v>
      </c>
      <c r="BG45" s="27">
        <v>1.7889971319769464</v>
      </c>
      <c r="BH45" s="27">
        <v>0</v>
      </c>
      <c r="BI45" s="27">
        <v>0</v>
      </c>
      <c r="BJ45" s="27">
        <v>3.4837566915101998</v>
      </c>
      <c r="BK45" s="28">
        <f t="shared" si="18"/>
        <v>25.879086690483867</v>
      </c>
    </row>
    <row r="46" spans="1:63" x14ac:dyDescent="0.2">
      <c r="A46" s="22"/>
      <c r="B46" s="26" t="s">
        <v>108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1.0104404490205319</v>
      </c>
      <c r="I46" s="27">
        <v>1.0264626025161292</v>
      </c>
      <c r="J46" s="27">
        <v>0</v>
      </c>
      <c r="K46" s="27">
        <v>0</v>
      </c>
      <c r="L46" s="27">
        <v>0.68763655443524696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0.35691727723753236</v>
      </c>
      <c r="S46" s="27">
        <v>0</v>
      </c>
      <c r="T46" s="27">
        <v>0</v>
      </c>
      <c r="U46" s="27">
        <v>0</v>
      </c>
      <c r="V46" s="27">
        <v>0.15580327850023712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0.18081463286531355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0.18174984318402979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18.195924235443947</v>
      </c>
      <c r="AW46" s="27">
        <v>0.8412312736473434</v>
      </c>
      <c r="AX46" s="27">
        <v>4.5159096774193543E-5</v>
      </c>
      <c r="AY46" s="27">
        <v>0</v>
      </c>
      <c r="AZ46" s="27">
        <v>3.9605768691365673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18.589673164699647</v>
      </c>
      <c r="BG46" s="27">
        <v>0.30559432590104374</v>
      </c>
      <c r="BH46" s="27">
        <v>0</v>
      </c>
      <c r="BI46" s="27">
        <v>0</v>
      </c>
      <c r="BJ46" s="27">
        <v>1.7338539993150457</v>
      </c>
      <c r="BK46" s="28">
        <f t="shared" si="18"/>
        <v>47.226723664999383</v>
      </c>
    </row>
    <row r="47" spans="1:63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14.655226958740139</v>
      </c>
      <c r="I47" s="27">
        <v>74.721763744633378</v>
      </c>
      <c r="J47" s="27">
        <v>0</v>
      </c>
      <c r="K47" s="27">
        <v>0</v>
      </c>
      <c r="L47" s="27">
        <v>11.960537600962351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8.7250846242275806</v>
      </c>
      <c r="S47" s="27">
        <v>10.893911619560162</v>
      </c>
      <c r="T47" s="27">
        <v>4.2189792293870951</v>
      </c>
      <c r="U47" s="27">
        <v>0</v>
      </c>
      <c r="V47" s="27">
        <v>4.4354164245860268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5.6415138715194404</v>
      </c>
      <c r="AC47" s="27">
        <v>9.4318105675170599E-2</v>
      </c>
      <c r="AD47" s="27">
        <v>0</v>
      </c>
      <c r="AE47" s="27">
        <v>0</v>
      </c>
      <c r="AF47" s="27">
        <v>0.96290233733480224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4.9779554752118704</v>
      </c>
      <c r="AM47" s="27">
        <v>2.6824060579951275E-2</v>
      </c>
      <c r="AN47" s="27">
        <v>0</v>
      </c>
      <c r="AO47" s="27">
        <v>0</v>
      </c>
      <c r="AP47" s="27">
        <v>0.92367017749700719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168.07360556747844</v>
      </c>
      <c r="AW47" s="27">
        <v>12.363224242353626</v>
      </c>
      <c r="AX47" s="27">
        <v>0</v>
      </c>
      <c r="AY47" s="27">
        <v>0</v>
      </c>
      <c r="AZ47" s="27">
        <v>143.23235196511462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151.97324582827491</v>
      </c>
      <c r="BG47" s="27">
        <v>22.484229482842871</v>
      </c>
      <c r="BH47" s="27">
        <v>3.1751673325483871</v>
      </c>
      <c r="BI47" s="27">
        <v>0</v>
      </c>
      <c r="BJ47" s="27">
        <v>96.234159841860091</v>
      </c>
      <c r="BK47" s="28">
        <f t="shared" si="18"/>
        <v>739.77408849038795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35.525717528672523</v>
      </c>
      <c r="I48" s="27">
        <f t="shared" si="19"/>
        <v>149.46700264113815</v>
      </c>
      <c r="J48" s="27">
        <f t="shared" si="19"/>
        <v>0</v>
      </c>
      <c r="K48" s="27">
        <f t="shared" si="19"/>
        <v>0</v>
      </c>
      <c r="L48" s="27">
        <f t="shared" si="19"/>
        <v>32.677302059957789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19.239751488746805</v>
      </c>
      <c r="S48" s="27">
        <f t="shared" si="19"/>
        <v>23.984254232119909</v>
      </c>
      <c r="T48" s="27">
        <f t="shared" si="19"/>
        <v>4.2189792293870951</v>
      </c>
      <c r="U48" s="27">
        <f t="shared" si="19"/>
        <v>0</v>
      </c>
      <c r="V48" s="27">
        <f t="shared" si="19"/>
        <v>10.821428315461549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7.7270783254574456</v>
      </c>
      <c r="AC48" s="27">
        <f t="shared" si="19"/>
        <v>0.11589846299788849</v>
      </c>
      <c r="AD48" s="27">
        <f t="shared" si="19"/>
        <v>0</v>
      </c>
      <c r="AE48" s="27">
        <f t="shared" si="19"/>
        <v>0</v>
      </c>
      <c r="AF48" s="27">
        <f t="shared" si="19"/>
        <v>2.7719020753649737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7.7405551280456972</v>
      </c>
      <c r="AM48" s="27">
        <f t="shared" si="19"/>
        <v>3.8335051644418652E-2</v>
      </c>
      <c r="AN48" s="27">
        <f t="shared" si="19"/>
        <v>0</v>
      </c>
      <c r="AO48" s="27">
        <f t="shared" si="19"/>
        <v>0</v>
      </c>
      <c r="AP48" s="27">
        <f t="shared" si="19"/>
        <v>1.7331551469090194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408.81229312338598</v>
      </c>
      <c r="AW48" s="27">
        <f t="shared" si="19"/>
        <v>52.514602049972879</v>
      </c>
      <c r="AX48" s="27">
        <f t="shared" si="19"/>
        <v>4.2390238707421267E-4</v>
      </c>
      <c r="AY48" s="27">
        <f t="shared" si="19"/>
        <v>0</v>
      </c>
      <c r="AZ48" s="27">
        <f t="shared" si="19"/>
        <v>238.47875404111005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394.97685324298953</v>
      </c>
      <c r="BG48" s="27">
        <f t="shared" si="19"/>
        <v>39.719708171481585</v>
      </c>
      <c r="BH48" s="27">
        <f t="shared" si="19"/>
        <v>9.0160082522258289</v>
      </c>
      <c r="BI48" s="27">
        <f t="shared" si="19"/>
        <v>0</v>
      </c>
      <c r="BJ48" s="27">
        <f t="shared" si="19"/>
        <v>172.83466817829347</v>
      </c>
      <c r="BK48" s="28">
        <f t="shared" si="18"/>
        <v>1612.4146706477497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48.084223792777195</v>
      </c>
      <c r="I49" s="30">
        <f t="shared" si="20"/>
        <v>150.82897137832572</v>
      </c>
      <c r="J49" s="30">
        <f t="shared" si="20"/>
        <v>0</v>
      </c>
      <c r="K49" s="30">
        <f t="shared" si="20"/>
        <v>0</v>
      </c>
      <c r="L49" s="30">
        <f t="shared" si="20"/>
        <v>34.240157389312472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28.366960390642106</v>
      </c>
      <c r="S49" s="30">
        <f t="shared" si="20"/>
        <v>24.106738214512987</v>
      </c>
      <c r="T49" s="30">
        <f t="shared" si="20"/>
        <v>4.2189792293870951</v>
      </c>
      <c r="U49" s="30">
        <f t="shared" si="20"/>
        <v>0</v>
      </c>
      <c r="V49" s="30">
        <f t="shared" si="20"/>
        <v>12.012139845010092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9.2810314449382041</v>
      </c>
      <c r="AC49" s="30">
        <f t="shared" si="20"/>
        <v>0.11589846299788849</v>
      </c>
      <c r="AD49" s="30">
        <f t="shared" si="20"/>
        <v>0</v>
      </c>
      <c r="AE49" s="30">
        <f t="shared" si="20"/>
        <v>0</v>
      </c>
      <c r="AF49" s="30">
        <f t="shared" si="20"/>
        <v>2.8534634581475751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9.4963408255633848</v>
      </c>
      <c r="AM49" s="30">
        <f t="shared" si="21"/>
        <v>3.8830639418525444E-2</v>
      </c>
      <c r="AN49" s="30">
        <f t="shared" si="21"/>
        <v>0</v>
      </c>
      <c r="AO49" s="30">
        <f t="shared" si="21"/>
        <v>0</v>
      </c>
      <c r="AP49" s="30">
        <f t="shared" si="21"/>
        <v>1.9024726106526655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636.74080955474119</v>
      </c>
      <c r="AW49" s="30">
        <f t="shared" si="21"/>
        <v>62.951587748776653</v>
      </c>
      <c r="AX49" s="30">
        <f t="shared" si="21"/>
        <v>4.5910035481614813E-4</v>
      </c>
      <c r="AY49" s="30">
        <f t="shared" si="21"/>
        <v>0</v>
      </c>
      <c r="AZ49" s="30">
        <f t="shared" si="21"/>
        <v>278.62760818220943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603.01660416560333</v>
      </c>
      <c r="BG49" s="30">
        <f t="shared" si="21"/>
        <v>46.339877973968228</v>
      </c>
      <c r="BH49" s="30">
        <f t="shared" si="21"/>
        <v>9.0160082522258289</v>
      </c>
      <c r="BI49" s="30">
        <f t="shared" si="21"/>
        <v>0</v>
      </c>
      <c r="BJ49" s="30">
        <f t="shared" si="21"/>
        <v>199.09730539692589</v>
      </c>
      <c r="BK49" s="28">
        <f t="shared" si="18"/>
        <v>2161.3364680564914</v>
      </c>
    </row>
    <row r="50" spans="1:63" ht="3" customHeight="1" x14ac:dyDescent="0.2">
      <c r="A50" s="22"/>
      <c r="B50" s="25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8"/>
    </row>
    <row r="51" spans="1:63" x14ac:dyDescent="0.2">
      <c r="A51" s="22" t="s">
        <v>15</v>
      </c>
      <c r="B51" s="23" t="s">
        <v>8</v>
      </c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8"/>
    </row>
    <row r="52" spans="1:63" x14ac:dyDescent="0.2">
      <c r="A52" s="22" t="s">
        <v>76</v>
      </c>
      <c r="B52" s="25" t="s">
        <v>16</v>
      </c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8"/>
    </row>
    <row r="53" spans="1:63" x14ac:dyDescent="0.2">
      <c r="A53" s="22"/>
      <c r="B53" s="26" t="s">
        <v>123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2.7771998629964783</v>
      </c>
      <c r="I53" s="27">
        <v>74.898451195645222</v>
      </c>
      <c r="J53" s="27">
        <v>0</v>
      </c>
      <c r="K53" s="27">
        <v>0</v>
      </c>
      <c r="L53" s="27">
        <v>8.6865139078450984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1.1152064989390063</v>
      </c>
      <c r="S53" s="27">
        <v>0.8203265151612098</v>
      </c>
      <c r="T53" s="27">
        <v>2.1169676979032261</v>
      </c>
      <c r="U53" s="27">
        <v>0</v>
      </c>
      <c r="V53" s="27">
        <v>1.587971479606513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1.1237927303414219</v>
      </c>
      <c r="AC53" s="27">
        <v>1.0602360677338317E-2</v>
      </c>
      <c r="AD53" s="27">
        <v>0</v>
      </c>
      <c r="AE53" s="27">
        <v>0</v>
      </c>
      <c r="AF53" s="27">
        <v>3.2363335921084353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0.98489990734152277</v>
      </c>
      <c r="AM53" s="27">
        <v>2.9126455032030544E-2</v>
      </c>
      <c r="AN53" s="27">
        <v>0</v>
      </c>
      <c r="AO53" s="27">
        <v>0</v>
      </c>
      <c r="AP53" s="27">
        <v>2.0399480752423016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47.594898123094943</v>
      </c>
      <c r="AW53" s="27">
        <v>11.204867364562748</v>
      </c>
      <c r="AX53" s="27">
        <v>0</v>
      </c>
      <c r="AY53" s="27">
        <v>0</v>
      </c>
      <c r="AZ53" s="27">
        <v>123.26062138807266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36.448902288060872</v>
      </c>
      <c r="BG53" s="27">
        <v>7.8084602971472385</v>
      </c>
      <c r="BH53" s="27">
        <v>1.3873356392903224</v>
      </c>
      <c r="BI53" s="27">
        <v>0</v>
      </c>
      <c r="BJ53" s="27">
        <v>63.86438321235088</v>
      </c>
      <c r="BK53" s="28">
        <f t="shared" ref="BK53:BK54" si="22">SUM(C53:BJ53)</f>
        <v>390.99680859141949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2.7771998629964783</v>
      </c>
      <c r="I54" s="30">
        <f t="shared" si="23"/>
        <v>74.898451195645222</v>
      </c>
      <c r="J54" s="30">
        <f t="shared" si="23"/>
        <v>0</v>
      </c>
      <c r="K54" s="30">
        <f t="shared" si="23"/>
        <v>0</v>
      </c>
      <c r="L54" s="30">
        <f t="shared" si="23"/>
        <v>8.6865139078450984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1.1152064989390063</v>
      </c>
      <c r="S54" s="30">
        <f t="shared" si="23"/>
        <v>0.8203265151612098</v>
      </c>
      <c r="T54" s="30">
        <f t="shared" si="23"/>
        <v>2.1169676979032261</v>
      </c>
      <c r="U54" s="30">
        <f t="shared" si="23"/>
        <v>0</v>
      </c>
      <c r="V54" s="30">
        <f t="shared" si="23"/>
        <v>1.587971479606513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1.1237927303414219</v>
      </c>
      <c r="AC54" s="30">
        <f t="shared" si="23"/>
        <v>1.0602360677338317E-2</v>
      </c>
      <c r="AD54" s="30">
        <f t="shared" si="23"/>
        <v>0</v>
      </c>
      <c r="AE54" s="30">
        <f t="shared" si="23"/>
        <v>0</v>
      </c>
      <c r="AF54" s="30">
        <f t="shared" si="23"/>
        <v>3.2363335921084353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0.98489990734152277</v>
      </c>
      <c r="AM54" s="30">
        <f t="shared" si="23"/>
        <v>2.9126455032030544E-2</v>
      </c>
      <c r="AN54" s="30">
        <f t="shared" si="23"/>
        <v>0</v>
      </c>
      <c r="AO54" s="30">
        <f t="shared" si="23"/>
        <v>0</v>
      </c>
      <c r="AP54" s="30">
        <f t="shared" si="23"/>
        <v>2.0399480752423016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47.594898123094943</v>
      </c>
      <c r="AW54" s="30">
        <f t="shared" si="23"/>
        <v>11.204867364562748</v>
      </c>
      <c r="AX54" s="30">
        <f t="shared" si="23"/>
        <v>0</v>
      </c>
      <c r="AY54" s="30">
        <f t="shared" si="23"/>
        <v>0</v>
      </c>
      <c r="AZ54" s="30">
        <f t="shared" si="23"/>
        <v>123.26062138807266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36.448902288060872</v>
      </c>
      <c r="BG54" s="30">
        <f t="shared" si="23"/>
        <v>7.8084602971472385</v>
      </c>
      <c r="BH54" s="30">
        <f t="shared" si="23"/>
        <v>1.3873356392903224</v>
      </c>
      <c r="BI54" s="30">
        <f t="shared" si="23"/>
        <v>0</v>
      </c>
      <c r="BJ54" s="30">
        <f t="shared" si="23"/>
        <v>63.86438321235088</v>
      </c>
      <c r="BK54" s="28">
        <f t="shared" si="22"/>
        <v>390.99680859141949</v>
      </c>
    </row>
    <row r="55" spans="1:63" ht="2.25" customHeight="1" x14ac:dyDescent="0.2">
      <c r="A55" s="22"/>
      <c r="B55" s="25"/>
      <c r="C55" s="56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8"/>
    </row>
    <row r="56" spans="1:63" x14ac:dyDescent="0.2">
      <c r="A56" s="22" t="s">
        <v>4</v>
      </c>
      <c r="B56" s="23" t="s">
        <v>9</v>
      </c>
      <c r="C56" s="56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8"/>
    </row>
    <row r="57" spans="1:63" x14ac:dyDescent="0.2">
      <c r="A57" s="22" t="s">
        <v>76</v>
      </c>
      <c r="B57" s="25" t="s">
        <v>17</v>
      </c>
      <c r="C57" s="56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8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56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8"/>
    </row>
    <row r="61" spans="1:63" x14ac:dyDescent="0.2">
      <c r="A61" s="22"/>
      <c r="B61" s="26" t="s">
        <v>111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0.32965864380596305</v>
      </c>
      <c r="AW61" s="30">
        <v>410.21433152727116</v>
      </c>
      <c r="AX61" s="30">
        <v>74.942813266468562</v>
      </c>
      <c r="AY61" s="30">
        <v>0</v>
      </c>
      <c r="AZ61" s="30">
        <v>0.18325287276674976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0.18373574919425201</v>
      </c>
      <c r="BG61" s="30">
        <v>32.758836494597794</v>
      </c>
      <c r="BH61" s="30">
        <v>0</v>
      </c>
      <c r="BI61" s="30">
        <v>0</v>
      </c>
      <c r="BJ61" s="30">
        <v>0.64888827387288306</v>
      </c>
      <c r="BK61" s="28">
        <f t="shared" ref="BK61:BK65" si="25">SUM(C61:BJ61)</f>
        <v>519.26151682797729</v>
      </c>
    </row>
    <row r="62" spans="1:63" x14ac:dyDescent="0.2">
      <c r="A62" s="22"/>
      <c r="B62" s="26" t="s">
        <v>112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0.1880833768349951</v>
      </c>
      <c r="AW62" s="30">
        <v>332.82841430015748</v>
      </c>
      <c r="AX62" s="30">
        <v>77.490930180874571</v>
      </c>
      <c r="AY62" s="30">
        <v>0</v>
      </c>
      <c r="AZ62" s="30">
        <v>0.12230820566841005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6.6067483587123929E-2</v>
      </c>
      <c r="BG62" s="30">
        <v>9.9507858562072004E-4</v>
      </c>
      <c r="BH62" s="30">
        <v>0</v>
      </c>
      <c r="BI62" s="30">
        <v>0</v>
      </c>
      <c r="BJ62" s="30">
        <v>0</v>
      </c>
      <c r="BK62" s="28">
        <f t="shared" si="25"/>
        <v>410.69679862570814</v>
      </c>
    </row>
    <row r="63" spans="1:63" x14ac:dyDescent="0.2">
      <c r="A63" s="22"/>
      <c r="B63" s="26" t="s">
        <v>110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1.5543797464510922</v>
      </c>
      <c r="AW63" s="30">
        <v>86.512477488159931</v>
      </c>
      <c r="AX63" s="30">
        <v>1.2939850906721046E-5</v>
      </c>
      <c r="AY63" s="30">
        <v>0</v>
      </c>
      <c r="AZ63" s="30">
        <v>2.8296144824184792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0.26923176825142686</v>
      </c>
      <c r="BG63" s="30">
        <v>0.10298521017014085</v>
      </c>
      <c r="BH63" s="30">
        <v>0</v>
      </c>
      <c r="BI63" s="30">
        <v>0</v>
      </c>
      <c r="BJ63" s="30">
        <v>9.4017208924194517E-2</v>
      </c>
      <c r="BK63" s="28">
        <f t="shared" si="25"/>
        <v>91.36271884422618</v>
      </c>
    </row>
    <row r="64" spans="1:63" x14ac:dyDescent="0.2">
      <c r="A64" s="22"/>
      <c r="B64" s="26" t="s">
        <v>113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0.83402642561439777</v>
      </c>
      <c r="AW64" s="30">
        <v>238.07586831846567</v>
      </c>
      <c r="AX64" s="30">
        <v>78.493834236742586</v>
      </c>
      <c r="AY64" s="30">
        <v>0</v>
      </c>
      <c r="AZ64" s="30">
        <v>8.5807920269273669E-2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1.499013239907639</v>
      </c>
      <c r="BG64" s="30">
        <v>0</v>
      </c>
      <c r="BH64" s="30">
        <v>0</v>
      </c>
      <c r="BI64" s="30">
        <v>0</v>
      </c>
      <c r="BJ64" s="30">
        <v>3.5920459356594235E-2</v>
      </c>
      <c r="BK64" s="28">
        <f t="shared" si="25"/>
        <v>319.02447060035615</v>
      </c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2.9061481927064481</v>
      </c>
      <c r="AW65" s="30">
        <f t="shared" si="26"/>
        <v>1067.6310916340542</v>
      </c>
      <c r="AX65" s="30">
        <f t="shared" si="26"/>
        <v>230.92759062393662</v>
      </c>
      <c r="AY65" s="30">
        <f t="shared" si="26"/>
        <v>0</v>
      </c>
      <c r="AZ65" s="30">
        <f t="shared" si="26"/>
        <v>3.2209834811229126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2.0180482409404421</v>
      </c>
      <c r="BG65" s="30">
        <f t="shared" si="27"/>
        <v>32.862816783353551</v>
      </c>
      <c r="BH65" s="30">
        <f t="shared" si="27"/>
        <v>0</v>
      </c>
      <c r="BI65" s="30">
        <f t="shared" si="27"/>
        <v>0</v>
      </c>
      <c r="BJ65" s="30">
        <f t="shared" si="27"/>
        <v>0.77882594215367185</v>
      </c>
      <c r="BK65" s="28">
        <f t="shared" si="25"/>
        <v>1340.3455048982678</v>
      </c>
      <c r="BM65" s="55"/>
      <c r="BO65" s="55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8">D59+D65</f>
        <v>0</v>
      </c>
      <c r="E66" s="30">
        <f t="shared" si="28"/>
        <v>0</v>
      </c>
      <c r="F66" s="30">
        <f t="shared" si="28"/>
        <v>0</v>
      </c>
      <c r="G66" s="30">
        <f t="shared" si="28"/>
        <v>0</v>
      </c>
      <c r="H66" s="30">
        <f t="shared" si="28"/>
        <v>0</v>
      </c>
      <c r="I66" s="30">
        <f t="shared" si="28"/>
        <v>0</v>
      </c>
      <c r="J66" s="30">
        <f t="shared" si="28"/>
        <v>0</v>
      </c>
      <c r="K66" s="30">
        <f t="shared" si="28"/>
        <v>0</v>
      </c>
      <c r="L66" s="30">
        <f t="shared" si="28"/>
        <v>0</v>
      </c>
      <c r="M66" s="30">
        <f t="shared" si="28"/>
        <v>0</v>
      </c>
      <c r="N66" s="30">
        <f t="shared" si="28"/>
        <v>0</v>
      </c>
      <c r="O66" s="30">
        <f t="shared" si="28"/>
        <v>0</v>
      </c>
      <c r="P66" s="30">
        <f t="shared" si="28"/>
        <v>0</v>
      </c>
      <c r="Q66" s="30">
        <f t="shared" si="28"/>
        <v>0</v>
      </c>
      <c r="R66" s="30">
        <f t="shared" si="28"/>
        <v>0</v>
      </c>
      <c r="S66" s="30">
        <f t="shared" si="28"/>
        <v>0</v>
      </c>
      <c r="T66" s="30">
        <f t="shared" si="28"/>
        <v>0</v>
      </c>
      <c r="U66" s="30">
        <f t="shared" si="28"/>
        <v>0</v>
      </c>
      <c r="V66" s="30">
        <f t="shared" si="28"/>
        <v>0</v>
      </c>
      <c r="W66" s="30">
        <f t="shared" si="28"/>
        <v>0</v>
      </c>
      <c r="X66" s="30">
        <f t="shared" si="28"/>
        <v>0</v>
      </c>
      <c r="Y66" s="30">
        <f t="shared" si="28"/>
        <v>0</v>
      </c>
      <c r="Z66" s="30">
        <f t="shared" si="28"/>
        <v>0</v>
      </c>
      <c r="AA66" s="30">
        <f t="shared" si="28"/>
        <v>0</v>
      </c>
      <c r="AB66" s="30">
        <f t="shared" si="28"/>
        <v>0</v>
      </c>
      <c r="AC66" s="30">
        <f t="shared" si="28"/>
        <v>0</v>
      </c>
      <c r="AD66" s="30">
        <f t="shared" si="28"/>
        <v>0</v>
      </c>
      <c r="AE66" s="30">
        <f t="shared" si="28"/>
        <v>0</v>
      </c>
      <c r="AF66" s="30">
        <f t="shared" si="28"/>
        <v>0</v>
      </c>
      <c r="AG66" s="30">
        <f t="shared" si="28"/>
        <v>0</v>
      </c>
      <c r="AH66" s="30">
        <f t="shared" si="28"/>
        <v>0</v>
      </c>
      <c r="AI66" s="30">
        <f t="shared" si="28"/>
        <v>0</v>
      </c>
      <c r="AJ66" s="30">
        <f t="shared" si="28"/>
        <v>0</v>
      </c>
      <c r="AK66" s="30">
        <f t="shared" si="28"/>
        <v>0</v>
      </c>
      <c r="AL66" s="30">
        <f t="shared" si="28"/>
        <v>0</v>
      </c>
      <c r="AM66" s="30">
        <f t="shared" si="28"/>
        <v>0</v>
      </c>
      <c r="AN66" s="30">
        <f t="shared" si="28"/>
        <v>0</v>
      </c>
      <c r="AO66" s="30">
        <f t="shared" si="28"/>
        <v>0</v>
      </c>
      <c r="AP66" s="30">
        <f t="shared" si="28"/>
        <v>0</v>
      </c>
      <c r="AQ66" s="30">
        <f t="shared" si="28"/>
        <v>0</v>
      </c>
      <c r="AR66" s="30">
        <f t="shared" si="28"/>
        <v>0</v>
      </c>
      <c r="AS66" s="30">
        <f t="shared" si="28"/>
        <v>0</v>
      </c>
      <c r="AT66" s="30">
        <f t="shared" si="28"/>
        <v>0</v>
      </c>
      <c r="AU66" s="30">
        <f t="shared" si="28"/>
        <v>0</v>
      </c>
      <c r="AV66" s="30">
        <f t="shared" ref="AV66:AZ66" si="29">AV59+AV65</f>
        <v>2.9061481927064481</v>
      </c>
      <c r="AW66" s="30">
        <f t="shared" si="29"/>
        <v>1067.6310916340542</v>
      </c>
      <c r="AX66" s="30">
        <f t="shared" si="29"/>
        <v>230.92759062393662</v>
      </c>
      <c r="AY66" s="30">
        <f t="shared" si="29"/>
        <v>0</v>
      </c>
      <c r="AZ66" s="30">
        <f t="shared" si="29"/>
        <v>3.2209834811229126</v>
      </c>
      <c r="BA66" s="30">
        <f t="shared" ref="BA66:BJ66" si="30">BA59+BA65</f>
        <v>0</v>
      </c>
      <c r="BB66" s="30">
        <f t="shared" si="30"/>
        <v>0</v>
      </c>
      <c r="BC66" s="30">
        <f t="shared" si="30"/>
        <v>0</v>
      </c>
      <c r="BD66" s="30">
        <f t="shared" si="30"/>
        <v>0</v>
      </c>
      <c r="BE66" s="30">
        <f t="shared" si="30"/>
        <v>0</v>
      </c>
      <c r="BF66" s="30">
        <f t="shared" si="30"/>
        <v>2.0180482409404421</v>
      </c>
      <c r="BG66" s="30">
        <f t="shared" si="30"/>
        <v>32.862816783353551</v>
      </c>
      <c r="BH66" s="30">
        <f t="shared" si="30"/>
        <v>0</v>
      </c>
      <c r="BI66" s="30">
        <f t="shared" si="30"/>
        <v>0</v>
      </c>
      <c r="BJ66" s="30">
        <f t="shared" si="30"/>
        <v>0.77882594215367185</v>
      </c>
      <c r="BK66" s="28">
        <f t="shared" ref="BK66" si="31">SUM(C66:BJ66)</f>
        <v>1340.3455048982678</v>
      </c>
    </row>
    <row r="67" spans="1:67" ht="4.5" customHeight="1" x14ac:dyDescent="0.2">
      <c r="A67" s="22"/>
      <c r="B67" s="25"/>
      <c r="C67" s="56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8"/>
    </row>
    <row r="68" spans="1:67" ht="25.5" x14ac:dyDescent="0.2">
      <c r="A68" s="22" t="s">
        <v>19</v>
      </c>
      <c r="B68" s="23" t="s">
        <v>20</v>
      </c>
      <c r="C68" s="56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8"/>
    </row>
    <row r="69" spans="1:67" x14ac:dyDescent="0.2">
      <c r="A69" s="22" t="s">
        <v>76</v>
      </c>
      <c r="B69" s="25" t="s">
        <v>21</v>
      </c>
      <c r="C69" s="56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8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56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8"/>
    </row>
    <row r="73" spans="1:67" x14ac:dyDescent="0.2">
      <c r="A73" s="22"/>
      <c r="B73" s="37" t="s">
        <v>99</v>
      </c>
      <c r="C73" s="38">
        <f t="shared" ref="C73:AH73" si="32">C31+C49+C54+C66+C71</f>
        <v>0</v>
      </c>
      <c r="D73" s="38">
        <f t="shared" si="32"/>
        <v>5.4685851356451609</v>
      </c>
      <c r="E73" s="38">
        <f t="shared" si="32"/>
        <v>0</v>
      </c>
      <c r="F73" s="38">
        <f t="shared" si="32"/>
        <v>0</v>
      </c>
      <c r="G73" s="38">
        <f t="shared" si="32"/>
        <v>0</v>
      </c>
      <c r="H73" s="38">
        <f t="shared" si="32"/>
        <v>83.878544392550324</v>
      </c>
      <c r="I73" s="38">
        <f t="shared" si="32"/>
        <v>7508.6147779827161</v>
      </c>
      <c r="J73" s="38">
        <f t="shared" si="32"/>
        <v>2097.3546528227616</v>
      </c>
      <c r="K73" s="38">
        <f t="shared" si="32"/>
        <v>0</v>
      </c>
      <c r="L73" s="38">
        <f t="shared" si="32"/>
        <v>233.94124944952512</v>
      </c>
      <c r="M73" s="38">
        <f t="shared" si="32"/>
        <v>0</v>
      </c>
      <c r="N73" s="38">
        <f t="shared" si="32"/>
        <v>0</v>
      </c>
      <c r="O73" s="38">
        <f t="shared" si="32"/>
        <v>0</v>
      </c>
      <c r="P73" s="38">
        <f t="shared" si="32"/>
        <v>0</v>
      </c>
      <c r="Q73" s="38">
        <f t="shared" si="32"/>
        <v>0</v>
      </c>
      <c r="R73" s="38">
        <f t="shared" si="32"/>
        <v>47.682083381610909</v>
      </c>
      <c r="S73" s="38">
        <f t="shared" si="32"/>
        <v>435.9268533162201</v>
      </c>
      <c r="T73" s="38">
        <f t="shared" si="32"/>
        <v>443.41733516156023</v>
      </c>
      <c r="U73" s="38">
        <f t="shared" si="32"/>
        <v>0</v>
      </c>
      <c r="V73" s="38">
        <f t="shared" si="32"/>
        <v>62.62912608644254</v>
      </c>
      <c r="W73" s="38">
        <f t="shared" si="32"/>
        <v>0</v>
      </c>
      <c r="X73" s="38">
        <f t="shared" si="32"/>
        <v>0</v>
      </c>
      <c r="Y73" s="38">
        <f t="shared" si="32"/>
        <v>0</v>
      </c>
      <c r="Z73" s="38">
        <f t="shared" si="32"/>
        <v>0</v>
      </c>
      <c r="AA73" s="38">
        <f t="shared" si="32"/>
        <v>0</v>
      </c>
      <c r="AB73" s="38">
        <f t="shared" si="32"/>
        <v>10.927087976603943</v>
      </c>
      <c r="AC73" s="38">
        <f t="shared" si="32"/>
        <v>411.0373137960155</v>
      </c>
      <c r="AD73" s="38">
        <f t="shared" si="32"/>
        <v>0</v>
      </c>
      <c r="AE73" s="38">
        <f t="shared" si="32"/>
        <v>0</v>
      </c>
      <c r="AF73" s="38">
        <f t="shared" si="32"/>
        <v>7.6243214120324101</v>
      </c>
      <c r="AG73" s="38">
        <f t="shared" si="32"/>
        <v>0</v>
      </c>
      <c r="AH73" s="38">
        <f t="shared" si="32"/>
        <v>0</v>
      </c>
      <c r="AI73" s="38">
        <f t="shared" ref="AI73:BJ73" si="33">AI31+AI49+AI54+AI66+AI71</f>
        <v>0</v>
      </c>
      <c r="AJ73" s="38">
        <f t="shared" si="33"/>
        <v>0</v>
      </c>
      <c r="AK73" s="38">
        <f t="shared" si="33"/>
        <v>0</v>
      </c>
      <c r="AL73" s="38">
        <f t="shared" si="33"/>
        <v>10.985950602329634</v>
      </c>
      <c r="AM73" s="38">
        <f t="shared" si="33"/>
        <v>0.24255659559885373</v>
      </c>
      <c r="AN73" s="38">
        <f t="shared" si="33"/>
        <v>0</v>
      </c>
      <c r="AO73" s="38">
        <f t="shared" si="33"/>
        <v>0</v>
      </c>
      <c r="AP73" s="38">
        <f t="shared" si="33"/>
        <v>7.5989234904194429</v>
      </c>
      <c r="AQ73" s="38">
        <f t="shared" si="33"/>
        <v>0</v>
      </c>
      <c r="AR73" s="38">
        <f t="shared" si="33"/>
        <v>0</v>
      </c>
      <c r="AS73" s="38">
        <f t="shared" si="33"/>
        <v>0</v>
      </c>
      <c r="AT73" s="38">
        <f t="shared" si="33"/>
        <v>0</v>
      </c>
      <c r="AU73" s="38">
        <f t="shared" si="33"/>
        <v>0</v>
      </c>
      <c r="AV73" s="38">
        <f t="shared" si="33"/>
        <v>908.02300469128056</v>
      </c>
      <c r="AW73" s="38">
        <f t="shared" si="33"/>
        <v>2862.0878974370225</v>
      </c>
      <c r="AX73" s="38">
        <f t="shared" si="33"/>
        <v>260.47337994678276</v>
      </c>
      <c r="AY73" s="38">
        <f t="shared" si="33"/>
        <v>0</v>
      </c>
      <c r="AZ73" s="38">
        <f t="shared" si="33"/>
        <v>955.18936175874887</v>
      </c>
      <c r="BA73" s="38">
        <f t="shared" si="33"/>
        <v>0</v>
      </c>
      <c r="BB73" s="38">
        <f t="shared" si="33"/>
        <v>0</v>
      </c>
      <c r="BC73" s="38">
        <f t="shared" si="33"/>
        <v>0</v>
      </c>
      <c r="BD73" s="38">
        <f t="shared" si="33"/>
        <v>0</v>
      </c>
      <c r="BE73" s="38">
        <f t="shared" si="33"/>
        <v>0</v>
      </c>
      <c r="BF73" s="38">
        <f t="shared" si="33"/>
        <v>779.96712935237531</v>
      </c>
      <c r="BG73" s="38">
        <f t="shared" si="33"/>
        <v>248.84354459006096</v>
      </c>
      <c r="BH73" s="38">
        <f t="shared" si="33"/>
        <v>182.90074612115384</v>
      </c>
      <c r="BI73" s="38">
        <f t="shared" si="33"/>
        <v>0</v>
      </c>
      <c r="BJ73" s="38">
        <f t="shared" si="33"/>
        <v>445.78862978088301</v>
      </c>
      <c r="BK73" s="46">
        <f>BK31+BK49+BK54+BK66+BK71</f>
        <v>18010.603055280335</v>
      </c>
      <c r="BM73" s="45"/>
      <c r="BN73" s="53"/>
    </row>
    <row r="74" spans="1:67" ht="4.5" customHeight="1" x14ac:dyDescent="0.2">
      <c r="A74" s="22"/>
      <c r="B74" s="37"/>
      <c r="C74" s="62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63"/>
    </row>
    <row r="75" spans="1:67" ht="14.25" customHeight="1" x14ac:dyDescent="0.3">
      <c r="A75" s="22" t="s">
        <v>5</v>
      </c>
      <c r="B75" s="20" t="s">
        <v>23</v>
      </c>
      <c r="C75" s="62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63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55"/>
    </row>
    <row r="81" spans="2:63" x14ac:dyDescent="0.2">
      <c r="L81" s="34"/>
      <c r="BK81" s="5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9"/>
  <sheetViews>
    <sheetView workbookViewId="0">
      <selection activeCell="B2" sqref="B2:K2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0" t="s">
        <v>131</v>
      </c>
      <c r="C2" s="91"/>
      <c r="D2" s="91"/>
      <c r="E2" s="91"/>
      <c r="F2" s="91"/>
      <c r="G2" s="91"/>
      <c r="H2" s="91"/>
      <c r="I2" s="91"/>
      <c r="J2" s="91"/>
      <c r="K2" s="92"/>
    </row>
    <row r="3" spans="2:13" x14ac:dyDescent="0.2">
      <c r="B3" s="93" t="s">
        <v>109</v>
      </c>
      <c r="C3" s="94"/>
      <c r="D3" s="94"/>
      <c r="E3" s="94"/>
      <c r="F3" s="94"/>
      <c r="G3" s="94"/>
      <c r="H3" s="94"/>
      <c r="I3" s="94"/>
      <c r="J3" s="94"/>
      <c r="K3" s="95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1.9564882724264101E-3</v>
      </c>
      <c r="E5" s="6">
        <v>2.2591282753881659E-2</v>
      </c>
      <c r="F5" s="6">
        <v>0.30731742274235263</v>
      </c>
      <c r="G5" s="6">
        <v>4.490016162765887E-3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13.221828664610809</v>
      </c>
      <c r="E6" s="6">
        <v>84.99480864975466</v>
      </c>
      <c r="F6" s="6">
        <v>41.922215369068311</v>
      </c>
      <c r="G6" s="6">
        <v>6.3447804456288228</v>
      </c>
      <c r="H6" s="6">
        <v>0</v>
      </c>
      <c r="I6" s="6">
        <v>0</v>
      </c>
      <c r="J6" s="6">
        <v>8.8378300207557686E-2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3.2584208493020399E-2</v>
      </c>
      <c r="F7" s="6">
        <v>1.3668463689934861E-2</v>
      </c>
      <c r="G7" s="6">
        <v>6.0686698031457761E-3</v>
      </c>
      <c r="H7" s="6">
        <v>0</v>
      </c>
      <c r="I7" s="6">
        <v>0</v>
      </c>
      <c r="J7" s="6">
        <v>1.1928347499604903E-4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1.6983316097380623</v>
      </c>
      <c r="E8" s="6">
        <v>14.02895062997446</v>
      </c>
      <c r="F8" s="6">
        <v>15.171615792542184</v>
      </c>
      <c r="G8" s="6">
        <v>6.3777931694849403</v>
      </c>
      <c r="H8" s="6">
        <v>0</v>
      </c>
      <c r="I8" s="6">
        <v>0</v>
      </c>
      <c r="J8" s="6">
        <v>5.4993121932546962E-3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5.4020647445068848</v>
      </c>
      <c r="E9" s="6">
        <v>14.208306781799125</v>
      </c>
      <c r="F9" s="6">
        <v>45.756033947032691</v>
      </c>
      <c r="G9" s="6">
        <v>2.0437894540881549</v>
      </c>
      <c r="H9" s="6">
        <v>0</v>
      </c>
      <c r="I9" s="6">
        <v>0</v>
      </c>
      <c r="J9" s="6">
        <v>0.31751422671459917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0.13939127086008932</v>
      </c>
      <c r="E10" s="6">
        <v>2.9054843413026594</v>
      </c>
      <c r="F10" s="6">
        <v>4.8112429010395807</v>
      </c>
      <c r="G10" s="6">
        <v>0.67067264049372732</v>
      </c>
      <c r="H10" s="6">
        <v>0</v>
      </c>
      <c r="I10" s="6">
        <v>0</v>
      </c>
      <c r="J10" s="6">
        <v>8.6154308233561558E-2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12.317303094800579</v>
      </c>
      <c r="E11" s="6">
        <v>29.393018456441073</v>
      </c>
      <c r="F11" s="6">
        <v>27.729926973368151</v>
      </c>
      <c r="G11" s="6">
        <v>4.7230140102632667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1.6161241637192281E-2</v>
      </c>
      <c r="E12" s="6">
        <v>0.28751003593071689</v>
      </c>
      <c r="F12" s="6">
        <v>0.24171046125840037</v>
      </c>
      <c r="G12" s="6">
        <v>1.5187837263196736E-2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5.9177687528511498E-3</v>
      </c>
      <c r="E13" s="6">
        <v>0.1721217278535643</v>
      </c>
      <c r="F13" s="6">
        <v>0.38579947482213633</v>
      </c>
      <c r="G13" s="6">
        <v>1.8078338066944789E-2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0.13777354833715921</v>
      </c>
      <c r="E14" s="6">
        <v>8.3441718557409974</v>
      </c>
      <c r="F14" s="6">
        <v>19.856557036002886</v>
      </c>
      <c r="G14" s="6">
        <v>0.86450787420819941</v>
      </c>
      <c r="H14" s="6">
        <v>0</v>
      </c>
      <c r="I14" s="6">
        <v>0</v>
      </c>
      <c r="J14" s="6">
        <v>3.2434467425435771E-2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184.15556012984572</v>
      </c>
      <c r="E15" s="6">
        <v>327.40640182143653</v>
      </c>
      <c r="F15" s="6">
        <v>226.85202265061889</v>
      </c>
      <c r="G15" s="6">
        <v>42.502999234327191</v>
      </c>
      <c r="H15" s="6">
        <v>0</v>
      </c>
      <c r="I15" s="6">
        <v>0</v>
      </c>
      <c r="J15" s="6">
        <v>0.22459199306426431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97.781628601545918</v>
      </c>
      <c r="E16" s="6">
        <v>8.4626335135876563</v>
      </c>
      <c r="F16" s="6">
        <v>12.686364197585787</v>
      </c>
      <c r="G16" s="6">
        <v>1.1770332815598332</v>
      </c>
      <c r="H16" s="6">
        <v>0</v>
      </c>
      <c r="I16" s="6">
        <v>0</v>
      </c>
      <c r="J16" s="6">
        <v>0.15297840387097908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0.15618911655431256</v>
      </c>
      <c r="E17" s="6">
        <v>22.585841754967792</v>
      </c>
      <c r="F17" s="6">
        <v>1.2809993415981733</v>
      </c>
      <c r="G17" s="6">
        <v>5.8123759632097892E-2</v>
      </c>
      <c r="H17" s="6">
        <v>0</v>
      </c>
      <c r="I17" s="6">
        <v>0</v>
      </c>
      <c r="J17" s="6">
        <v>8.5169850199840781E-4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0.18614631096149742</v>
      </c>
      <c r="E18" s="6">
        <v>2.0327694594022887</v>
      </c>
      <c r="F18" s="6">
        <v>6.7848268347141909</v>
      </c>
      <c r="G18" s="6">
        <v>0.55635587868094893</v>
      </c>
      <c r="H18" s="6">
        <v>0</v>
      </c>
      <c r="I18" s="6">
        <v>0</v>
      </c>
      <c r="J18" s="6">
        <v>1.740759331093329E-4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2.4636777362441085</v>
      </c>
      <c r="E19" s="6">
        <v>30.203018098545407</v>
      </c>
      <c r="F19" s="6">
        <v>94.551718084147026</v>
      </c>
      <c r="G19" s="6">
        <v>16.552273863875079</v>
      </c>
      <c r="H19" s="6">
        <v>0</v>
      </c>
      <c r="I19" s="6">
        <v>0</v>
      </c>
      <c r="J19" s="6">
        <v>1.7540891565831154E-4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409.28851774970462</v>
      </c>
      <c r="E20" s="6">
        <v>366.48141379391251</v>
      </c>
      <c r="F20" s="6">
        <v>146.17134424861501</v>
      </c>
      <c r="G20" s="6">
        <v>25.402054814741078</v>
      </c>
      <c r="H20" s="6">
        <v>0</v>
      </c>
      <c r="I20" s="6">
        <v>0</v>
      </c>
      <c r="J20" s="6">
        <v>33.174720643857349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350.66129770330269</v>
      </c>
      <c r="E21" s="6">
        <v>67.765647068194625</v>
      </c>
      <c r="F21" s="6">
        <v>99.021881899269772</v>
      </c>
      <c r="G21" s="6">
        <v>10.927842664352116</v>
      </c>
      <c r="H21" s="6">
        <v>0</v>
      </c>
      <c r="I21" s="6">
        <v>0</v>
      </c>
      <c r="J21" s="6">
        <v>0.20447561673482795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1.5409204513361268E-3</v>
      </c>
      <c r="F22" s="6">
        <v>4.8000975123286627E-3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79.554558269973924</v>
      </c>
      <c r="E23" s="6">
        <v>96.441188635693905</v>
      </c>
      <c r="F23" s="6">
        <v>86.955002071713878</v>
      </c>
      <c r="G23" s="6">
        <v>5.4775056759359684</v>
      </c>
      <c r="H23" s="6">
        <v>0</v>
      </c>
      <c r="I23" s="6">
        <v>0</v>
      </c>
      <c r="J23" s="6">
        <v>0.40738527314881429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5870.9808405824442</v>
      </c>
      <c r="E24" s="6">
        <v>1391.4705872265708</v>
      </c>
      <c r="F24" s="6">
        <v>394.51763339541287</v>
      </c>
      <c r="G24" s="6">
        <v>50.032444115029648</v>
      </c>
      <c r="H24" s="6">
        <v>0</v>
      </c>
      <c r="I24" s="6">
        <v>0</v>
      </c>
      <c r="J24" s="6">
        <v>1289.0115679268388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4.3665249665850552E-3</v>
      </c>
      <c r="E25" s="6">
        <v>4.0182889761284486E-2</v>
      </c>
      <c r="F25" s="6">
        <v>0.18172677411512775</v>
      </c>
      <c r="G25" s="6">
        <v>1.2542888617274314E-2</v>
      </c>
      <c r="H25" s="6">
        <v>0</v>
      </c>
      <c r="I25" s="6">
        <v>0</v>
      </c>
      <c r="J25" s="6">
        <v>4.6472838445190248E-5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1.0031440440475682E-3</v>
      </c>
      <c r="E26" s="6">
        <v>0.59053750571698416</v>
      </c>
      <c r="F26" s="6">
        <v>0.45152355253512916</v>
      </c>
      <c r="G26" s="6">
        <v>0.10883605460195965</v>
      </c>
      <c r="H26" s="6">
        <v>0</v>
      </c>
      <c r="I26" s="6">
        <v>0</v>
      </c>
      <c r="J26" s="6">
        <v>3.8091473338787625E-4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3.0012186291305136</v>
      </c>
      <c r="F27" s="6">
        <v>5.5342052449397848E-2</v>
      </c>
      <c r="G27" s="6">
        <v>2.8726432260018297E-4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3.3917041935795766E-3</v>
      </c>
      <c r="E28" s="6">
        <v>4.0994347593010863E-2</v>
      </c>
      <c r="F28" s="6">
        <v>0.10772914900695493</v>
      </c>
      <c r="G28" s="6">
        <v>1.4222417929105668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1942.1623841961014</v>
      </c>
      <c r="E29" s="6">
        <v>497.95487974381132</v>
      </c>
      <c r="F29" s="6">
        <v>62.865075016000901</v>
      </c>
      <c r="G29" s="6">
        <v>5.9079538780797671</v>
      </c>
      <c r="H29" s="6">
        <v>0</v>
      </c>
      <c r="I29" s="6">
        <v>0</v>
      </c>
      <c r="J29" s="6">
        <v>0.76223116512349309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4.6700635937165229</v>
      </c>
      <c r="E30" s="6">
        <v>17.702252595900539</v>
      </c>
      <c r="F30" s="6">
        <v>25.046905417161433</v>
      </c>
      <c r="G30" s="6">
        <v>2.3830653914095747</v>
      </c>
      <c r="H30" s="6">
        <v>0</v>
      </c>
      <c r="I30" s="6">
        <v>0</v>
      </c>
      <c r="J30" s="6">
        <v>4.3791653356481296E-2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440.10246203408167</v>
      </c>
      <c r="E31" s="6">
        <v>92.019811680427736</v>
      </c>
      <c r="F31" s="6">
        <v>199.86392713738348</v>
      </c>
      <c r="G31" s="6">
        <v>14.146952910448915</v>
      </c>
      <c r="H31" s="6">
        <v>0</v>
      </c>
      <c r="I31" s="6">
        <v>0</v>
      </c>
      <c r="J31" s="6">
        <v>0.84143107026971931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0.33832778898981852</v>
      </c>
      <c r="E32" s="6">
        <v>5.0483201377639997</v>
      </c>
      <c r="F32" s="6">
        <v>1.2087898363433776</v>
      </c>
      <c r="G32" s="6">
        <v>0.103177375523663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13.035418107952134</v>
      </c>
      <c r="E33" s="6">
        <v>22.314543366711455</v>
      </c>
      <c r="F33" s="6">
        <v>23.009078742256367</v>
      </c>
      <c r="G33" s="6">
        <v>1.5291956317926858</v>
      </c>
      <c r="H33" s="6">
        <v>0</v>
      </c>
      <c r="I33" s="6">
        <v>0</v>
      </c>
      <c r="J33" s="6">
        <v>3.7252310774663053E-2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83.977823517724246</v>
      </c>
      <c r="E34" s="6">
        <v>63.349209517059705</v>
      </c>
      <c r="F34" s="6">
        <v>42.7261466819538</v>
      </c>
      <c r="G34" s="6">
        <v>3.634597450300157</v>
      </c>
      <c r="H34" s="6">
        <v>0</v>
      </c>
      <c r="I34" s="6">
        <v>0</v>
      </c>
      <c r="J34" s="6">
        <v>0.78166541511376131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2.4785844771646155</v>
      </c>
      <c r="E35" s="6">
        <v>0.27806838355401248</v>
      </c>
      <c r="F35" s="6">
        <v>0.90191971535029314</v>
      </c>
      <c r="G35" s="6">
        <v>4.6878174983548695E-2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401.99107962489694</v>
      </c>
      <c r="E36" s="6">
        <v>277.50284401224525</v>
      </c>
      <c r="F36" s="6">
        <v>89.189848081248854</v>
      </c>
      <c r="G36" s="6">
        <v>11.288414988126352</v>
      </c>
      <c r="H36" s="6">
        <v>0</v>
      </c>
      <c r="I36" s="6">
        <v>0</v>
      </c>
      <c r="J36" s="6">
        <v>12.358861262581584</v>
      </c>
      <c r="K36" s="6">
        <v>0</v>
      </c>
      <c r="M36" s="44"/>
    </row>
    <row r="37" spans="2:14" x14ac:dyDescent="0.2">
      <c r="B37" s="1">
        <v>33</v>
      </c>
      <c r="C37" s="3" t="s">
        <v>132</v>
      </c>
      <c r="D37" s="6">
        <v>11.828409644781754</v>
      </c>
      <c r="E37" s="6">
        <v>93.006872703835469</v>
      </c>
      <c r="F37" s="6">
        <v>41.564427014744702</v>
      </c>
      <c r="G37" s="6">
        <v>7.2491787618501871</v>
      </c>
      <c r="H37" s="6">
        <v>0</v>
      </c>
      <c r="I37" s="6">
        <v>0</v>
      </c>
      <c r="J37" s="6">
        <v>0.31808858264324363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2.4543379482055171E-2</v>
      </c>
      <c r="E38" s="6">
        <v>0.11463053200517888</v>
      </c>
      <c r="F38" s="6">
        <v>0.28565829810513749</v>
      </c>
      <c r="G38" s="6">
        <v>0</v>
      </c>
      <c r="H38" s="6">
        <v>0</v>
      </c>
      <c r="I38" s="6">
        <v>0</v>
      </c>
      <c r="J38" s="6">
        <v>1.9588954566903229E-4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23.143077575356067</v>
      </c>
      <c r="E39" s="6">
        <v>173.34976255959023</v>
      </c>
      <c r="F39" s="6">
        <v>215.11510950979886</v>
      </c>
      <c r="G39" s="6">
        <v>27.465632225503636</v>
      </c>
      <c r="H39" s="6">
        <v>0</v>
      </c>
      <c r="I39" s="6">
        <v>0</v>
      </c>
      <c r="J39" s="6">
        <v>0.45385849999977751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0.70378916157003069</v>
      </c>
      <c r="E40" s="6">
        <v>3.8407804095945299</v>
      </c>
      <c r="F40" s="6">
        <v>7.5127914029310103</v>
      </c>
      <c r="G40" s="6">
        <v>0.75951176037496271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233.23989145424042</v>
      </c>
      <c r="E41" s="6">
        <v>214.6550138952968</v>
      </c>
      <c r="F41" s="6">
        <v>226.2277890123467</v>
      </c>
      <c r="G41" s="6">
        <v>141.18332629897648</v>
      </c>
      <c r="H41" s="6">
        <v>0</v>
      </c>
      <c r="I41" s="6">
        <v>0</v>
      </c>
      <c r="J41" s="6">
        <v>1.0406807221653722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>
        <f>SUM(J5:J43)</f>
        <v>1340.3455048982607</v>
      </c>
      <c r="K44" s="44"/>
      <c r="M44" s="47"/>
    </row>
    <row r="45" spans="2:14" x14ac:dyDescent="0.2">
      <c r="D45" s="44">
        <f>SUM(D5:D44)</f>
        <v>10185.873760561355</v>
      </c>
      <c r="E45" s="44">
        <f t="shared" ref="E45:G45" si="0">SUM(E5:E44)</f>
        <v>3932.0505131728046</v>
      </c>
      <c r="F45" s="44">
        <f t="shared" si="0"/>
        <v>2161.336468056486</v>
      </c>
      <c r="G45" s="44">
        <f t="shared" si="0"/>
        <v>390.99680859141949</v>
      </c>
      <c r="H45" s="44">
        <f>SUM(D45:G45)</f>
        <v>16670.257550382066</v>
      </c>
      <c r="I45" s="44">
        <f>H45+J45</f>
        <v>18010.603055280324</v>
      </c>
      <c r="J45" s="44">
        <v>1340.3455048982587</v>
      </c>
      <c r="K45" s="44"/>
    </row>
    <row r="46" spans="2:14" x14ac:dyDescent="0.2">
      <c r="D46" s="44"/>
      <c r="E46" s="50">
        <v>18010.603055280284</v>
      </c>
      <c r="G46" s="44"/>
      <c r="I46" s="47">
        <f>I45-E46</f>
        <v>4.0017766878008842E-11</v>
      </c>
      <c r="J46" s="44">
        <f>J45-J44</f>
        <v>-2.0463630789890885E-12</v>
      </c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7" x14ac:dyDescent="0.2">
      <c r="E49" s="52"/>
      <c r="G49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2020-09-07T10:01:06Z</dcterms:modified>
</cp:coreProperties>
</file>