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-120" yWindow="-120" windowWidth="19440" windowHeight="1104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'!$B$4:$N$4</definedName>
  </definedNames>
  <calcPr calcId="144525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59" i="8" l="1"/>
  <c r="M59" i="8"/>
  <c r="N59" i="8"/>
  <c r="O59" i="8"/>
  <c r="P59" i="8"/>
  <c r="Q59" i="8"/>
  <c r="R59" i="8"/>
  <c r="S59" i="8"/>
  <c r="T59" i="8"/>
  <c r="U59" i="8"/>
  <c r="V59" i="8"/>
  <c r="W59" i="8"/>
  <c r="X59" i="8"/>
  <c r="Y59" i="8"/>
  <c r="Z59" i="8"/>
  <c r="AA59" i="8"/>
  <c r="AB59" i="8"/>
  <c r="AC59" i="8"/>
  <c r="AD59" i="8"/>
  <c r="AE59" i="8"/>
  <c r="AF59" i="8"/>
  <c r="AG59" i="8"/>
  <c r="AH59" i="8"/>
  <c r="AI59" i="8"/>
  <c r="AJ59" i="8"/>
  <c r="AK59" i="8"/>
  <c r="AL59" i="8"/>
  <c r="AM59" i="8"/>
  <c r="AN59" i="8"/>
  <c r="AO59" i="8"/>
  <c r="AP59" i="8"/>
  <c r="AQ59" i="8"/>
  <c r="AR59" i="8"/>
  <c r="AS59" i="8"/>
  <c r="AT59" i="8"/>
  <c r="AU59" i="8"/>
  <c r="AV59" i="8"/>
  <c r="AW59" i="8"/>
  <c r="AX59" i="8"/>
  <c r="AY59" i="8"/>
  <c r="AZ59" i="8"/>
  <c r="BA59" i="8"/>
  <c r="BB59" i="8"/>
  <c r="BC59" i="8"/>
  <c r="BD59" i="8"/>
  <c r="BE59" i="8"/>
  <c r="BF59" i="8"/>
  <c r="BG59" i="8"/>
  <c r="BH59" i="8"/>
  <c r="BI59" i="8"/>
  <c r="BJ59" i="8"/>
  <c r="BK64" i="8" l="1"/>
  <c r="BK63" i="8"/>
  <c r="BK62" i="8"/>
  <c r="BK61" i="8"/>
  <c r="BK12" i="8" l="1"/>
  <c r="BK13" i="8" s="1"/>
  <c r="BK65" i="8"/>
  <c r="BK53" i="8"/>
  <c r="BK54" i="8" s="1"/>
  <c r="BK47" i="8"/>
  <c r="BK46" i="8"/>
  <c r="BK45" i="8"/>
  <c r="BK44" i="8"/>
  <c r="BK43" i="8"/>
  <c r="BK42" i="8"/>
  <c r="BK41" i="8"/>
  <c r="BK40" i="8"/>
  <c r="BK39" i="8"/>
  <c r="BK36" i="8"/>
  <c r="BK35" i="8"/>
  <c r="BK29" i="8"/>
  <c r="BK28" i="8"/>
  <c r="BK27" i="8"/>
  <c r="BK26" i="8"/>
  <c r="BK25" i="8"/>
  <c r="BK24" i="8"/>
  <c r="BK9" i="8"/>
  <c r="BK8" i="8"/>
  <c r="BJ10" i="8"/>
  <c r="BI10" i="8"/>
  <c r="BH10" i="8"/>
  <c r="BG10" i="8"/>
  <c r="BF10" i="8"/>
  <c r="BE10" i="8"/>
  <c r="BD10" i="8"/>
  <c r="BC10" i="8"/>
  <c r="BB10" i="8"/>
  <c r="BA10" i="8"/>
  <c r="AZ10" i="8"/>
  <c r="AY10" i="8"/>
  <c r="AX10" i="8"/>
  <c r="AW10" i="8"/>
  <c r="AV10" i="8"/>
  <c r="AU10" i="8"/>
  <c r="AT10" i="8"/>
  <c r="AS10" i="8"/>
  <c r="AR10" i="8"/>
  <c r="AQ10" i="8"/>
  <c r="AP10" i="8"/>
  <c r="AO10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K10" i="8" l="1"/>
  <c r="BK48" i="8"/>
  <c r="BK37" i="8"/>
  <c r="BK30" i="8"/>
  <c r="BK49" i="8" l="1"/>
  <c r="C30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BK15" i="8"/>
  <c r="BK16" i="8" s="1"/>
  <c r="BJ65" i="8" l="1"/>
  <c r="BI65" i="8"/>
  <c r="BH65" i="8"/>
  <c r="BG65" i="8"/>
  <c r="BF65" i="8"/>
  <c r="AZ65" i="8"/>
  <c r="AY65" i="8"/>
  <c r="AX65" i="8"/>
  <c r="AW65" i="8"/>
  <c r="AV65" i="8"/>
  <c r="BB65" i="8" l="1"/>
  <c r="BD65" i="8"/>
  <c r="BA65" i="8"/>
  <c r="BC65" i="8"/>
  <c r="BE65" i="8"/>
  <c r="BK76" i="8" l="1"/>
  <c r="BJ66" i="8" l="1"/>
  <c r="BI66" i="8"/>
  <c r="BH66" i="8"/>
  <c r="BG66" i="8"/>
  <c r="BF66" i="8"/>
  <c r="BE66" i="8"/>
  <c r="BD66" i="8"/>
  <c r="BC66" i="8"/>
  <c r="BB66" i="8"/>
  <c r="BA66" i="8"/>
  <c r="AZ66" i="8"/>
  <c r="AY66" i="8"/>
  <c r="AX66" i="8"/>
  <c r="AW66" i="8"/>
  <c r="AV66" i="8"/>
  <c r="K59" i="8"/>
  <c r="J59" i="8"/>
  <c r="I59" i="8"/>
  <c r="H59" i="8"/>
  <c r="G59" i="8"/>
  <c r="F59" i="8"/>
  <c r="E59" i="8"/>
  <c r="D59" i="8"/>
  <c r="C59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2" i="8"/>
  <c r="BI22" i="8"/>
  <c r="BH22" i="8"/>
  <c r="BG22" i="8"/>
  <c r="BF22" i="8"/>
  <c r="BE22" i="8"/>
  <c r="BD22" i="8"/>
  <c r="BC22" i="8"/>
  <c r="BB22" i="8"/>
  <c r="BA22" i="8"/>
  <c r="AZ22" i="8"/>
  <c r="AY22" i="8"/>
  <c r="AX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K70" i="8"/>
  <c r="BK58" i="8"/>
  <c r="BK21" i="8"/>
  <c r="BK22" i="8" s="1"/>
  <c r="BK59" i="8" l="1"/>
  <c r="BK66" i="8" s="1"/>
  <c r="BK77" i="8"/>
  <c r="BK71" i="8"/>
  <c r="BK18" i="8"/>
  <c r="BK19" i="8" s="1"/>
  <c r="BK31" i="8" s="1"/>
  <c r="D65" i="8"/>
  <c r="D66" i="8" s="1"/>
  <c r="E65" i="8"/>
  <c r="E66" i="8" s="1"/>
  <c r="F65" i="8"/>
  <c r="F66" i="8" s="1"/>
  <c r="G65" i="8"/>
  <c r="G66" i="8" s="1"/>
  <c r="H65" i="8"/>
  <c r="H66" i="8" s="1"/>
  <c r="I65" i="8"/>
  <c r="I66" i="8" s="1"/>
  <c r="J65" i="8"/>
  <c r="J66" i="8" s="1"/>
  <c r="K65" i="8"/>
  <c r="K66" i="8" s="1"/>
  <c r="L65" i="8"/>
  <c r="L66" i="8" s="1"/>
  <c r="M65" i="8"/>
  <c r="M66" i="8" s="1"/>
  <c r="N65" i="8"/>
  <c r="N66" i="8" s="1"/>
  <c r="O65" i="8"/>
  <c r="O66" i="8" s="1"/>
  <c r="P65" i="8"/>
  <c r="P66" i="8" s="1"/>
  <c r="Q65" i="8"/>
  <c r="Q66" i="8" s="1"/>
  <c r="R65" i="8"/>
  <c r="R66" i="8" s="1"/>
  <c r="S65" i="8"/>
  <c r="S66" i="8" s="1"/>
  <c r="T65" i="8"/>
  <c r="T66" i="8" s="1"/>
  <c r="U65" i="8"/>
  <c r="U66" i="8" s="1"/>
  <c r="V65" i="8"/>
  <c r="V66" i="8" s="1"/>
  <c r="W65" i="8"/>
  <c r="W66" i="8" s="1"/>
  <c r="X65" i="8"/>
  <c r="X66" i="8" s="1"/>
  <c r="Y65" i="8"/>
  <c r="Y66" i="8" s="1"/>
  <c r="Z65" i="8"/>
  <c r="Z66" i="8" s="1"/>
  <c r="AA65" i="8"/>
  <c r="AA66" i="8" s="1"/>
  <c r="AB65" i="8"/>
  <c r="AB66" i="8" s="1"/>
  <c r="AC65" i="8"/>
  <c r="AC66" i="8" s="1"/>
  <c r="AD65" i="8"/>
  <c r="AD66" i="8" s="1"/>
  <c r="AE65" i="8"/>
  <c r="AE66" i="8" s="1"/>
  <c r="AF65" i="8"/>
  <c r="AF66" i="8" s="1"/>
  <c r="AG65" i="8"/>
  <c r="AG66" i="8" s="1"/>
  <c r="AH65" i="8"/>
  <c r="AH66" i="8" s="1"/>
  <c r="AI65" i="8"/>
  <c r="AI66" i="8" s="1"/>
  <c r="AJ65" i="8"/>
  <c r="AJ66" i="8" s="1"/>
  <c r="AK65" i="8"/>
  <c r="AK66" i="8" s="1"/>
  <c r="AL65" i="8"/>
  <c r="AL66" i="8" s="1"/>
  <c r="AM65" i="8"/>
  <c r="AM66" i="8" s="1"/>
  <c r="AN65" i="8"/>
  <c r="AN66" i="8" s="1"/>
  <c r="AO65" i="8"/>
  <c r="AO66" i="8" s="1"/>
  <c r="AP65" i="8"/>
  <c r="AP66" i="8" s="1"/>
  <c r="AQ65" i="8"/>
  <c r="AQ66" i="8" s="1"/>
  <c r="AR65" i="8"/>
  <c r="AR66" i="8" s="1"/>
  <c r="AS65" i="8"/>
  <c r="AS66" i="8" s="1"/>
  <c r="AT65" i="8"/>
  <c r="AT66" i="8" s="1"/>
  <c r="AU65" i="8"/>
  <c r="AU66" i="8" s="1"/>
  <c r="C65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W19" i="8"/>
  <c r="X19" i="8"/>
  <c r="Y19" i="8"/>
  <c r="Z19" i="8"/>
  <c r="AA19" i="8"/>
  <c r="AB19" i="8"/>
  <c r="AC19" i="8"/>
  <c r="AD19" i="8"/>
  <c r="AE19" i="8"/>
  <c r="AF19" i="8"/>
  <c r="AG19" i="8"/>
  <c r="AH19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E19" i="8"/>
  <c r="BF19" i="8"/>
  <c r="BG19" i="8"/>
  <c r="BH19" i="8"/>
  <c r="BI19" i="8"/>
  <c r="BJ19" i="8"/>
  <c r="C19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W16" i="8"/>
  <c r="X16" i="8"/>
  <c r="Y16" i="8"/>
  <c r="Z16" i="8"/>
  <c r="AA16" i="8"/>
  <c r="AB16" i="8"/>
  <c r="AC16" i="8"/>
  <c r="AD16" i="8"/>
  <c r="AE16" i="8"/>
  <c r="AF16" i="8"/>
  <c r="AG16" i="8"/>
  <c r="AH16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E16" i="8"/>
  <c r="BF16" i="8"/>
  <c r="BG16" i="8"/>
  <c r="BH16" i="8"/>
  <c r="BI16" i="8"/>
  <c r="BJ16" i="8"/>
  <c r="C16" i="8"/>
  <c r="C54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V13" i="8"/>
  <c r="W13" i="8"/>
  <c r="X13" i="8"/>
  <c r="Y13" i="8"/>
  <c r="Z13" i="8"/>
  <c r="AA13" i="8"/>
  <c r="AB13" i="8"/>
  <c r="AC13" i="8"/>
  <c r="AD13" i="8"/>
  <c r="AE13" i="8"/>
  <c r="AF13" i="8"/>
  <c r="AG13" i="8"/>
  <c r="AH13" i="8"/>
  <c r="AI13" i="8"/>
  <c r="AJ13" i="8"/>
  <c r="AK13" i="8"/>
  <c r="AL13" i="8"/>
  <c r="AM13" i="8"/>
  <c r="AN13" i="8"/>
  <c r="AO13" i="8"/>
  <c r="AP13" i="8"/>
  <c r="AQ13" i="8"/>
  <c r="AR13" i="8"/>
  <c r="AS13" i="8"/>
  <c r="AT13" i="8"/>
  <c r="AU13" i="8"/>
  <c r="AV13" i="8"/>
  <c r="AW13" i="8"/>
  <c r="AX13" i="8"/>
  <c r="AY13" i="8"/>
  <c r="AZ13" i="8"/>
  <c r="BA13" i="8"/>
  <c r="BB13" i="8"/>
  <c r="BC13" i="8"/>
  <c r="BD13" i="8"/>
  <c r="BE13" i="8"/>
  <c r="BF13" i="8"/>
  <c r="BG13" i="8"/>
  <c r="BH13" i="8"/>
  <c r="BI13" i="8"/>
  <c r="BJ13" i="8"/>
  <c r="C13" i="8"/>
  <c r="C37" i="8"/>
  <c r="C66" i="8" l="1"/>
  <c r="BJ31" i="8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BI31" i="8"/>
  <c r="BG31" i="8"/>
  <c r="BE31" i="8"/>
  <c r="BC31" i="8"/>
  <c r="BA31" i="8"/>
  <c r="AY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G49" i="8"/>
  <c r="BJ49" i="8"/>
  <c r="BF49" i="8"/>
  <c r="BD49" i="8"/>
  <c r="AZ49" i="8"/>
  <c r="BB49" i="8"/>
  <c r="C49" i="8"/>
  <c r="BH49" i="8"/>
  <c r="C31" i="8"/>
  <c r="I73" i="8" l="1"/>
  <c r="Q73" i="8"/>
  <c r="AK73" i="8"/>
  <c r="AS73" i="8"/>
  <c r="BA73" i="8"/>
  <c r="BD73" i="8"/>
  <c r="W73" i="8"/>
  <c r="E73" i="8"/>
  <c r="M73" i="8"/>
  <c r="U73" i="8"/>
  <c r="AG73" i="8"/>
  <c r="AO73" i="8"/>
  <c r="AW73" i="8"/>
  <c r="BE73" i="8"/>
  <c r="BG73" i="8"/>
  <c r="G73" i="8"/>
  <c r="K73" i="8"/>
  <c r="O73" i="8"/>
  <c r="S73" i="8"/>
  <c r="AA73" i="8"/>
  <c r="AI73" i="8"/>
  <c r="AM73" i="8"/>
  <c r="AQ73" i="8"/>
  <c r="AU73" i="8"/>
  <c r="AY73" i="8"/>
  <c r="BC73" i="8"/>
  <c r="Y73" i="8"/>
  <c r="AC73" i="8"/>
  <c r="AE73" i="8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C73" i="8"/>
  <c r="BK73" i="8" l="1"/>
</calcChain>
</file>

<file path=xl/sharedStrings.xml><?xml version="1.0" encoding="utf-8"?>
<sst xmlns="http://schemas.openxmlformats.org/spreadsheetml/2006/main" count="169" uniqueCount="133">
  <si>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</si>
  <si>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</si>
  <si>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</si>
  <si>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</si>
  <si>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</si>
  <si>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</si>
  <si>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</si>
  <si>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</si>
  <si>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</si>
  <si>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</si>
  <si>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</si>
  <si>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</si>
  <si>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</si>
  <si>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</si>
  <si>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</si>
  <si>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</si>
  <si>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</si>
  <si>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</si>
  <si>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</si>
  <si>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</si>
  <si>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</si>
  <si>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</si>
  <si>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</si>
  <si>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</si>
  <si>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</si>
  <si>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</si>
  <si>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</si>
  <si>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</si>
  <si>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</si>
  <si>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</si>
  <si>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</si>
  <si>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</si>
  <si>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</si>
  <si>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</si>
  <si>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</si>
  <si>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</si>
  <si>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</si>
  <si>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</si>
  <si>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</si>
  <si>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</si>
  <si>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</si>
  <si>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</si>
  <si>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</si>
  <si>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</si>
  <si>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</si>
  <si>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</si>
  <si>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</si>
  <si>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</si>
  <si>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</si>
  <si>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</si>
  <si>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</si>
  <si>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</si>
  <si>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</si>
  <si>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</si>
  <si>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</si>
  <si>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</si>
  <si>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</si>
  <si>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</si>
  <si>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</si>
  <si>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</si>
  <si>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</si>
  <si>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</si>
  <si>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</si>
  <si>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</si>
  <si>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</si>
  <si>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</si>
  <si>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</si>
  <si>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</si>
  <si>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</si>
  <si>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</si>
  <si>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</si>
  <si>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</si>
  <si>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</si>
  <si>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</si>
  <si>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</si>
  <si>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</si>
  <si>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</si>
  <si>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</si>
  <si>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</si>
  <si>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</si>
  <si>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</si>
  <si>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</si>
  <si>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</si>
  <si>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</si>
  <si>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</si>
  <si>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</si>
  <si>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</si>
  <si>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</si>
  <si>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</si>
  <si>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</si>
  <si>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</si>
  <si>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</si>
  <si>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</si>
  <si>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</si>
  <si>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</si>
  <si>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</si>
  <si>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</si>
  <si>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</si>
  <si>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</si>
  <si>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</si>
  <si>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</si>
  <si>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LIC Mutual Fund (All figures in Rs. Crore)</t>
  </si>
  <si>
    <t>T30</t>
  </si>
  <si>
    <t>B30</t>
  </si>
  <si>
    <t>S.No</t>
  </si>
  <si>
    <t>Telangana</t>
  </si>
  <si>
    <t>LIC MF Govt. Securities Fund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</si>
  <si>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</si>
  <si>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</si>
  <si>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</si>
  <si>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</si>
  <si>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</si>
  <si>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</si>
  <si>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LIC MF Tax Plan</t>
  </si>
  <si>
    <t>LIC MF UNIT LINKED INSURANCE SCHEME</t>
  </si>
  <si>
    <t>LIC MF Arbitrage Fund</t>
  </si>
  <si>
    <t>LIC MF Banking and Financial Services Fund</t>
  </si>
  <si>
    <t>LIC MF Childrens Gift Fund</t>
  </si>
  <si>
    <t>LIC MF Index Fund-Sensex Plan</t>
  </si>
  <si>
    <t>LIC MF Infrastructure Fund</t>
  </si>
  <si>
    <t>LIC MF Large and Midcap Fund</t>
  </si>
  <si>
    <t>LIC MF Large Cap Fund</t>
  </si>
  <si>
    <t>LIC MF Equity Hybrid Fund</t>
  </si>
  <si>
    <t>LIC MF Exchange Traded Fund - Nifty 50</t>
  </si>
  <si>
    <t>LIC MF Exchange Traded Fund Sensex</t>
  </si>
  <si>
    <t>LIC MF Exchange Traded Fund - Nifty 100</t>
  </si>
  <si>
    <t>LIC MF G-Sec Long Term Exchange Traded Fund</t>
  </si>
  <si>
    <t>LIC MF Liquid Fund</t>
  </si>
  <si>
    <t>LIC MF Overnight Fund</t>
  </si>
  <si>
    <t>LIC MF Index Fund Nifty Plan</t>
  </si>
  <si>
    <t>LIC Mutual Fund: Net Average Assets Under Management (AAUM) as on 30/04/2021 (All figures in Rs. Crore)</t>
  </si>
  <si>
    <t>Table showing State wise /Union Territory wise contribution to AAUM of category of schemes as on 30.04.2021</t>
  </si>
  <si>
    <t>LIC MF Flexi Cap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</si>
</sst>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.0000000"/>
    <numFmt numFmtId="165" formatCode="#,##0.00000000"/>
    <numFmt numFmtId="166" formatCode="0.000000000"/>
    <numFmt numFmtId="167" formatCode="0.00000"/>
    <numFmt numFmtId="168" formatCode="_(* #,##0.00000000_);_(* \(#,##0.00000000\);_(* &quot;-&quot;??_);_(@_)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167" fontId="13" fillId="0" borderId="0" xfId="0" applyNumberFormat="1" applyFont="1" applyFill="1" applyBorder="1"/>
    <xf numFmtId="2" fontId="13" fillId="0" borderId="0" xfId="0" applyNumberFormat="1" applyFont="1" applyFill="1" applyBorder="1"/>
    <xf numFmtId="43" fontId="13" fillId="0" borderId="0" xfId="4" applyFont="1" applyFill="1" applyBorder="1"/>
    <xf numFmtId="43" fontId="0" fillId="0" borderId="0" xfId="4" applyFont="1"/>
    <xf numFmtId="43" fontId="13" fillId="0" borderId="0" xfId="0" applyNumberFormat="1" applyFont="1" applyFill="1" applyBorder="1"/>
    <xf numFmtId="168" fontId="13" fillId="0" borderId="0" xfId="0" applyNumberFormat="1" applyFont="1" applyFill="1" applyBorder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18" xfId="1" applyNumberFormat="1" applyFont="1" applyFill="1" applyBorder="1" applyAlignment="1">
      <alignment horizontal="center" vertical="center" wrapText="1"/>
    </xf>
    <xf numFmtId="49" fontId="11" fillId="0" borderId="19" xfId="1" applyNumberFormat="1" applyFont="1" applyFill="1" applyBorder="1" applyAlignment="1">
      <alignment horizontal="center" vertical="center" wrapText="1"/>
    </xf>
    <xf numFmtId="49" fontId="11" fillId="0" borderId="20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5">
    <cellStyle name="Comma" xfId="4" builtinId="3"/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zoomScaleNormal="100" workbookViewId="0">
      <selection sqref="A1:A5"/>
    </sheetView>
  </sheetViews>
  <sheetFormatPr defaultColWidth="9.140625" defaultRowHeight="12.75" x14ac:dyDescent="0.2"/>
  <cols>
    <col min="1" max="1" width="8.28515625" style="24" bestFit="1" customWidth="1"/>
    <col min="2" max="2" width="37.28515625" style="24" customWidth="1"/>
    <col min="3" max="4" width="5.28515625" style="24" customWidth="1"/>
    <col min="5" max="5" width="5.28515625" style="24" bestFit="1" customWidth="1"/>
    <col min="6" max="7" width="5.28515625" style="24" customWidth="1"/>
    <col min="8" max="8" width="6.42578125" style="24" customWidth="1"/>
    <col min="9" max="10" width="8.7109375" style="24" bestFit="1" customWidth="1"/>
    <col min="11" max="11" width="5.28515625" style="24" customWidth="1"/>
    <col min="12" max="12" width="7.5703125" style="24" customWidth="1"/>
    <col min="13" max="17" width="5.28515625" style="24" customWidth="1"/>
    <col min="18" max="18" width="6.42578125" style="24" customWidth="1"/>
    <col min="19" max="20" width="7.5703125" style="24" customWidth="1"/>
    <col min="21" max="21" width="5.28515625" style="24" customWidth="1"/>
    <col min="22" max="22" width="6.42578125" style="24" customWidth="1"/>
    <col min="23" max="27" width="5.28515625" style="24" customWidth="1"/>
    <col min="28" max="28" width="6.42578125" style="24" customWidth="1"/>
    <col min="29" max="29" width="7.5703125" style="24" customWidth="1"/>
    <col min="30" max="37" width="5.28515625" style="24" customWidth="1"/>
    <col min="38" max="38" width="6.42578125" style="24" customWidth="1"/>
    <col min="39" max="47" width="5.28515625" style="24" customWidth="1"/>
    <col min="48" max="48" width="8.7109375" style="24" customWidth="1"/>
    <col min="49" max="49" width="8.7109375" style="24" bestFit="1" customWidth="1"/>
    <col min="50" max="50" width="8.7109375" style="24" customWidth="1"/>
    <col min="51" max="51" width="5.28515625" style="24" customWidth="1"/>
    <col min="52" max="52" width="8.7109375" style="24" bestFit="1" customWidth="1"/>
    <col min="53" max="57" width="5.28515625" style="24" customWidth="1"/>
    <col min="58" max="58" width="8.7109375" style="24" customWidth="1"/>
    <col min="59" max="60" width="7.5703125" style="24" customWidth="1"/>
    <col min="61" max="61" width="5.28515625" style="24" customWidth="1"/>
    <col min="62" max="62" width="7.5703125" style="24" customWidth="1"/>
    <col min="63" max="63" width="17" style="24" bestFit="1" customWidth="1"/>
    <col min="64" max="64" width="14" style="24" bestFit="1" customWidth="1"/>
    <col min="65" max="65" width="10.42578125" style="24" bestFit="1" customWidth="1"/>
    <col min="66" max="66" width="17.42578125" style="24" bestFit="1" customWidth="1"/>
    <col min="67" max="16384" width="9.140625" style="24"/>
  </cols>
  <sheetData>
    <row r="1" spans="1:107" s="11" customFormat="1" ht="19.5" thickBot="1" x14ac:dyDescent="0.35">
      <c r="A1" s="61" t="s">
        <v>104</v>
      </c>
      <c r="B1" s="78" t="s">
        <v>29</v>
      </c>
      <c r="C1" s="69" t="s">
        <v>130</v>
      </c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1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62"/>
      <c r="B2" s="79"/>
      <c r="C2" s="86" t="s">
        <v>28</v>
      </c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8"/>
      <c r="W2" s="86" t="s">
        <v>24</v>
      </c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8"/>
      <c r="AQ2" s="86" t="s">
        <v>25</v>
      </c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8"/>
      <c r="BK2" s="75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62"/>
      <c r="B3" s="79"/>
      <c r="C3" s="72" t="s">
        <v>102</v>
      </c>
      <c r="D3" s="73"/>
      <c r="E3" s="73"/>
      <c r="F3" s="73"/>
      <c r="G3" s="73"/>
      <c r="H3" s="73"/>
      <c r="I3" s="73"/>
      <c r="J3" s="73"/>
      <c r="K3" s="73"/>
      <c r="L3" s="74"/>
      <c r="M3" s="72" t="s">
        <v>103</v>
      </c>
      <c r="N3" s="73"/>
      <c r="O3" s="73"/>
      <c r="P3" s="73"/>
      <c r="Q3" s="73"/>
      <c r="R3" s="73"/>
      <c r="S3" s="73"/>
      <c r="T3" s="73"/>
      <c r="U3" s="73"/>
      <c r="V3" s="74"/>
      <c r="W3" s="72" t="s">
        <v>102</v>
      </c>
      <c r="X3" s="73"/>
      <c r="Y3" s="73"/>
      <c r="Z3" s="73"/>
      <c r="AA3" s="73"/>
      <c r="AB3" s="73"/>
      <c r="AC3" s="73"/>
      <c r="AD3" s="73"/>
      <c r="AE3" s="73"/>
      <c r="AF3" s="74"/>
      <c r="AG3" s="72" t="s">
        <v>103</v>
      </c>
      <c r="AH3" s="73"/>
      <c r="AI3" s="73"/>
      <c r="AJ3" s="73"/>
      <c r="AK3" s="73"/>
      <c r="AL3" s="73"/>
      <c r="AM3" s="73"/>
      <c r="AN3" s="73"/>
      <c r="AO3" s="73"/>
      <c r="AP3" s="74"/>
      <c r="AQ3" s="72" t="s">
        <v>102</v>
      </c>
      <c r="AR3" s="73"/>
      <c r="AS3" s="73"/>
      <c r="AT3" s="73"/>
      <c r="AU3" s="73"/>
      <c r="AV3" s="73"/>
      <c r="AW3" s="73"/>
      <c r="AX3" s="73"/>
      <c r="AY3" s="73"/>
      <c r="AZ3" s="74"/>
      <c r="BA3" s="72" t="s">
        <v>103</v>
      </c>
      <c r="BB3" s="73"/>
      <c r="BC3" s="73"/>
      <c r="BD3" s="73"/>
      <c r="BE3" s="73"/>
      <c r="BF3" s="73"/>
      <c r="BG3" s="73"/>
      <c r="BH3" s="73"/>
      <c r="BI3" s="73"/>
      <c r="BJ3" s="74"/>
      <c r="BK3" s="76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62"/>
      <c r="B4" s="79"/>
      <c r="C4" s="89" t="s">
        <v>35</v>
      </c>
      <c r="D4" s="90"/>
      <c r="E4" s="90"/>
      <c r="F4" s="90"/>
      <c r="G4" s="91"/>
      <c r="H4" s="83" t="s">
        <v>36</v>
      </c>
      <c r="I4" s="84"/>
      <c r="J4" s="84"/>
      <c r="K4" s="84"/>
      <c r="L4" s="85"/>
      <c r="M4" s="89" t="s">
        <v>35</v>
      </c>
      <c r="N4" s="90"/>
      <c r="O4" s="90"/>
      <c r="P4" s="90"/>
      <c r="Q4" s="91"/>
      <c r="R4" s="83" t="s">
        <v>36</v>
      </c>
      <c r="S4" s="84"/>
      <c r="T4" s="84"/>
      <c r="U4" s="84"/>
      <c r="V4" s="85"/>
      <c r="W4" s="89" t="s">
        <v>35</v>
      </c>
      <c r="X4" s="90"/>
      <c r="Y4" s="90"/>
      <c r="Z4" s="90"/>
      <c r="AA4" s="91"/>
      <c r="AB4" s="83" t="s">
        <v>36</v>
      </c>
      <c r="AC4" s="84"/>
      <c r="AD4" s="84"/>
      <c r="AE4" s="84"/>
      <c r="AF4" s="85"/>
      <c r="AG4" s="89" t="s">
        <v>35</v>
      </c>
      <c r="AH4" s="90"/>
      <c r="AI4" s="90"/>
      <c r="AJ4" s="90"/>
      <c r="AK4" s="91"/>
      <c r="AL4" s="83" t="s">
        <v>36</v>
      </c>
      <c r="AM4" s="84"/>
      <c r="AN4" s="84"/>
      <c r="AO4" s="84"/>
      <c r="AP4" s="85"/>
      <c r="AQ4" s="89" t="s">
        <v>35</v>
      </c>
      <c r="AR4" s="90"/>
      <c r="AS4" s="90"/>
      <c r="AT4" s="90"/>
      <c r="AU4" s="91"/>
      <c r="AV4" s="83" t="s">
        <v>36</v>
      </c>
      <c r="AW4" s="84"/>
      <c r="AX4" s="84"/>
      <c r="AY4" s="84"/>
      <c r="AZ4" s="85"/>
      <c r="BA4" s="89" t="s">
        <v>35</v>
      </c>
      <c r="BB4" s="90"/>
      <c r="BC4" s="90"/>
      <c r="BD4" s="90"/>
      <c r="BE4" s="91"/>
      <c r="BF4" s="83" t="s">
        <v>36</v>
      </c>
      <c r="BG4" s="84"/>
      <c r="BH4" s="84"/>
      <c r="BI4" s="84"/>
      <c r="BJ4" s="85"/>
      <c r="BK4" s="76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63"/>
      <c r="B5" s="79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77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x14ac:dyDescent="0.2">
      <c r="A6" s="22" t="s">
        <v>0</v>
      </c>
      <c r="B6" s="23" t="s">
        <v>6</v>
      </c>
      <c r="C6" s="80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2"/>
    </row>
    <row r="7" spans="1:107" x14ac:dyDescent="0.2">
      <c r="A7" s="22" t="s">
        <v>76</v>
      </c>
      <c r="B7" s="25" t="s">
        <v>11</v>
      </c>
      <c r="C7" s="80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2"/>
    </row>
    <row r="8" spans="1:107" x14ac:dyDescent="0.2">
      <c r="A8" s="22"/>
      <c r="B8" s="26" t="s">
        <v>127</v>
      </c>
      <c r="C8" s="27">
        <v>0</v>
      </c>
      <c r="D8" s="27">
        <v>17.535735785499995</v>
      </c>
      <c r="E8" s="27">
        <v>0</v>
      </c>
      <c r="F8" s="27">
        <v>0</v>
      </c>
      <c r="G8" s="27">
        <v>0</v>
      </c>
      <c r="H8" s="27">
        <v>11.014956605499995</v>
      </c>
      <c r="I8" s="27">
        <v>4802.5829942834662</v>
      </c>
      <c r="J8" s="27">
        <v>799.08588613113352</v>
      </c>
      <c r="K8" s="27">
        <v>0</v>
      </c>
      <c r="L8" s="27">
        <v>72.381151146033346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6.9590684567999972</v>
      </c>
      <c r="S8" s="27">
        <v>210.50100272589995</v>
      </c>
      <c r="T8" s="27">
        <v>136.24695315913334</v>
      </c>
      <c r="U8" s="27">
        <v>0</v>
      </c>
      <c r="V8" s="27">
        <v>23.275280672533324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4.4633357399999997E-2</v>
      </c>
      <c r="AC8" s="27">
        <v>103.46280736246662</v>
      </c>
      <c r="AD8" s="27">
        <v>0</v>
      </c>
      <c r="AE8" s="27">
        <v>0</v>
      </c>
      <c r="AF8" s="27">
        <v>0.84175292376666644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7.4541233733333337E-2</v>
      </c>
      <c r="AM8" s="27">
        <v>6.1418053433333328E-2</v>
      </c>
      <c r="AN8" s="27">
        <v>0</v>
      </c>
      <c r="AO8" s="27">
        <v>0</v>
      </c>
      <c r="AP8" s="27">
        <v>0.82141711943333307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18.384508160933347</v>
      </c>
      <c r="AW8" s="27">
        <v>1216.8679210054995</v>
      </c>
      <c r="AX8" s="27">
        <v>9.9560353770999992</v>
      </c>
      <c r="AY8" s="27">
        <v>0</v>
      </c>
      <c r="AZ8" s="27">
        <v>98.918633403633279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8.8535584113999768</v>
      </c>
      <c r="BG8" s="27">
        <v>9.8962273619333345</v>
      </c>
      <c r="BH8" s="27">
        <v>17.557043624666665</v>
      </c>
      <c r="BI8" s="27">
        <v>0</v>
      </c>
      <c r="BJ8" s="27">
        <v>10.446955652300005</v>
      </c>
      <c r="BK8" s="28">
        <f t="shared" ref="BK8:BK9" si="0">SUM(C8:BJ8)</f>
        <v>7575.7704820136978</v>
      </c>
      <c r="BL8" s="45"/>
      <c r="BM8" s="54"/>
      <c r="BN8" s="57"/>
    </row>
    <row r="9" spans="1:107" x14ac:dyDescent="0.2">
      <c r="A9" s="22"/>
      <c r="B9" s="26" t="s">
        <v>128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0.10752768213333334</v>
      </c>
      <c r="I9" s="27">
        <v>138.35132848529997</v>
      </c>
      <c r="J9" s="27">
        <v>19.276562170033333</v>
      </c>
      <c r="K9" s="27">
        <v>0</v>
      </c>
      <c r="L9" s="27">
        <v>0.10911380176666666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9.1903158799999968E-2</v>
      </c>
      <c r="S9" s="27">
        <v>0</v>
      </c>
      <c r="T9" s="27">
        <v>11.774505998000002</v>
      </c>
      <c r="U9" s="27">
        <v>0</v>
      </c>
      <c r="V9" s="27">
        <v>8.184868649999999E-2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36.320991077533328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0.27152538406666665</v>
      </c>
      <c r="AW9" s="27">
        <v>32.871210187633331</v>
      </c>
      <c r="AX9" s="27">
        <v>0</v>
      </c>
      <c r="AY9" s="27">
        <v>0</v>
      </c>
      <c r="AZ9" s="27">
        <v>0.98233093576666675</v>
      </c>
      <c r="BA9" s="27">
        <v>0</v>
      </c>
      <c r="BB9" s="27">
        <v>0</v>
      </c>
      <c r="BC9" s="27">
        <v>0</v>
      </c>
      <c r="BD9" s="27">
        <v>0</v>
      </c>
      <c r="BE9" s="27">
        <v>0</v>
      </c>
      <c r="BF9" s="27">
        <v>0.51088523726666679</v>
      </c>
      <c r="BG9" s="27">
        <v>1.7725182130333332</v>
      </c>
      <c r="BH9" s="27">
        <v>0.75181614926666662</v>
      </c>
      <c r="BI9" s="27">
        <v>0</v>
      </c>
      <c r="BJ9" s="27">
        <v>0.64903575733333352</v>
      </c>
      <c r="BK9" s="28">
        <f t="shared" si="0"/>
        <v>243.92310292443329</v>
      </c>
      <c r="BL9" s="45"/>
      <c r="BM9" s="54"/>
    </row>
    <row r="10" spans="1:107" x14ac:dyDescent="0.2">
      <c r="A10" s="22"/>
      <c r="B10" s="29" t="s">
        <v>85</v>
      </c>
      <c r="C10" s="30">
        <f>SUM(C8:C9)</f>
        <v>0</v>
      </c>
      <c r="D10" s="30">
        <f t="shared" ref="D10:BK10" si="1">SUM(D8:D9)</f>
        <v>17.535735785499995</v>
      </c>
      <c r="E10" s="30">
        <f t="shared" si="1"/>
        <v>0</v>
      </c>
      <c r="F10" s="30">
        <f t="shared" si="1"/>
        <v>0</v>
      </c>
      <c r="G10" s="30">
        <f t="shared" si="1"/>
        <v>0</v>
      </c>
      <c r="H10" s="30">
        <f t="shared" si="1"/>
        <v>11.122484287633329</v>
      </c>
      <c r="I10" s="30">
        <f t="shared" si="1"/>
        <v>4940.9343227687659</v>
      </c>
      <c r="J10" s="30">
        <f t="shared" si="1"/>
        <v>818.36244830116686</v>
      </c>
      <c r="K10" s="30">
        <f t="shared" si="1"/>
        <v>0</v>
      </c>
      <c r="L10" s="30">
        <f t="shared" si="1"/>
        <v>72.490264947800014</v>
      </c>
      <c r="M10" s="30">
        <f t="shared" si="1"/>
        <v>0</v>
      </c>
      <c r="N10" s="30">
        <f t="shared" si="1"/>
        <v>0</v>
      </c>
      <c r="O10" s="30">
        <f t="shared" si="1"/>
        <v>0</v>
      </c>
      <c r="P10" s="30">
        <f t="shared" si="1"/>
        <v>0</v>
      </c>
      <c r="Q10" s="30">
        <f t="shared" si="1"/>
        <v>0</v>
      </c>
      <c r="R10" s="30">
        <f t="shared" si="1"/>
        <v>7.0509716155999973</v>
      </c>
      <c r="S10" s="30">
        <f t="shared" si="1"/>
        <v>210.50100272589995</v>
      </c>
      <c r="T10" s="30">
        <f t="shared" si="1"/>
        <v>148.02145915713334</v>
      </c>
      <c r="U10" s="30">
        <f t="shared" si="1"/>
        <v>0</v>
      </c>
      <c r="V10" s="30">
        <f t="shared" si="1"/>
        <v>23.357129359033323</v>
      </c>
      <c r="W10" s="30">
        <f t="shared" si="1"/>
        <v>0</v>
      </c>
      <c r="X10" s="30">
        <f t="shared" si="1"/>
        <v>0</v>
      </c>
      <c r="Y10" s="30">
        <f t="shared" si="1"/>
        <v>0</v>
      </c>
      <c r="Z10" s="30">
        <f t="shared" si="1"/>
        <v>0</v>
      </c>
      <c r="AA10" s="30">
        <f t="shared" si="1"/>
        <v>0</v>
      </c>
      <c r="AB10" s="30">
        <f t="shared" si="1"/>
        <v>4.4633357399999997E-2</v>
      </c>
      <c r="AC10" s="30">
        <f t="shared" si="1"/>
        <v>139.78379843999994</v>
      </c>
      <c r="AD10" s="30">
        <f t="shared" si="1"/>
        <v>0</v>
      </c>
      <c r="AE10" s="30">
        <f t="shared" si="1"/>
        <v>0</v>
      </c>
      <c r="AF10" s="30">
        <f t="shared" si="1"/>
        <v>0.84175292376666644</v>
      </c>
      <c r="AG10" s="30">
        <f t="shared" si="1"/>
        <v>0</v>
      </c>
      <c r="AH10" s="30">
        <f t="shared" si="1"/>
        <v>0</v>
      </c>
      <c r="AI10" s="30">
        <f t="shared" si="1"/>
        <v>0</v>
      </c>
      <c r="AJ10" s="30">
        <f t="shared" si="1"/>
        <v>0</v>
      </c>
      <c r="AK10" s="30">
        <f t="shared" si="1"/>
        <v>0</v>
      </c>
      <c r="AL10" s="30">
        <f t="shared" si="1"/>
        <v>7.4541233733333337E-2</v>
      </c>
      <c r="AM10" s="30">
        <f t="shared" si="1"/>
        <v>6.1418053433333328E-2</v>
      </c>
      <c r="AN10" s="30">
        <f t="shared" si="1"/>
        <v>0</v>
      </c>
      <c r="AO10" s="30">
        <f t="shared" si="1"/>
        <v>0</v>
      </c>
      <c r="AP10" s="30">
        <f t="shared" si="1"/>
        <v>0.82141711943333307</v>
      </c>
      <c r="AQ10" s="30">
        <f t="shared" si="1"/>
        <v>0</v>
      </c>
      <c r="AR10" s="30">
        <f t="shared" si="1"/>
        <v>0</v>
      </c>
      <c r="AS10" s="30">
        <f t="shared" si="1"/>
        <v>0</v>
      </c>
      <c r="AT10" s="30">
        <f t="shared" si="1"/>
        <v>0</v>
      </c>
      <c r="AU10" s="30">
        <f t="shared" si="1"/>
        <v>0</v>
      </c>
      <c r="AV10" s="30">
        <f t="shared" si="1"/>
        <v>18.656033545000014</v>
      </c>
      <c r="AW10" s="30">
        <f t="shared" si="1"/>
        <v>1249.7391311931328</v>
      </c>
      <c r="AX10" s="30">
        <f t="shared" si="1"/>
        <v>9.9560353770999992</v>
      </c>
      <c r="AY10" s="30">
        <f t="shared" si="1"/>
        <v>0</v>
      </c>
      <c r="AZ10" s="30">
        <f t="shared" si="1"/>
        <v>99.900964339399948</v>
      </c>
      <c r="BA10" s="30">
        <f t="shared" si="1"/>
        <v>0</v>
      </c>
      <c r="BB10" s="30">
        <f t="shared" si="1"/>
        <v>0</v>
      </c>
      <c r="BC10" s="30">
        <f t="shared" si="1"/>
        <v>0</v>
      </c>
      <c r="BD10" s="30">
        <f t="shared" si="1"/>
        <v>0</v>
      </c>
      <c r="BE10" s="30">
        <f t="shared" si="1"/>
        <v>0</v>
      </c>
      <c r="BF10" s="30">
        <f t="shared" si="1"/>
        <v>9.3644436486666436</v>
      </c>
      <c r="BG10" s="30">
        <f t="shared" si="1"/>
        <v>11.668745574966668</v>
      </c>
      <c r="BH10" s="30">
        <f t="shared" si="1"/>
        <v>18.308859773933332</v>
      </c>
      <c r="BI10" s="30">
        <f t="shared" si="1"/>
        <v>0</v>
      </c>
      <c r="BJ10" s="30">
        <f t="shared" si="1"/>
        <v>11.095991409633339</v>
      </c>
      <c r="BK10" s="30">
        <f t="shared" si="1"/>
        <v>7819.6935849381307</v>
      </c>
      <c r="BL10" s="45"/>
    </row>
    <row r="11" spans="1:107" x14ac:dyDescent="0.2">
      <c r="A11" s="22" t="s">
        <v>77</v>
      </c>
      <c r="B11" s="25" t="s">
        <v>3</v>
      </c>
      <c r="C11" s="58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60"/>
    </row>
    <row r="12" spans="1:107" x14ac:dyDescent="0.2">
      <c r="A12" s="22"/>
      <c r="B12" s="26" t="s">
        <v>106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2.3504750784333344</v>
      </c>
      <c r="I12" s="27">
        <v>2.6249203643666661</v>
      </c>
      <c r="J12" s="27">
        <v>0</v>
      </c>
      <c r="K12" s="27">
        <v>0</v>
      </c>
      <c r="L12" s="27">
        <v>3.6004219427666664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1.0666435027333341</v>
      </c>
      <c r="S12" s="27">
        <v>7.9860195467666655</v>
      </c>
      <c r="T12" s="27">
        <v>0</v>
      </c>
      <c r="U12" s="27">
        <v>0</v>
      </c>
      <c r="V12" s="27">
        <v>0.4628360898666668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4.4244546966666659E-2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1.3603726666666668E-4</v>
      </c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2.1407141477333336</v>
      </c>
      <c r="AW12" s="27">
        <v>14.92238611</v>
      </c>
      <c r="AX12" s="27">
        <v>5.6438016333333341E-3</v>
      </c>
      <c r="AY12" s="27">
        <v>0</v>
      </c>
      <c r="AZ12" s="27">
        <v>4.9392585729333334</v>
      </c>
      <c r="BA12" s="27">
        <v>0</v>
      </c>
      <c r="BB12" s="27">
        <v>0</v>
      </c>
      <c r="BC12" s="27">
        <v>0</v>
      </c>
      <c r="BD12" s="27">
        <v>0</v>
      </c>
      <c r="BE12" s="27">
        <v>0</v>
      </c>
      <c r="BF12" s="27">
        <v>0.904891295233333</v>
      </c>
      <c r="BG12" s="27">
        <v>5.3311687687666662</v>
      </c>
      <c r="BH12" s="27">
        <v>0</v>
      </c>
      <c r="BI12" s="27">
        <v>0</v>
      </c>
      <c r="BJ12" s="27">
        <v>1.3371102194333329</v>
      </c>
      <c r="BK12" s="30">
        <f>SUM(C12:BJ12)</f>
        <v>47.716870024900004</v>
      </c>
      <c r="BL12" s="45"/>
      <c r="BM12" s="54"/>
      <c r="BN12" s="57"/>
    </row>
    <row r="13" spans="1:107" x14ac:dyDescent="0.2">
      <c r="A13" s="22"/>
      <c r="B13" s="29" t="s">
        <v>86</v>
      </c>
      <c r="C13" s="30">
        <f>SUM(C12)</f>
        <v>0</v>
      </c>
      <c r="D13" s="30">
        <f t="shared" ref="D13:BK13" si="2">SUM(D12)</f>
        <v>0</v>
      </c>
      <c r="E13" s="30">
        <f t="shared" si="2"/>
        <v>0</v>
      </c>
      <c r="F13" s="30">
        <f t="shared" si="2"/>
        <v>0</v>
      </c>
      <c r="G13" s="30">
        <f t="shared" si="2"/>
        <v>0</v>
      </c>
      <c r="H13" s="30">
        <f t="shared" si="2"/>
        <v>2.3504750784333344</v>
      </c>
      <c r="I13" s="30">
        <f t="shared" si="2"/>
        <v>2.6249203643666661</v>
      </c>
      <c r="J13" s="30">
        <f t="shared" si="2"/>
        <v>0</v>
      </c>
      <c r="K13" s="30">
        <f t="shared" si="2"/>
        <v>0</v>
      </c>
      <c r="L13" s="30">
        <f t="shared" si="2"/>
        <v>3.6004219427666664</v>
      </c>
      <c r="M13" s="30">
        <f t="shared" si="2"/>
        <v>0</v>
      </c>
      <c r="N13" s="30">
        <f t="shared" si="2"/>
        <v>0</v>
      </c>
      <c r="O13" s="30">
        <f t="shared" si="2"/>
        <v>0</v>
      </c>
      <c r="P13" s="30">
        <f t="shared" si="2"/>
        <v>0</v>
      </c>
      <c r="Q13" s="30">
        <f t="shared" si="2"/>
        <v>0</v>
      </c>
      <c r="R13" s="30">
        <f t="shared" si="2"/>
        <v>1.0666435027333341</v>
      </c>
      <c r="S13" s="30">
        <f t="shared" si="2"/>
        <v>7.9860195467666655</v>
      </c>
      <c r="T13" s="30">
        <f t="shared" si="2"/>
        <v>0</v>
      </c>
      <c r="U13" s="30">
        <f t="shared" si="2"/>
        <v>0</v>
      </c>
      <c r="V13" s="30">
        <f t="shared" si="2"/>
        <v>0.4628360898666668</v>
      </c>
      <c r="W13" s="30">
        <f t="shared" si="2"/>
        <v>0</v>
      </c>
      <c r="X13" s="30">
        <f t="shared" si="2"/>
        <v>0</v>
      </c>
      <c r="Y13" s="30">
        <f t="shared" si="2"/>
        <v>0</v>
      </c>
      <c r="Z13" s="30">
        <f t="shared" si="2"/>
        <v>0</v>
      </c>
      <c r="AA13" s="30">
        <f t="shared" si="2"/>
        <v>0</v>
      </c>
      <c r="AB13" s="30">
        <f t="shared" si="2"/>
        <v>4.4244546966666659E-2</v>
      </c>
      <c r="AC13" s="30">
        <f t="shared" si="2"/>
        <v>0</v>
      </c>
      <c r="AD13" s="30">
        <f t="shared" si="2"/>
        <v>0</v>
      </c>
      <c r="AE13" s="30">
        <f t="shared" si="2"/>
        <v>0</v>
      </c>
      <c r="AF13" s="30">
        <f t="shared" si="2"/>
        <v>0</v>
      </c>
      <c r="AG13" s="30">
        <f t="shared" si="2"/>
        <v>0</v>
      </c>
      <c r="AH13" s="30">
        <f t="shared" si="2"/>
        <v>0</v>
      </c>
      <c r="AI13" s="30">
        <f t="shared" si="2"/>
        <v>0</v>
      </c>
      <c r="AJ13" s="30">
        <f t="shared" si="2"/>
        <v>0</v>
      </c>
      <c r="AK13" s="30">
        <f t="shared" si="2"/>
        <v>0</v>
      </c>
      <c r="AL13" s="30">
        <f t="shared" si="2"/>
        <v>1.3603726666666668E-4</v>
      </c>
      <c r="AM13" s="30">
        <f t="shared" si="2"/>
        <v>0</v>
      </c>
      <c r="AN13" s="30">
        <f t="shared" si="2"/>
        <v>0</v>
      </c>
      <c r="AO13" s="30">
        <f t="shared" si="2"/>
        <v>0</v>
      </c>
      <c r="AP13" s="30">
        <f t="shared" si="2"/>
        <v>0</v>
      </c>
      <c r="AQ13" s="30">
        <f t="shared" si="2"/>
        <v>0</v>
      </c>
      <c r="AR13" s="30">
        <f t="shared" si="2"/>
        <v>0</v>
      </c>
      <c r="AS13" s="30">
        <f t="shared" si="2"/>
        <v>0</v>
      </c>
      <c r="AT13" s="30">
        <f t="shared" si="2"/>
        <v>0</v>
      </c>
      <c r="AU13" s="30">
        <f t="shared" si="2"/>
        <v>0</v>
      </c>
      <c r="AV13" s="30">
        <f t="shared" si="2"/>
        <v>2.1407141477333336</v>
      </c>
      <c r="AW13" s="30">
        <f t="shared" si="2"/>
        <v>14.92238611</v>
      </c>
      <c r="AX13" s="30">
        <f t="shared" si="2"/>
        <v>5.6438016333333341E-3</v>
      </c>
      <c r="AY13" s="30">
        <f t="shared" si="2"/>
        <v>0</v>
      </c>
      <c r="AZ13" s="30">
        <f t="shared" si="2"/>
        <v>4.9392585729333334</v>
      </c>
      <c r="BA13" s="30">
        <f t="shared" si="2"/>
        <v>0</v>
      </c>
      <c r="BB13" s="30">
        <f t="shared" si="2"/>
        <v>0</v>
      </c>
      <c r="BC13" s="30">
        <f t="shared" si="2"/>
        <v>0</v>
      </c>
      <c r="BD13" s="30">
        <f t="shared" si="2"/>
        <v>0</v>
      </c>
      <c r="BE13" s="30">
        <f t="shared" si="2"/>
        <v>0</v>
      </c>
      <c r="BF13" s="30">
        <f t="shared" si="2"/>
        <v>0.904891295233333</v>
      </c>
      <c r="BG13" s="30">
        <f t="shared" si="2"/>
        <v>5.3311687687666662</v>
      </c>
      <c r="BH13" s="30">
        <f t="shared" si="2"/>
        <v>0</v>
      </c>
      <c r="BI13" s="30">
        <f t="shared" si="2"/>
        <v>0</v>
      </c>
      <c r="BJ13" s="30">
        <f t="shared" si="2"/>
        <v>1.3371102194333329</v>
      </c>
      <c r="BK13" s="30">
        <f t="shared" si="2"/>
        <v>47.716870024900004</v>
      </c>
    </row>
    <row r="14" spans="1:107" x14ac:dyDescent="0.2">
      <c r="A14" s="22" t="s">
        <v>78</v>
      </c>
      <c r="B14" s="25" t="s">
        <v>10</v>
      </c>
      <c r="C14" s="58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60"/>
    </row>
    <row r="15" spans="1:107" x14ac:dyDescent="0.2">
      <c r="A15" s="22"/>
      <c r="B15" s="31" t="s">
        <v>37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28">
        <f t="shared" ref="BK15" si="3">SUM(C15:BJ15)</f>
        <v>0</v>
      </c>
    </row>
    <row r="16" spans="1:107" x14ac:dyDescent="0.2">
      <c r="A16" s="22"/>
      <c r="B16" s="29" t="s">
        <v>93</v>
      </c>
      <c r="C16" s="30">
        <f t="shared" ref="C16:AH16" si="4">SUM(C15:C15)</f>
        <v>0</v>
      </c>
      <c r="D16" s="30">
        <f t="shared" si="4"/>
        <v>0</v>
      </c>
      <c r="E16" s="30">
        <f t="shared" si="4"/>
        <v>0</v>
      </c>
      <c r="F16" s="30">
        <f t="shared" si="4"/>
        <v>0</v>
      </c>
      <c r="G16" s="30">
        <f t="shared" si="4"/>
        <v>0</v>
      </c>
      <c r="H16" s="30">
        <f t="shared" si="4"/>
        <v>0</v>
      </c>
      <c r="I16" s="30">
        <f t="shared" si="4"/>
        <v>0</v>
      </c>
      <c r="J16" s="30">
        <f t="shared" si="4"/>
        <v>0</v>
      </c>
      <c r="K16" s="30">
        <f t="shared" si="4"/>
        <v>0</v>
      </c>
      <c r="L16" s="30">
        <f t="shared" si="4"/>
        <v>0</v>
      </c>
      <c r="M16" s="30">
        <f t="shared" si="4"/>
        <v>0</v>
      </c>
      <c r="N16" s="30">
        <f t="shared" si="4"/>
        <v>0</v>
      </c>
      <c r="O16" s="30">
        <f t="shared" si="4"/>
        <v>0</v>
      </c>
      <c r="P16" s="30">
        <f t="shared" si="4"/>
        <v>0</v>
      </c>
      <c r="Q16" s="30">
        <f t="shared" si="4"/>
        <v>0</v>
      </c>
      <c r="R16" s="30">
        <f t="shared" si="4"/>
        <v>0</v>
      </c>
      <c r="S16" s="30">
        <f t="shared" si="4"/>
        <v>0</v>
      </c>
      <c r="T16" s="30">
        <f t="shared" si="4"/>
        <v>0</v>
      </c>
      <c r="U16" s="30">
        <f t="shared" si="4"/>
        <v>0</v>
      </c>
      <c r="V16" s="30">
        <f t="shared" si="4"/>
        <v>0</v>
      </c>
      <c r="W16" s="30">
        <f t="shared" si="4"/>
        <v>0</v>
      </c>
      <c r="X16" s="30">
        <f t="shared" si="4"/>
        <v>0</v>
      </c>
      <c r="Y16" s="30">
        <f t="shared" si="4"/>
        <v>0</v>
      </c>
      <c r="Z16" s="30">
        <f t="shared" si="4"/>
        <v>0</v>
      </c>
      <c r="AA16" s="30">
        <f t="shared" si="4"/>
        <v>0</v>
      </c>
      <c r="AB16" s="30">
        <f t="shared" si="4"/>
        <v>0</v>
      </c>
      <c r="AC16" s="30">
        <f t="shared" si="4"/>
        <v>0</v>
      </c>
      <c r="AD16" s="30">
        <f t="shared" si="4"/>
        <v>0</v>
      </c>
      <c r="AE16" s="30">
        <f t="shared" si="4"/>
        <v>0</v>
      </c>
      <c r="AF16" s="30">
        <f t="shared" si="4"/>
        <v>0</v>
      </c>
      <c r="AG16" s="30">
        <f t="shared" si="4"/>
        <v>0</v>
      </c>
      <c r="AH16" s="30">
        <f t="shared" si="4"/>
        <v>0</v>
      </c>
      <c r="AI16" s="30">
        <f t="shared" ref="AI16:BK16" si="5">SUM(AI15:AI15)</f>
        <v>0</v>
      </c>
      <c r="AJ16" s="30">
        <f t="shared" si="5"/>
        <v>0</v>
      </c>
      <c r="AK16" s="30">
        <f t="shared" si="5"/>
        <v>0</v>
      </c>
      <c r="AL16" s="30">
        <f t="shared" si="5"/>
        <v>0</v>
      </c>
      <c r="AM16" s="30">
        <f t="shared" si="5"/>
        <v>0</v>
      </c>
      <c r="AN16" s="30">
        <f t="shared" si="5"/>
        <v>0</v>
      </c>
      <c r="AO16" s="30">
        <f t="shared" si="5"/>
        <v>0</v>
      </c>
      <c r="AP16" s="30">
        <f t="shared" si="5"/>
        <v>0</v>
      </c>
      <c r="AQ16" s="30">
        <f t="shared" si="5"/>
        <v>0</v>
      </c>
      <c r="AR16" s="30">
        <f t="shared" si="5"/>
        <v>0</v>
      </c>
      <c r="AS16" s="30">
        <f t="shared" si="5"/>
        <v>0</v>
      </c>
      <c r="AT16" s="30">
        <f t="shared" si="5"/>
        <v>0</v>
      </c>
      <c r="AU16" s="30">
        <f t="shared" si="5"/>
        <v>0</v>
      </c>
      <c r="AV16" s="30">
        <f t="shared" si="5"/>
        <v>0</v>
      </c>
      <c r="AW16" s="30">
        <f t="shared" si="5"/>
        <v>0</v>
      </c>
      <c r="AX16" s="30">
        <f t="shared" si="5"/>
        <v>0</v>
      </c>
      <c r="AY16" s="30">
        <f t="shared" si="5"/>
        <v>0</v>
      </c>
      <c r="AZ16" s="30">
        <f t="shared" si="5"/>
        <v>0</v>
      </c>
      <c r="BA16" s="30">
        <f t="shared" si="5"/>
        <v>0</v>
      </c>
      <c r="BB16" s="30">
        <f t="shared" si="5"/>
        <v>0</v>
      </c>
      <c r="BC16" s="30">
        <f t="shared" si="5"/>
        <v>0</v>
      </c>
      <c r="BD16" s="30">
        <f t="shared" si="5"/>
        <v>0</v>
      </c>
      <c r="BE16" s="30">
        <f t="shared" si="5"/>
        <v>0</v>
      </c>
      <c r="BF16" s="30">
        <f t="shared" si="5"/>
        <v>0</v>
      </c>
      <c r="BG16" s="30">
        <f t="shared" si="5"/>
        <v>0</v>
      </c>
      <c r="BH16" s="30">
        <f t="shared" si="5"/>
        <v>0</v>
      </c>
      <c r="BI16" s="30">
        <f t="shared" si="5"/>
        <v>0</v>
      </c>
      <c r="BJ16" s="30">
        <f t="shared" si="5"/>
        <v>0</v>
      </c>
      <c r="BK16" s="30">
        <f t="shared" si="5"/>
        <v>0</v>
      </c>
    </row>
    <row r="17" spans="1:66" x14ac:dyDescent="0.2">
      <c r="A17" s="22" t="s">
        <v>79</v>
      </c>
      <c r="B17" s="25" t="s">
        <v>12</v>
      </c>
      <c r="C17" s="58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60"/>
    </row>
    <row r="18" spans="1:66" x14ac:dyDescent="0.2">
      <c r="A18" s="22"/>
      <c r="B18" s="29" t="s">
        <v>37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28">
        <f t="shared" ref="BK18:BK21" si="6">SUM(C18:BJ18)</f>
        <v>0</v>
      </c>
    </row>
    <row r="19" spans="1:66" x14ac:dyDescent="0.2">
      <c r="A19" s="22"/>
      <c r="B19" s="29" t="s">
        <v>92</v>
      </c>
      <c r="C19" s="30">
        <f>SUM(C18)</f>
        <v>0</v>
      </c>
      <c r="D19" s="30">
        <f t="shared" ref="D19:BK19" si="7">SUM(D18)</f>
        <v>0</v>
      </c>
      <c r="E19" s="30">
        <f t="shared" si="7"/>
        <v>0</v>
      </c>
      <c r="F19" s="30">
        <f t="shared" si="7"/>
        <v>0</v>
      </c>
      <c r="G19" s="30">
        <f t="shared" si="7"/>
        <v>0</v>
      </c>
      <c r="H19" s="30">
        <f t="shared" si="7"/>
        <v>0</v>
      </c>
      <c r="I19" s="30">
        <f t="shared" si="7"/>
        <v>0</v>
      </c>
      <c r="J19" s="30">
        <f t="shared" si="7"/>
        <v>0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  <c r="Z19" s="30">
        <f t="shared" si="7"/>
        <v>0</v>
      </c>
      <c r="AA19" s="30">
        <f t="shared" si="7"/>
        <v>0</v>
      </c>
      <c r="AB19" s="30">
        <f t="shared" si="7"/>
        <v>0</v>
      </c>
      <c r="AC19" s="30">
        <f t="shared" si="7"/>
        <v>0</v>
      </c>
      <c r="AD19" s="30">
        <f t="shared" si="7"/>
        <v>0</v>
      </c>
      <c r="AE19" s="30">
        <f t="shared" si="7"/>
        <v>0</v>
      </c>
      <c r="AF19" s="30">
        <f t="shared" si="7"/>
        <v>0</v>
      </c>
      <c r="AG19" s="30">
        <f t="shared" si="7"/>
        <v>0</v>
      </c>
      <c r="AH19" s="30">
        <f t="shared" si="7"/>
        <v>0</v>
      </c>
      <c r="AI19" s="30">
        <f t="shared" si="7"/>
        <v>0</v>
      </c>
      <c r="AJ19" s="30">
        <f t="shared" si="7"/>
        <v>0</v>
      </c>
      <c r="AK19" s="30">
        <f t="shared" si="7"/>
        <v>0</v>
      </c>
      <c r="AL19" s="30">
        <f t="shared" si="7"/>
        <v>0</v>
      </c>
      <c r="AM19" s="30">
        <f t="shared" si="7"/>
        <v>0</v>
      </c>
      <c r="AN19" s="30">
        <f t="shared" si="7"/>
        <v>0</v>
      </c>
      <c r="AO19" s="30">
        <f t="shared" si="7"/>
        <v>0</v>
      </c>
      <c r="AP19" s="30">
        <f t="shared" si="7"/>
        <v>0</v>
      </c>
      <c r="AQ19" s="30">
        <f t="shared" si="7"/>
        <v>0</v>
      </c>
      <c r="AR19" s="30">
        <f t="shared" si="7"/>
        <v>0</v>
      </c>
      <c r="AS19" s="30">
        <f t="shared" si="7"/>
        <v>0</v>
      </c>
      <c r="AT19" s="30">
        <f t="shared" si="7"/>
        <v>0</v>
      </c>
      <c r="AU19" s="30">
        <f t="shared" si="7"/>
        <v>0</v>
      </c>
      <c r="AV19" s="30">
        <f t="shared" si="7"/>
        <v>0</v>
      </c>
      <c r="AW19" s="30">
        <f t="shared" si="7"/>
        <v>0</v>
      </c>
      <c r="AX19" s="30">
        <f t="shared" si="7"/>
        <v>0</v>
      </c>
      <c r="AY19" s="30">
        <f t="shared" si="7"/>
        <v>0</v>
      </c>
      <c r="AZ19" s="30">
        <f t="shared" si="7"/>
        <v>0</v>
      </c>
      <c r="BA19" s="30">
        <f t="shared" si="7"/>
        <v>0</v>
      </c>
      <c r="BB19" s="30">
        <f t="shared" si="7"/>
        <v>0</v>
      </c>
      <c r="BC19" s="30">
        <f t="shared" si="7"/>
        <v>0</v>
      </c>
      <c r="BD19" s="30">
        <f t="shared" si="7"/>
        <v>0</v>
      </c>
      <c r="BE19" s="30">
        <f t="shared" si="7"/>
        <v>0</v>
      </c>
      <c r="BF19" s="30">
        <f t="shared" si="7"/>
        <v>0</v>
      </c>
      <c r="BG19" s="30">
        <f t="shared" si="7"/>
        <v>0</v>
      </c>
      <c r="BH19" s="30">
        <f t="shared" si="7"/>
        <v>0</v>
      </c>
      <c r="BI19" s="30">
        <f t="shared" si="7"/>
        <v>0</v>
      </c>
      <c r="BJ19" s="30">
        <f t="shared" si="7"/>
        <v>0</v>
      </c>
      <c r="BK19" s="30">
        <f t="shared" si="7"/>
        <v>0</v>
      </c>
    </row>
    <row r="20" spans="1:66" x14ac:dyDescent="0.2">
      <c r="A20" s="22" t="s">
        <v>81</v>
      </c>
      <c r="B20" s="25" t="s">
        <v>97</v>
      </c>
      <c r="C20" s="58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60"/>
    </row>
    <row r="21" spans="1:66" x14ac:dyDescent="0.2">
      <c r="A21" s="22"/>
      <c r="B21" s="31" t="s">
        <v>37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27">
        <v>0</v>
      </c>
      <c r="AY21" s="27">
        <v>0</v>
      </c>
      <c r="AZ21" s="27">
        <v>0</v>
      </c>
      <c r="BA21" s="27">
        <v>0</v>
      </c>
      <c r="BB21" s="27">
        <v>0</v>
      </c>
      <c r="BC21" s="27">
        <v>0</v>
      </c>
      <c r="BD21" s="27">
        <v>0</v>
      </c>
      <c r="BE21" s="27">
        <v>0</v>
      </c>
      <c r="BF21" s="27">
        <v>0</v>
      </c>
      <c r="BG21" s="27">
        <v>0</v>
      </c>
      <c r="BH21" s="27">
        <v>0</v>
      </c>
      <c r="BI21" s="27">
        <v>0</v>
      </c>
      <c r="BJ21" s="27">
        <v>0</v>
      </c>
      <c r="BK21" s="28">
        <f t="shared" si="6"/>
        <v>0</v>
      </c>
    </row>
    <row r="22" spans="1:66" x14ac:dyDescent="0.2">
      <c r="A22" s="22"/>
      <c r="B22" s="29" t="s">
        <v>91</v>
      </c>
      <c r="C22" s="30">
        <f>SUM(C21)</f>
        <v>0</v>
      </c>
      <c r="D22" s="30">
        <f t="shared" ref="D22:BK22" si="8">SUM(D21)</f>
        <v>0</v>
      </c>
      <c r="E22" s="30">
        <f t="shared" si="8"/>
        <v>0</v>
      </c>
      <c r="F22" s="30">
        <f t="shared" si="8"/>
        <v>0</v>
      </c>
      <c r="G22" s="30">
        <f t="shared" si="8"/>
        <v>0</v>
      </c>
      <c r="H22" s="30">
        <f t="shared" si="8"/>
        <v>0</v>
      </c>
      <c r="I22" s="30">
        <f t="shared" si="8"/>
        <v>0</v>
      </c>
      <c r="J22" s="30">
        <f t="shared" si="8"/>
        <v>0</v>
      </c>
      <c r="K22" s="30">
        <f t="shared" si="8"/>
        <v>0</v>
      </c>
      <c r="L22" s="30">
        <f t="shared" si="8"/>
        <v>0</v>
      </c>
      <c r="M22" s="30">
        <f t="shared" si="8"/>
        <v>0</v>
      </c>
      <c r="N22" s="30">
        <f t="shared" si="8"/>
        <v>0</v>
      </c>
      <c r="O22" s="30">
        <f t="shared" si="8"/>
        <v>0</v>
      </c>
      <c r="P22" s="30">
        <f t="shared" si="8"/>
        <v>0</v>
      </c>
      <c r="Q22" s="30">
        <f t="shared" si="8"/>
        <v>0</v>
      </c>
      <c r="R22" s="30">
        <f t="shared" si="8"/>
        <v>0</v>
      </c>
      <c r="S22" s="30">
        <f t="shared" si="8"/>
        <v>0</v>
      </c>
      <c r="T22" s="30">
        <f t="shared" si="8"/>
        <v>0</v>
      </c>
      <c r="U22" s="30">
        <f t="shared" si="8"/>
        <v>0</v>
      </c>
      <c r="V22" s="30">
        <f t="shared" si="8"/>
        <v>0</v>
      </c>
      <c r="W22" s="30">
        <f t="shared" si="8"/>
        <v>0</v>
      </c>
      <c r="X22" s="30">
        <f t="shared" si="8"/>
        <v>0</v>
      </c>
      <c r="Y22" s="30">
        <f t="shared" si="8"/>
        <v>0</v>
      </c>
      <c r="Z22" s="30">
        <f t="shared" si="8"/>
        <v>0</v>
      </c>
      <c r="AA22" s="30">
        <f t="shared" si="8"/>
        <v>0</v>
      </c>
      <c r="AB22" s="30">
        <f t="shared" si="8"/>
        <v>0</v>
      </c>
      <c r="AC22" s="30">
        <f t="shared" si="8"/>
        <v>0</v>
      </c>
      <c r="AD22" s="30">
        <f t="shared" si="8"/>
        <v>0</v>
      </c>
      <c r="AE22" s="30">
        <f t="shared" si="8"/>
        <v>0</v>
      </c>
      <c r="AF22" s="30">
        <f t="shared" si="8"/>
        <v>0</v>
      </c>
      <c r="AG22" s="30">
        <f t="shared" si="8"/>
        <v>0</v>
      </c>
      <c r="AH22" s="30">
        <f t="shared" si="8"/>
        <v>0</v>
      </c>
      <c r="AI22" s="30">
        <f t="shared" si="8"/>
        <v>0</v>
      </c>
      <c r="AJ22" s="30">
        <f t="shared" si="8"/>
        <v>0</v>
      </c>
      <c r="AK22" s="30">
        <f t="shared" si="8"/>
        <v>0</v>
      </c>
      <c r="AL22" s="30">
        <f t="shared" si="8"/>
        <v>0</v>
      </c>
      <c r="AM22" s="30">
        <f t="shared" si="8"/>
        <v>0</v>
      </c>
      <c r="AN22" s="30">
        <f t="shared" si="8"/>
        <v>0</v>
      </c>
      <c r="AO22" s="30">
        <f t="shared" si="8"/>
        <v>0</v>
      </c>
      <c r="AP22" s="30">
        <f t="shared" si="8"/>
        <v>0</v>
      </c>
      <c r="AQ22" s="30">
        <f t="shared" si="8"/>
        <v>0</v>
      </c>
      <c r="AR22" s="30">
        <f t="shared" si="8"/>
        <v>0</v>
      </c>
      <c r="AS22" s="30">
        <f t="shared" si="8"/>
        <v>0</v>
      </c>
      <c r="AT22" s="30">
        <f t="shared" si="8"/>
        <v>0</v>
      </c>
      <c r="AU22" s="30">
        <f t="shared" si="8"/>
        <v>0</v>
      </c>
      <c r="AV22" s="30">
        <f t="shared" si="8"/>
        <v>0</v>
      </c>
      <c r="AW22" s="30">
        <f t="shared" si="8"/>
        <v>0</v>
      </c>
      <c r="AX22" s="30">
        <f t="shared" si="8"/>
        <v>0</v>
      </c>
      <c r="AY22" s="30">
        <f t="shared" si="8"/>
        <v>0</v>
      </c>
      <c r="AZ22" s="30">
        <f t="shared" si="8"/>
        <v>0</v>
      </c>
      <c r="BA22" s="30">
        <f t="shared" si="8"/>
        <v>0</v>
      </c>
      <c r="BB22" s="30">
        <f t="shared" si="8"/>
        <v>0</v>
      </c>
      <c r="BC22" s="30">
        <f t="shared" si="8"/>
        <v>0</v>
      </c>
      <c r="BD22" s="30">
        <f t="shared" si="8"/>
        <v>0</v>
      </c>
      <c r="BE22" s="30">
        <f t="shared" si="8"/>
        <v>0</v>
      </c>
      <c r="BF22" s="30">
        <f t="shared" si="8"/>
        <v>0</v>
      </c>
      <c r="BG22" s="30">
        <f t="shared" si="8"/>
        <v>0</v>
      </c>
      <c r="BH22" s="30">
        <f t="shared" si="8"/>
        <v>0</v>
      </c>
      <c r="BI22" s="30">
        <f t="shared" si="8"/>
        <v>0</v>
      </c>
      <c r="BJ22" s="30">
        <f t="shared" si="8"/>
        <v>0</v>
      </c>
      <c r="BK22" s="30">
        <f t="shared" si="8"/>
        <v>0</v>
      </c>
    </row>
    <row r="23" spans="1:66" x14ac:dyDescent="0.2">
      <c r="A23" s="22" t="s">
        <v>82</v>
      </c>
      <c r="B23" s="25" t="s">
        <v>13</v>
      </c>
      <c r="C23" s="58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60"/>
    </row>
    <row r="24" spans="1:66" x14ac:dyDescent="0.2">
      <c r="A24" s="22"/>
      <c r="B24" s="26" t="s">
        <v>107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8.5724764318666669</v>
      </c>
      <c r="I24" s="27">
        <v>1288.4467319128003</v>
      </c>
      <c r="J24" s="27">
        <v>183.6271765808001</v>
      </c>
      <c r="K24" s="27">
        <v>0</v>
      </c>
      <c r="L24" s="27">
        <v>50.523389814200002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5.4326253190333347</v>
      </c>
      <c r="S24" s="27">
        <v>35.65640286266666</v>
      </c>
      <c r="T24" s="27">
        <v>53.354224061633332</v>
      </c>
      <c r="U24" s="27">
        <v>0</v>
      </c>
      <c r="V24" s="27">
        <v>14.9437844221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0.1372120355</v>
      </c>
      <c r="AC24" s="27">
        <v>6.7512610033333323E-2</v>
      </c>
      <c r="AD24" s="27">
        <v>0</v>
      </c>
      <c r="AE24" s="27">
        <v>0</v>
      </c>
      <c r="AF24" s="27">
        <v>0.16459312236666671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0.17549547396666665</v>
      </c>
      <c r="AM24" s="27">
        <v>0.11711177486666667</v>
      </c>
      <c r="AN24" s="27">
        <v>0</v>
      </c>
      <c r="AO24" s="27">
        <v>0</v>
      </c>
      <c r="AP24" s="27">
        <v>2.2372308390000009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60.761104121233188</v>
      </c>
      <c r="AW24" s="27">
        <v>98.455170526933301</v>
      </c>
      <c r="AX24" s="27">
        <v>1.3653280291666665</v>
      </c>
      <c r="AY24" s="27">
        <v>0</v>
      </c>
      <c r="AZ24" s="27">
        <v>196.06494981853325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48.536138350700099</v>
      </c>
      <c r="BG24" s="27">
        <v>59.297717141399978</v>
      </c>
      <c r="BH24" s="27">
        <v>14.860933907933337</v>
      </c>
      <c r="BI24" s="27">
        <v>0</v>
      </c>
      <c r="BJ24" s="27">
        <v>102.19641868626657</v>
      </c>
      <c r="BK24" s="28">
        <f t="shared" ref="BK24:BK29" si="9">SUM(C24:BJ24)</f>
        <v>2224.9937278430002</v>
      </c>
      <c r="BL24" s="45"/>
      <c r="BM24" s="54"/>
      <c r="BN24" s="57"/>
    </row>
    <row r="25" spans="1:66" x14ac:dyDescent="0.2">
      <c r="A25" s="22"/>
      <c r="B25" s="26" t="s">
        <v>108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1.1897044357333337</v>
      </c>
      <c r="I25" s="27">
        <v>23.386886079266667</v>
      </c>
      <c r="J25" s="27">
        <v>1.0180412961000003</v>
      </c>
      <c r="K25" s="27">
        <v>0</v>
      </c>
      <c r="L25" s="27">
        <v>10.613253213266665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0.41172930159999988</v>
      </c>
      <c r="S25" s="27">
        <v>0.96951495520000008</v>
      </c>
      <c r="T25" s="27">
        <v>0.3253681525333334</v>
      </c>
      <c r="U25" s="27">
        <v>0</v>
      </c>
      <c r="V25" s="27">
        <v>0.4318646777666667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5.3410602400000007E-2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2.3100157266666671E-2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19.781037849199986</v>
      </c>
      <c r="AW25" s="27">
        <v>22.338415809500013</v>
      </c>
      <c r="AX25" s="27">
        <v>1.103353333333333E-5</v>
      </c>
      <c r="AY25" s="27">
        <v>0</v>
      </c>
      <c r="AZ25" s="27">
        <v>69.722135249700017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10.421444207299995</v>
      </c>
      <c r="BG25" s="27">
        <v>4.4817650188666649</v>
      </c>
      <c r="BH25" s="27">
        <v>0.1235775906</v>
      </c>
      <c r="BI25" s="27">
        <v>0</v>
      </c>
      <c r="BJ25" s="27">
        <v>5.1264267080666652</v>
      </c>
      <c r="BK25" s="28">
        <f t="shared" si="9"/>
        <v>170.41768633790002</v>
      </c>
      <c r="BL25" s="45"/>
      <c r="BM25" s="54"/>
      <c r="BN25" s="57"/>
    </row>
    <row r="26" spans="1:66" x14ac:dyDescent="0.2">
      <c r="A26" s="22"/>
      <c r="B26" s="26" t="s">
        <v>109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1.0296222839333331</v>
      </c>
      <c r="I26" s="27">
        <v>0.86512646893333323</v>
      </c>
      <c r="J26" s="27">
        <v>0</v>
      </c>
      <c r="K26" s="27">
        <v>0</v>
      </c>
      <c r="L26" s="27">
        <v>0.87092865746666659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0.32904236576666668</v>
      </c>
      <c r="S26" s="27">
        <v>0</v>
      </c>
      <c r="T26" s="27">
        <v>15.860773079199999</v>
      </c>
      <c r="U26" s="27">
        <v>0</v>
      </c>
      <c r="V26" s="27">
        <v>0.41862919719999991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1.2690064333333334E-3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2.0766303099999998E-2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22.879592809366581</v>
      </c>
      <c r="AW26" s="27">
        <v>2.6950831001000006</v>
      </c>
      <c r="AX26" s="27">
        <v>0</v>
      </c>
      <c r="AY26" s="27">
        <v>0</v>
      </c>
      <c r="AZ26" s="27">
        <v>12.418396873733331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13.920460367466642</v>
      </c>
      <c r="BG26" s="27">
        <v>1.1207062453000003</v>
      </c>
      <c r="BH26" s="27">
        <v>0</v>
      </c>
      <c r="BI26" s="27">
        <v>0</v>
      </c>
      <c r="BJ26" s="27">
        <v>7.6371359607999993</v>
      </c>
      <c r="BK26" s="28">
        <f t="shared" si="9"/>
        <v>80.067532718799882</v>
      </c>
      <c r="BL26" s="45"/>
      <c r="BM26" s="54"/>
      <c r="BN26" s="57"/>
    </row>
    <row r="27" spans="1:66" x14ac:dyDescent="0.2">
      <c r="A27" s="22"/>
      <c r="B27" s="26" t="s">
        <v>110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8.3093718052999961</v>
      </c>
      <c r="I27" s="27">
        <v>320.57308732930017</v>
      </c>
      <c r="J27" s="27">
        <v>77.352952243966655</v>
      </c>
      <c r="K27" s="27">
        <v>0</v>
      </c>
      <c r="L27" s="27">
        <v>50.273845967966651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5.4634966547666677</v>
      </c>
      <c r="S27" s="27">
        <v>4.0431229446000003</v>
      </c>
      <c r="T27" s="27">
        <v>15.353688665466661</v>
      </c>
      <c r="U27" s="27">
        <v>0</v>
      </c>
      <c r="V27" s="27">
        <v>9.3528346993000024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0.2413229442</v>
      </c>
      <c r="AC27" s="27">
        <v>1.5889615333333333E-3</v>
      </c>
      <c r="AD27" s="27">
        <v>0</v>
      </c>
      <c r="AE27" s="27">
        <v>0</v>
      </c>
      <c r="AF27" s="27">
        <v>0.43691983733333334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0.20719879469999991</v>
      </c>
      <c r="AM27" s="27">
        <v>4.9538135000000011E-3</v>
      </c>
      <c r="AN27" s="27">
        <v>0</v>
      </c>
      <c r="AO27" s="27">
        <v>0</v>
      </c>
      <c r="AP27" s="27">
        <v>0.13713631433333331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76.504789412666611</v>
      </c>
      <c r="AW27" s="27">
        <v>85.885921533666632</v>
      </c>
      <c r="AX27" s="27">
        <v>2.5359650621999998</v>
      </c>
      <c r="AY27" s="27">
        <v>0</v>
      </c>
      <c r="AZ27" s="27">
        <v>123.98930733793335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67.103016242499947</v>
      </c>
      <c r="BG27" s="27">
        <v>26.549784079633344</v>
      </c>
      <c r="BH27" s="27">
        <v>58.273850896133339</v>
      </c>
      <c r="BI27" s="27">
        <v>0</v>
      </c>
      <c r="BJ27" s="27">
        <v>57.134423319400007</v>
      </c>
      <c r="BK27" s="28">
        <f t="shared" si="9"/>
        <v>989.72857886040015</v>
      </c>
      <c r="BL27" s="45"/>
      <c r="BM27" s="54"/>
      <c r="BN27" s="57"/>
    </row>
    <row r="28" spans="1:66" x14ac:dyDescent="0.2">
      <c r="A28" s="22"/>
      <c r="B28" s="26" t="s">
        <v>111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2.0698033610666666</v>
      </c>
      <c r="I28" s="27">
        <v>62.212240226466662</v>
      </c>
      <c r="J28" s="27">
        <v>2.4269415627666664</v>
      </c>
      <c r="K28" s="27">
        <v>0</v>
      </c>
      <c r="L28" s="27">
        <v>13.23282022746667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0.94069142333333355</v>
      </c>
      <c r="S28" s="27">
        <v>0.46446741216666659</v>
      </c>
      <c r="T28" s="27">
        <v>54.012985727199997</v>
      </c>
      <c r="U28" s="27">
        <v>0</v>
      </c>
      <c r="V28" s="27">
        <v>2.4227268254333323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4.316285000000001E-4</v>
      </c>
      <c r="AC28" s="27">
        <v>0</v>
      </c>
      <c r="AD28" s="27">
        <v>0</v>
      </c>
      <c r="AE28" s="27">
        <v>0</v>
      </c>
      <c r="AF28" s="27">
        <v>0.49152188753333342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2.3212046199999999E-2</v>
      </c>
      <c r="AM28" s="27">
        <v>0</v>
      </c>
      <c r="AN28" s="27">
        <v>0</v>
      </c>
      <c r="AO28" s="27">
        <v>0</v>
      </c>
      <c r="AP28" s="27">
        <v>1.4285185701666667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17.52733303916667</v>
      </c>
      <c r="AW28" s="27">
        <v>39.198379089766661</v>
      </c>
      <c r="AX28" s="27">
        <v>3.6589776130333336</v>
      </c>
      <c r="AY28" s="27">
        <v>0</v>
      </c>
      <c r="AZ28" s="27">
        <v>79.820072222599933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15.202191561866647</v>
      </c>
      <c r="BG28" s="27">
        <v>23.07976512876667</v>
      </c>
      <c r="BH28" s="27">
        <v>45.660193597633331</v>
      </c>
      <c r="BI28" s="27">
        <v>0</v>
      </c>
      <c r="BJ28" s="27">
        <v>46.906671649766615</v>
      </c>
      <c r="BK28" s="28">
        <f t="shared" si="9"/>
        <v>410.77994480089984</v>
      </c>
      <c r="BL28" s="45"/>
      <c r="BM28" s="54"/>
      <c r="BN28" s="57"/>
    </row>
    <row r="29" spans="1:66" x14ac:dyDescent="0.2">
      <c r="A29" s="22"/>
      <c r="B29" s="26" t="s">
        <v>112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0.17002118566666663</v>
      </c>
      <c r="I29" s="27">
        <v>16.083227768166669</v>
      </c>
      <c r="J29" s="27">
        <v>13.073503684466663</v>
      </c>
      <c r="K29" s="27">
        <v>0</v>
      </c>
      <c r="L29" s="27">
        <v>0.59864012340000028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0.14214980196666666</v>
      </c>
      <c r="S29" s="27">
        <v>1.5319935632666661</v>
      </c>
      <c r="T29" s="27">
        <v>2.0489961062999997</v>
      </c>
      <c r="U29" s="27">
        <v>0</v>
      </c>
      <c r="V29" s="27">
        <v>0.6427638032666666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3.1718636000000007E-3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3.9249322333333336E-2</v>
      </c>
      <c r="AM29" s="27">
        <v>0</v>
      </c>
      <c r="AN29" s="27">
        <v>0</v>
      </c>
      <c r="AO29" s="27">
        <v>0</v>
      </c>
      <c r="AP29" s="27">
        <v>5.4519072466666665E-2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1.3275356506666658</v>
      </c>
      <c r="AW29" s="27">
        <v>10.479123056533332</v>
      </c>
      <c r="AX29" s="27">
        <v>0</v>
      </c>
      <c r="AY29" s="27">
        <v>0</v>
      </c>
      <c r="AZ29" s="27">
        <v>6.4855885749000031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1.1756297292859346</v>
      </c>
      <c r="BG29" s="27">
        <v>11.451516572900003</v>
      </c>
      <c r="BH29" s="27">
        <v>1.6737963028999996</v>
      </c>
      <c r="BI29" s="27">
        <v>0</v>
      </c>
      <c r="BJ29" s="27">
        <v>2.9691471482000007</v>
      </c>
      <c r="BK29" s="28">
        <f t="shared" si="9"/>
        <v>69.950573330285934</v>
      </c>
      <c r="BL29" s="45"/>
      <c r="BM29" s="54"/>
      <c r="BN29" s="57"/>
    </row>
    <row r="30" spans="1:66" x14ac:dyDescent="0.2">
      <c r="A30" s="22"/>
      <c r="B30" s="29" t="s">
        <v>90</v>
      </c>
      <c r="C30" s="30">
        <f t="shared" ref="C30:AH30" si="10">SUM(C24:C29)</f>
        <v>0</v>
      </c>
      <c r="D30" s="30">
        <f t="shared" si="10"/>
        <v>0</v>
      </c>
      <c r="E30" s="30">
        <f t="shared" si="10"/>
        <v>0</v>
      </c>
      <c r="F30" s="30">
        <f t="shared" si="10"/>
        <v>0</v>
      </c>
      <c r="G30" s="30">
        <f t="shared" si="10"/>
        <v>0</v>
      </c>
      <c r="H30" s="30">
        <f t="shared" si="10"/>
        <v>21.340999503566668</v>
      </c>
      <c r="I30" s="30">
        <f t="shared" si="10"/>
        <v>1711.5672997849338</v>
      </c>
      <c r="J30" s="30">
        <f t="shared" si="10"/>
        <v>277.4986153681001</v>
      </c>
      <c r="K30" s="30">
        <f t="shared" si="10"/>
        <v>0</v>
      </c>
      <c r="L30" s="30">
        <f t="shared" si="10"/>
        <v>126.11287800376667</v>
      </c>
      <c r="M30" s="30">
        <f t="shared" si="10"/>
        <v>0</v>
      </c>
      <c r="N30" s="30">
        <f t="shared" si="10"/>
        <v>0</v>
      </c>
      <c r="O30" s="30">
        <f t="shared" si="10"/>
        <v>0</v>
      </c>
      <c r="P30" s="30">
        <f t="shared" si="10"/>
        <v>0</v>
      </c>
      <c r="Q30" s="30">
        <f t="shared" si="10"/>
        <v>0</v>
      </c>
      <c r="R30" s="30">
        <f t="shared" si="10"/>
        <v>12.71973486646667</v>
      </c>
      <c r="S30" s="30">
        <f t="shared" si="10"/>
        <v>42.665501737899994</v>
      </c>
      <c r="T30" s="30">
        <f t="shared" si="10"/>
        <v>140.95603579233332</v>
      </c>
      <c r="U30" s="30">
        <f t="shared" si="10"/>
        <v>0</v>
      </c>
      <c r="V30" s="30">
        <f t="shared" si="10"/>
        <v>28.21260362506667</v>
      </c>
      <c r="W30" s="30">
        <f t="shared" si="10"/>
        <v>0</v>
      </c>
      <c r="X30" s="30">
        <f t="shared" si="10"/>
        <v>0</v>
      </c>
      <c r="Y30" s="30">
        <f t="shared" si="10"/>
        <v>0</v>
      </c>
      <c r="Z30" s="30">
        <f t="shared" si="10"/>
        <v>0</v>
      </c>
      <c r="AA30" s="30">
        <f t="shared" si="10"/>
        <v>0</v>
      </c>
      <c r="AB30" s="30">
        <f t="shared" si="10"/>
        <v>0.43681808063333333</v>
      </c>
      <c r="AC30" s="30">
        <f t="shared" si="10"/>
        <v>6.9101571566666659E-2</v>
      </c>
      <c r="AD30" s="30">
        <f t="shared" si="10"/>
        <v>0</v>
      </c>
      <c r="AE30" s="30">
        <f t="shared" si="10"/>
        <v>0</v>
      </c>
      <c r="AF30" s="30">
        <f t="shared" si="10"/>
        <v>1.0930348472333336</v>
      </c>
      <c r="AG30" s="30">
        <f t="shared" si="10"/>
        <v>0</v>
      </c>
      <c r="AH30" s="30">
        <f t="shared" si="10"/>
        <v>0</v>
      </c>
      <c r="AI30" s="30">
        <f t="shared" ref="AI30:BK30" si="11">SUM(AI24:AI29)</f>
        <v>0</v>
      </c>
      <c r="AJ30" s="30">
        <f t="shared" si="11"/>
        <v>0</v>
      </c>
      <c r="AK30" s="30">
        <f t="shared" si="11"/>
        <v>0</v>
      </c>
      <c r="AL30" s="30">
        <f t="shared" si="11"/>
        <v>0.48902209756666654</v>
      </c>
      <c r="AM30" s="30">
        <f t="shared" si="11"/>
        <v>0.12206558836666667</v>
      </c>
      <c r="AN30" s="30">
        <f t="shared" si="11"/>
        <v>0</v>
      </c>
      <c r="AO30" s="30">
        <f t="shared" si="11"/>
        <v>0</v>
      </c>
      <c r="AP30" s="30">
        <f t="shared" si="11"/>
        <v>3.857404795966668</v>
      </c>
      <c r="AQ30" s="30">
        <f t="shared" si="11"/>
        <v>0</v>
      </c>
      <c r="AR30" s="30">
        <f t="shared" si="11"/>
        <v>0</v>
      </c>
      <c r="AS30" s="30">
        <f t="shared" si="11"/>
        <v>0</v>
      </c>
      <c r="AT30" s="30">
        <f t="shared" si="11"/>
        <v>0</v>
      </c>
      <c r="AU30" s="30">
        <f t="shared" si="11"/>
        <v>0</v>
      </c>
      <c r="AV30" s="30">
        <f t="shared" si="11"/>
        <v>198.78139288229974</v>
      </c>
      <c r="AW30" s="30">
        <f t="shared" si="11"/>
        <v>259.05209311649998</v>
      </c>
      <c r="AX30" s="30">
        <f t="shared" si="11"/>
        <v>7.5602817379333338</v>
      </c>
      <c r="AY30" s="30">
        <f t="shared" si="11"/>
        <v>0</v>
      </c>
      <c r="AZ30" s="30">
        <f t="shared" si="11"/>
        <v>488.50045007739993</v>
      </c>
      <c r="BA30" s="30">
        <f t="shared" si="11"/>
        <v>0</v>
      </c>
      <c r="BB30" s="30">
        <f t="shared" si="11"/>
        <v>0</v>
      </c>
      <c r="BC30" s="30">
        <f t="shared" si="11"/>
        <v>0</v>
      </c>
      <c r="BD30" s="30">
        <f t="shared" si="11"/>
        <v>0</v>
      </c>
      <c r="BE30" s="30">
        <f t="shared" si="11"/>
        <v>0</v>
      </c>
      <c r="BF30" s="30">
        <f t="shared" si="11"/>
        <v>156.35888045911926</v>
      </c>
      <c r="BG30" s="30">
        <f t="shared" si="11"/>
        <v>125.98125418686666</v>
      </c>
      <c r="BH30" s="30">
        <f t="shared" si="11"/>
        <v>120.59235229520002</v>
      </c>
      <c r="BI30" s="30">
        <f t="shared" si="11"/>
        <v>0</v>
      </c>
      <c r="BJ30" s="30">
        <f t="shared" si="11"/>
        <v>221.97022347249984</v>
      </c>
      <c r="BK30" s="30">
        <f t="shared" si="11"/>
        <v>3945.9380438912867</v>
      </c>
      <c r="BL30" s="45"/>
      <c r="BM30" s="54"/>
    </row>
    <row r="31" spans="1:66" x14ac:dyDescent="0.2">
      <c r="A31" s="22"/>
      <c r="B31" s="32" t="s">
        <v>80</v>
      </c>
      <c r="C31" s="27">
        <f t="shared" ref="C31:AH31" si="12">C10+C13+C16+C19+C22+C30</f>
        <v>0</v>
      </c>
      <c r="D31" s="27">
        <f t="shared" si="12"/>
        <v>17.535735785499995</v>
      </c>
      <c r="E31" s="27">
        <f t="shared" si="12"/>
        <v>0</v>
      </c>
      <c r="F31" s="27">
        <f t="shared" si="12"/>
        <v>0</v>
      </c>
      <c r="G31" s="27">
        <f t="shared" si="12"/>
        <v>0</v>
      </c>
      <c r="H31" s="27">
        <f t="shared" si="12"/>
        <v>34.813958869633332</v>
      </c>
      <c r="I31" s="27">
        <f t="shared" si="12"/>
        <v>6655.1265429180658</v>
      </c>
      <c r="J31" s="27">
        <f t="shared" si="12"/>
        <v>1095.861063669267</v>
      </c>
      <c r="K31" s="27">
        <f t="shared" si="12"/>
        <v>0</v>
      </c>
      <c r="L31" s="27">
        <f t="shared" si="12"/>
        <v>202.20356489433334</v>
      </c>
      <c r="M31" s="27">
        <f t="shared" si="12"/>
        <v>0</v>
      </c>
      <c r="N31" s="27">
        <f t="shared" si="12"/>
        <v>0</v>
      </c>
      <c r="O31" s="27">
        <f t="shared" si="12"/>
        <v>0</v>
      </c>
      <c r="P31" s="27">
        <f t="shared" si="12"/>
        <v>0</v>
      </c>
      <c r="Q31" s="27">
        <f t="shared" si="12"/>
        <v>0</v>
      </c>
      <c r="R31" s="27">
        <f t="shared" si="12"/>
        <v>20.837349984799999</v>
      </c>
      <c r="S31" s="27">
        <f t="shared" si="12"/>
        <v>261.15252401056659</v>
      </c>
      <c r="T31" s="27">
        <f t="shared" si="12"/>
        <v>288.97749494946663</v>
      </c>
      <c r="U31" s="27">
        <f t="shared" si="12"/>
        <v>0</v>
      </c>
      <c r="V31" s="27">
        <f t="shared" si="12"/>
        <v>52.032569073966656</v>
      </c>
      <c r="W31" s="27">
        <f t="shared" si="12"/>
        <v>0</v>
      </c>
      <c r="X31" s="27">
        <f t="shared" si="12"/>
        <v>0</v>
      </c>
      <c r="Y31" s="27">
        <f t="shared" si="12"/>
        <v>0</v>
      </c>
      <c r="Z31" s="27">
        <f t="shared" si="12"/>
        <v>0</v>
      </c>
      <c r="AA31" s="27">
        <f t="shared" si="12"/>
        <v>0</v>
      </c>
      <c r="AB31" s="27">
        <f t="shared" si="12"/>
        <v>0.52569598500000003</v>
      </c>
      <c r="AC31" s="27">
        <f t="shared" si="12"/>
        <v>139.85290001156662</v>
      </c>
      <c r="AD31" s="27">
        <f t="shared" si="12"/>
        <v>0</v>
      </c>
      <c r="AE31" s="27">
        <f t="shared" si="12"/>
        <v>0</v>
      </c>
      <c r="AF31" s="27">
        <f t="shared" si="12"/>
        <v>1.9347877709999999</v>
      </c>
      <c r="AG31" s="27">
        <f t="shared" si="12"/>
        <v>0</v>
      </c>
      <c r="AH31" s="27">
        <f t="shared" si="12"/>
        <v>0</v>
      </c>
      <c r="AI31" s="27">
        <f t="shared" ref="AI31:BK31" si="13">AI10+AI13+AI16+AI19+AI22+AI30</f>
        <v>0</v>
      </c>
      <c r="AJ31" s="27">
        <f t="shared" si="13"/>
        <v>0</v>
      </c>
      <c r="AK31" s="27">
        <f t="shared" si="13"/>
        <v>0</v>
      </c>
      <c r="AL31" s="27">
        <f t="shared" si="13"/>
        <v>0.56369936856666658</v>
      </c>
      <c r="AM31" s="27">
        <f t="shared" si="13"/>
        <v>0.18348364179999999</v>
      </c>
      <c r="AN31" s="27">
        <f t="shared" si="13"/>
        <v>0</v>
      </c>
      <c r="AO31" s="27">
        <f t="shared" si="13"/>
        <v>0</v>
      </c>
      <c r="AP31" s="27">
        <f t="shared" si="13"/>
        <v>4.6788219154000013</v>
      </c>
      <c r="AQ31" s="27">
        <f t="shared" si="13"/>
        <v>0</v>
      </c>
      <c r="AR31" s="27">
        <f t="shared" si="13"/>
        <v>0</v>
      </c>
      <c r="AS31" s="27">
        <f t="shared" si="13"/>
        <v>0</v>
      </c>
      <c r="AT31" s="27">
        <f t="shared" si="13"/>
        <v>0</v>
      </c>
      <c r="AU31" s="27">
        <f t="shared" si="13"/>
        <v>0</v>
      </c>
      <c r="AV31" s="27">
        <f t="shared" si="13"/>
        <v>219.5781405750331</v>
      </c>
      <c r="AW31" s="27">
        <f t="shared" si="13"/>
        <v>1523.7136104196327</v>
      </c>
      <c r="AX31" s="27">
        <f t="shared" si="13"/>
        <v>17.521960916666664</v>
      </c>
      <c r="AY31" s="27">
        <f t="shared" si="13"/>
        <v>0</v>
      </c>
      <c r="AZ31" s="27">
        <f t="shared" si="13"/>
        <v>593.34067298973321</v>
      </c>
      <c r="BA31" s="27">
        <f t="shared" si="13"/>
        <v>0</v>
      </c>
      <c r="BB31" s="27">
        <f t="shared" si="13"/>
        <v>0</v>
      </c>
      <c r="BC31" s="27">
        <f t="shared" si="13"/>
        <v>0</v>
      </c>
      <c r="BD31" s="27">
        <f t="shared" si="13"/>
        <v>0</v>
      </c>
      <c r="BE31" s="27">
        <f t="shared" si="13"/>
        <v>0</v>
      </c>
      <c r="BF31" s="27">
        <f t="shared" si="13"/>
        <v>166.62821540301923</v>
      </c>
      <c r="BG31" s="27">
        <f t="shared" si="13"/>
        <v>142.9811685306</v>
      </c>
      <c r="BH31" s="27">
        <f t="shared" si="13"/>
        <v>138.90121206913335</v>
      </c>
      <c r="BI31" s="27">
        <f t="shared" si="13"/>
        <v>0</v>
      </c>
      <c r="BJ31" s="27">
        <f t="shared" si="13"/>
        <v>234.40332510156651</v>
      </c>
      <c r="BK31" s="27">
        <f t="shared" si="13"/>
        <v>11813.348498854317</v>
      </c>
    </row>
    <row r="32" spans="1:66" ht="3.75" customHeight="1" x14ac:dyDescent="0.2">
      <c r="A32" s="22"/>
      <c r="B32" s="33"/>
      <c r="C32" s="58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60"/>
    </row>
    <row r="33" spans="1:66" ht="25.5" x14ac:dyDescent="0.2">
      <c r="A33" s="22" t="s">
        <v>1</v>
      </c>
      <c r="B33" s="23" t="s">
        <v>7</v>
      </c>
      <c r="C33" s="58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60"/>
    </row>
    <row r="34" spans="1:66" s="34" customFormat="1" x14ac:dyDescent="0.2">
      <c r="A34" s="22" t="s">
        <v>76</v>
      </c>
      <c r="B34" s="25" t="s">
        <v>2</v>
      </c>
      <c r="C34" s="66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8"/>
    </row>
    <row r="35" spans="1:66" s="34" customFormat="1" x14ac:dyDescent="0.2">
      <c r="A35" s="22"/>
      <c r="B35" s="26" t="s">
        <v>113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10.794782014633343</v>
      </c>
      <c r="I35" s="27">
        <v>0.90258376500000004</v>
      </c>
      <c r="J35" s="27">
        <v>0</v>
      </c>
      <c r="K35" s="27">
        <v>0</v>
      </c>
      <c r="L35" s="27">
        <v>1.7778800341000007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10.510675721799998</v>
      </c>
      <c r="S35" s="27">
        <v>0.20548759673333333</v>
      </c>
      <c r="T35" s="27">
        <v>0</v>
      </c>
      <c r="U35" s="27">
        <v>0</v>
      </c>
      <c r="V35" s="27">
        <v>1.4902300164666666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1.1264429139666661</v>
      </c>
      <c r="AC35" s="27">
        <v>0</v>
      </c>
      <c r="AD35" s="27">
        <v>0</v>
      </c>
      <c r="AE35" s="27">
        <v>0</v>
      </c>
      <c r="AF35" s="27">
        <v>9.9018372900000026E-2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1.7478783225333345</v>
      </c>
      <c r="AM35" s="27">
        <v>6.2859503333333297E-4</v>
      </c>
      <c r="AN35" s="27">
        <v>0</v>
      </c>
      <c r="AO35" s="27">
        <v>0</v>
      </c>
      <c r="AP35" s="27">
        <v>0.13960972879999997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101.77471127600052</v>
      </c>
      <c r="AW35" s="27">
        <v>11.933641199066662</v>
      </c>
      <c r="AX35" s="27">
        <v>0</v>
      </c>
      <c r="AY35" s="27">
        <v>0</v>
      </c>
      <c r="AZ35" s="27">
        <v>33.631620408033342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122.51552302120048</v>
      </c>
      <c r="BG35" s="27">
        <v>8.3540019848333298</v>
      </c>
      <c r="BH35" s="27">
        <v>0</v>
      </c>
      <c r="BI35" s="27">
        <v>0</v>
      </c>
      <c r="BJ35" s="27">
        <v>29.886253142433326</v>
      </c>
      <c r="BK35" s="28">
        <f t="shared" ref="BK35:BK36" si="14">SUM(C35:BJ35)</f>
        <v>336.89096811353431</v>
      </c>
      <c r="BL35" s="45"/>
      <c r="BM35" s="54"/>
      <c r="BN35" s="57"/>
    </row>
    <row r="36" spans="1:66" s="34" customFormat="1" x14ac:dyDescent="0.2">
      <c r="A36" s="22"/>
      <c r="B36" s="26" t="s">
        <v>114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5.5648952716666678</v>
      </c>
      <c r="I36" s="27">
        <v>0.82711320103333341</v>
      </c>
      <c r="J36" s="27">
        <v>0</v>
      </c>
      <c r="K36" s="27">
        <v>0</v>
      </c>
      <c r="L36" s="27">
        <v>0.32694393513333336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3.4049686592333326</v>
      </c>
      <c r="S36" s="27">
        <v>0</v>
      </c>
      <c r="T36" s="27">
        <v>0</v>
      </c>
      <c r="U36" s="27">
        <v>0</v>
      </c>
      <c r="V36" s="27">
        <v>0.19979069833333335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0.42605176946666673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0.42498966660000015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167.87582776506594</v>
      </c>
      <c r="AW36" s="27">
        <v>0.42985248009999999</v>
      </c>
      <c r="AX36" s="27">
        <v>0</v>
      </c>
      <c r="AY36" s="27">
        <v>0</v>
      </c>
      <c r="AZ36" s="27">
        <v>10.679508235666669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153.5703382637665</v>
      </c>
      <c r="BG36" s="27">
        <v>0.33072799966666661</v>
      </c>
      <c r="BH36" s="27">
        <v>0</v>
      </c>
      <c r="BI36" s="27">
        <v>0</v>
      </c>
      <c r="BJ36" s="27">
        <v>2.9437901131999995</v>
      </c>
      <c r="BK36" s="28">
        <f t="shared" si="14"/>
        <v>347.00479805893252</v>
      </c>
      <c r="BL36" s="45"/>
      <c r="BM36" s="54"/>
    </row>
    <row r="37" spans="1:66" s="34" customFormat="1" x14ac:dyDescent="0.2">
      <c r="A37" s="22"/>
      <c r="B37" s="29" t="s">
        <v>85</v>
      </c>
      <c r="C37" s="48">
        <f>SUM(C35:C36)</f>
        <v>0</v>
      </c>
      <c r="D37" s="48">
        <f t="shared" ref="D37:BK37" si="15">SUM(D35:D36)</f>
        <v>0</v>
      </c>
      <c r="E37" s="48">
        <f t="shared" si="15"/>
        <v>0</v>
      </c>
      <c r="F37" s="48">
        <f t="shared" si="15"/>
        <v>0</v>
      </c>
      <c r="G37" s="48">
        <f t="shared" si="15"/>
        <v>0</v>
      </c>
      <c r="H37" s="48">
        <f t="shared" si="15"/>
        <v>16.359677286300013</v>
      </c>
      <c r="I37" s="48">
        <f t="shared" si="15"/>
        <v>1.7296969660333334</v>
      </c>
      <c r="J37" s="48">
        <f t="shared" si="15"/>
        <v>0</v>
      </c>
      <c r="K37" s="48">
        <f t="shared" si="15"/>
        <v>0</v>
      </c>
      <c r="L37" s="48">
        <f t="shared" si="15"/>
        <v>2.1048239692333341</v>
      </c>
      <c r="M37" s="48">
        <f t="shared" si="15"/>
        <v>0</v>
      </c>
      <c r="N37" s="48">
        <f t="shared" si="15"/>
        <v>0</v>
      </c>
      <c r="O37" s="48">
        <f t="shared" si="15"/>
        <v>0</v>
      </c>
      <c r="P37" s="48">
        <f t="shared" si="15"/>
        <v>0</v>
      </c>
      <c r="Q37" s="48">
        <f t="shared" si="15"/>
        <v>0</v>
      </c>
      <c r="R37" s="48">
        <f t="shared" si="15"/>
        <v>13.915644381033331</v>
      </c>
      <c r="S37" s="48">
        <f t="shared" si="15"/>
        <v>0.20548759673333333</v>
      </c>
      <c r="T37" s="48">
        <f t="shared" si="15"/>
        <v>0</v>
      </c>
      <c r="U37" s="48">
        <f t="shared" si="15"/>
        <v>0</v>
      </c>
      <c r="V37" s="48">
        <f t="shared" si="15"/>
        <v>1.6900207147999999</v>
      </c>
      <c r="W37" s="48">
        <f t="shared" si="15"/>
        <v>0</v>
      </c>
      <c r="X37" s="48">
        <f t="shared" si="15"/>
        <v>0</v>
      </c>
      <c r="Y37" s="48">
        <f t="shared" si="15"/>
        <v>0</v>
      </c>
      <c r="Z37" s="48">
        <f t="shared" si="15"/>
        <v>0</v>
      </c>
      <c r="AA37" s="48">
        <f t="shared" si="15"/>
        <v>0</v>
      </c>
      <c r="AB37" s="48">
        <f t="shared" si="15"/>
        <v>1.5524946834333329</v>
      </c>
      <c r="AC37" s="48">
        <f t="shared" si="15"/>
        <v>0</v>
      </c>
      <c r="AD37" s="48">
        <f t="shared" si="15"/>
        <v>0</v>
      </c>
      <c r="AE37" s="48">
        <f t="shared" si="15"/>
        <v>0</v>
      </c>
      <c r="AF37" s="48">
        <f t="shared" si="15"/>
        <v>9.9018372900000026E-2</v>
      </c>
      <c r="AG37" s="48">
        <f t="shared" si="15"/>
        <v>0</v>
      </c>
      <c r="AH37" s="48">
        <f t="shared" si="15"/>
        <v>0</v>
      </c>
      <c r="AI37" s="48">
        <f t="shared" si="15"/>
        <v>0</v>
      </c>
      <c r="AJ37" s="48">
        <f t="shared" si="15"/>
        <v>0</v>
      </c>
      <c r="AK37" s="48">
        <f t="shared" si="15"/>
        <v>0</v>
      </c>
      <c r="AL37" s="48">
        <f t="shared" si="15"/>
        <v>2.1728679891333345</v>
      </c>
      <c r="AM37" s="48">
        <f t="shared" si="15"/>
        <v>6.2859503333333297E-4</v>
      </c>
      <c r="AN37" s="48">
        <f t="shared" si="15"/>
        <v>0</v>
      </c>
      <c r="AO37" s="48">
        <f t="shared" si="15"/>
        <v>0</v>
      </c>
      <c r="AP37" s="48">
        <f t="shared" si="15"/>
        <v>0.13960972879999997</v>
      </c>
      <c r="AQ37" s="48">
        <f t="shared" si="15"/>
        <v>0</v>
      </c>
      <c r="AR37" s="48">
        <f t="shared" si="15"/>
        <v>0</v>
      </c>
      <c r="AS37" s="48">
        <f t="shared" si="15"/>
        <v>0</v>
      </c>
      <c r="AT37" s="48">
        <f t="shared" si="15"/>
        <v>0</v>
      </c>
      <c r="AU37" s="48">
        <f t="shared" si="15"/>
        <v>0</v>
      </c>
      <c r="AV37" s="48">
        <f t="shared" si="15"/>
        <v>269.65053904106645</v>
      </c>
      <c r="AW37" s="48">
        <f t="shared" si="15"/>
        <v>12.363493679166661</v>
      </c>
      <c r="AX37" s="48">
        <f t="shared" si="15"/>
        <v>0</v>
      </c>
      <c r="AY37" s="48">
        <f t="shared" si="15"/>
        <v>0</v>
      </c>
      <c r="AZ37" s="48">
        <f t="shared" si="15"/>
        <v>44.311128643700009</v>
      </c>
      <c r="BA37" s="48">
        <f t="shared" si="15"/>
        <v>0</v>
      </c>
      <c r="BB37" s="48">
        <f t="shared" si="15"/>
        <v>0</v>
      </c>
      <c r="BC37" s="48">
        <f t="shared" si="15"/>
        <v>0</v>
      </c>
      <c r="BD37" s="48">
        <f t="shared" si="15"/>
        <v>0</v>
      </c>
      <c r="BE37" s="48">
        <f t="shared" si="15"/>
        <v>0</v>
      </c>
      <c r="BF37" s="48">
        <f t="shared" si="15"/>
        <v>276.085861284967</v>
      </c>
      <c r="BG37" s="48">
        <f t="shared" si="15"/>
        <v>8.684729984499997</v>
      </c>
      <c r="BH37" s="48">
        <f t="shared" si="15"/>
        <v>0</v>
      </c>
      <c r="BI37" s="48">
        <f t="shared" si="15"/>
        <v>0</v>
      </c>
      <c r="BJ37" s="48">
        <f t="shared" si="15"/>
        <v>32.830043255633328</v>
      </c>
      <c r="BK37" s="48">
        <f t="shared" si="15"/>
        <v>683.89576617246689</v>
      </c>
    </row>
    <row r="38" spans="1:66" x14ac:dyDescent="0.2">
      <c r="A38" s="22" t="s">
        <v>77</v>
      </c>
      <c r="B38" s="25" t="s">
        <v>14</v>
      </c>
      <c r="C38" s="58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60"/>
    </row>
    <row r="39" spans="1:66" x14ac:dyDescent="0.2">
      <c r="A39" s="22"/>
      <c r="B39" s="26" t="s">
        <v>115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0.21462712646666665</v>
      </c>
      <c r="I39" s="27">
        <v>3.9528234884333329</v>
      </c>
      <c r="J39" s="27">
        <v>0</v>
      </c>
      <c r="K39" s="27">
        <v>0</v>
      </c>
      <c r="L39" s="27">
        <v>7.2761788001666661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0.16963602263333336</v>
      </c>
      <c r="S39" s="27">
        <v>0.70587458169999984</v>
      </c>
      <c r="T39" s="27">
        <v>0</v>
      </c>
      <c r="U39" s="27">
        <v>0</v>
      </c>
      <c r="V39" s="27">
        <v>0.1994966902333333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1.2087698333333334E-2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2.3539967200000005E-2</v>
      </c>
      <c r="AM39" s="27">
        <v>0</v>
      </c>
      <c r="AN39" s="27">
        <v>0</v>
      </c>
      <c r="AO39" s="27">
        <v>0</v>
      </c>
      <c r="AP39" s="27">
        <v>8.4484586399999992E-2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1.9880226231999978</v>
      </c>
      <c r="AW39" s="27">
        <v>3.6232332873333344</v>
      </c>
      <c r="AX39" s="27">
        <v>0</v>
      </c>
      <c r="AY39" s="27">
        <v>0</v>
      </c>
      <c r="AZ39" s="27">
        <v>10.40113449076666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0.70453684193333388</v>
      </c>
      <c r="BG39" s="27">
        <v>1.4119052600000001E-2</v>
      </c>
      <c r="BH39" s="27">
        <v>0</v>
      </c>
      <c r="BI39" s="27">
        <v>0</v>
      </c>
      <c r="BJ39" s="27">
        <v>2.3420578910666663</v>
      </c>
      <c r="BK39" s="28">
        <f t="shared" ref="BK39:BK47" si="16">SUM(C39:BJ39)</f>
        <v>31.711853148466659</v>
      </c>
      <c r="BL39" s="45"/>
      <c r="BM39" s="54"/>
      <c r="BN39" s="57"/>
    </row>
    <row r="40" spans="1:66" x14ac:dyDescent="0.2">
      <c r="A40" s="22"/>
      <c r="B40" s="26" t="s">
        <v>116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2.2606640153666659</v>
      </c>
      <c r="I40" s="27">
        <v>0.59778920856666684</v>
      </c>
      <c r="J40" s="27">
        <v>0</v>
      </c>
      <c r="K40" s="27">
        <v>0</v>
      </c>
      <c r="L40" s="27">
        <v>0.99913282823333338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1.5555042532000016</v>
      </c>
      <c r="S40" s="27">
        <v>2.1130738233333335E-2</v>
      </c>
      <c r="T40" s="27">
        <v>0</v>
      </c>
      <c r="U40" s="27">
        <v>0</v>
      </c>
      <c r="V40" s="27">
        <v>0.76528635513333321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0.37517508640000002</v>
      </c>
      <c r="AC40" s="27">
        <v>2.0527636666666662E-4</v>
      </c>
      <c r="AD40" s="27">
        <v>0</v>
      </c>
      <c r="AE40" s="27">
        <v>0</v>
      </c>
      <c r="AF40" s="27">
        <v>5.6616765666666659E-3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0.53167230349999994</v>
      </c>
      <c r="AM40" s="27">
        <v>1.1188658433333335E-2</v>
      </c>
      <c r="AN40" s="27">
        <v>0</v>
      </c>
      <c r="AO40" s="27">
        <v>0</v>
      </c>
      <c r="AP40" s="27">
        <v>9.919389783333335E-2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17.716027059599995</v>
      </c>
      <c r="AW40" s="27">
        <v>0.28999448603333339</v>
      </c>
      <c r="AX40" s="27">
        <v>0</v>
      </c>
      <c r="AY40" s="27">
        <v>0</v>
      </c>
      <c r="AZ40" s="27">
        <v>9.4909657226999879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15.396698841966669</v>
      </c>
      <c r="BG40" s="27">
        <v>0.54601786946666675</v>
      </c>
      <c r="BH40" s="27">
        <v>0</v>
      </c>
      <c r="BI40" s="27">
        <v>0</v>
      </c>
      <c r="BJ40" s="27">
        <v>6.6615667424666718</v>
      </c>
      <c r="BK40" s="28">
        <f t="shared" si="16"/>
        <v>57.323875020066652</v>
      </c>
      <c r="BL40" s="45"/>
      <c r="BM40" s="54"/>
      <c r="BN40" s="57"/>
    </row>
    <row r="41" spans="1:66" x14ac:dyDescent="0.2">
      <c r="A41" s="22"/>
      <c r="B41" s="26" t="s">
        <v>117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0.36299446096666671</v>
      </c>
      <c r="I41" s="27">
        <v>0.11764985723333336</v>
      </c>
      <c r="J41" s="27">
        <v>0</v>
      </c>
      <c r="K41" s="27">
        <v>0</v>
      </c>
      <c r="L41" s="27">
        <v>0.17310008153333334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0.18615355523333327</v>
      </c>
      <c r="S41" s="27">
        <v>0</v>
      </c>
      <c r="T41" s="27">
        <v>0</v>
      </c>
      <c r="U41" s="27">
        <v>0</v>
      </c>
      <c r="V41" s="27">
        <v>1.4922681500000002E-2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1.4551128699999999E-2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2.21914803E-2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4.8977442405999634</v>
      </c>
      <c r="AW41" s="27">
        <v>1.6821925500000001E-2</v>
      </c>
      <c r="AX41" s="27">
        <v>0</v>
      </c>
      <c r="AY41" s="27">
        <v>0</v>
      </c>
      <c r="AZ41" s="27">
        <v>1.0646954778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5.1007383022666275</v>
      </c>
      <c r="BG41" s="27">
        <v>0.2612315848666667</v>
      </c>
      <c r="BH41" s="27">
        <v>0</v>
      </c>
      <c r="BI41" s="27">
        <v>0</v>
      </c>
      <c r="BJ41" s="27">
        <v>0.9055718022999999</v>
      </c>
      <c r="BK41" s="28">
        <f t="shared" si="16"/>
        <v>13.138366578799925</v>
      </c>
      <c r="BL41" s="45"/>
      <c r="BM41" s="54"/>
      <c r="BN41" s="57"/>
    </row>
    <row r="42" spans="1:66" x14ac:dyDescent="0.2">
      <c r="A42" s="22"/>
      <c r="B42" s="26" t="s">
        <v>129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2.154595844866666</v>
      </c>
      <c r="I42" s="27">
        <v>0.73248225079999996</v>
      </c>
      <c r="J42" s="27">
        <v>0</v>
      </c>
      <c r="K42" s="27">
        <v>0</v>
      </c>
      <c r="L42" s="27">
        <v>1.2143177874333335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1.518165994366667</v>
      </c>
      <c r="S42" s="27">
        <v>10.8215290066</v>
      </c>
      <c r="T42" s="27">
        <v>0</v>
      </c>
      <c r="U42" s="27">
        <v>0</v>
      </c>
      <c r="V42" s="27">
        <v>2.0335210688000007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4.1704423666666671E-2</v>
      </c>
      <c r="AC42" s="27">
        <v>0</v>
      </c>
      <c r="AD42" s="27">
        <v>0</v>
      </c>
      <c r="AE42" s="27">
        <v>0</v>
      </c>
      <c r="AF42" s="27">
        <v>1.7655236633333328E-2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5.5048311333333322E-2</v>
      </c>
      <c r="AM42" s="27">
        <v>0</v>
      </c>
      <c r="AN42" s="27">
        <v>0</v>
      </c>
      <c r="AO42" s="27">
        <v>0</v>
      </c>
      <c r="AP42" s="27">
        <v>4.556554136666665E-2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5.4022357742666518</v>
      </c>
      <c r="AW42" s="27">
        <v>0.34415225733333332</v>
      </c>
      <c r="AX42" s="27">
        <v>0</v>
      </c>
      <c r="AY42" s="27">
        <v>0</v>
      </c>
      <c r="AZ42" s="27">
        <v>7.7300788371666673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4.4255122135999967</v>
      </c>
      <c r="BG42" s="27">
        <v>2.7944003850333337</v>
      </c>
      <c r="BH42" s="27">
        <v>0</v>
      </c>
      <c r="BI42" s="27">
        <v>0</v>
      </c>
      <c r="BJ42" s="27">
        <v>3.7540989031666658</v>
      </c>
      <c r="BK42" s="28">
        <f t="shared" si="16"/>
        <v>43.085063836433314</v>
      </c>
      <c r="BL42" s="45"/>
      <c r="BM42" s="54"/>
      <c r="BN42" s="57"/>
    </row>
    <row r="43" spans="1:66" x14ac:dyDescent="0.2">
      <c r="A43" s="22"/>
      <c r="B43" s="26" t="s">
        <v>118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4.8654870566000001</v>
      </c>
      <c r="I43" s="27">
        <v>0.84297737193333322</v>
      </c>
      <c r="J43" s="27">
        <v>0</v>
      </c>
      <c r="K43" s="27">
        <v>0</v>
      </c>
      <c r="L43" s="27">
        <v>1.9853519049000001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2.0608236889333313</v>
      </c>
      <c r="S43" s="27">
        <v>3.207003258366667</v>
      </c>
      <c r="T43" s="27">
        <v>0</v>
      </c>
      <c r="U43" s="27">
        <v>0</v>
      </c>
      <c r="V43" s="27">
        <v>0.66135316883333339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3.6893926600000002E-2</v>
      </c>
      <c r="AC43" s="27">
        <v>0</v>
      </c>
      <c r="AD43" s="27">
        <v>0</v>
      </c>
      <c r="AE43" s="27">
        <v>0</v>
      </c>
      <c r="AF43" s="27">
        <v>0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4.1934145633333336E-2</v>
      </c>
      <c r="AM43" s="27">
        <v>0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7.9567021144333347</v>
      </c>
      <c r="AW43" s="27">
        <v>0.53158395366666678</v>
      </c>
      <c r="AX43" s="27">
        <v>0</v>
      </c>
      <c r="AY43" s="27">
        <v>0</v>
      </c>
      <c r="AZ43" s="27">
        <v>3.1752044492666665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5.0415304354666741</v>
      </c>
      <c r="BG43" s="27">
        <v>0.69714970889999994</v>
      </c>
      <c r="BH43" s="27">
        <v>0</v>
      </c>
      <c r="BI43" s="27">
        <v>0</v>
      </c>
      <c r="BJ43" s="27">
        <v>2.4539769856333336</v>
      </c>
      <c r="BK43" s="28">
        <f t="shared" si="16"/>
        <v>33.557972169166668</v>
      </c>
      <c r="BL43" s="45"/>
      <c r="BM43" s="54"/>
      <c r="BN43" s="57"/>
    </row>
    <row r="44" spans="1:66" x14ac:dyDescent="0.2">
      <c r="A44" s="22"/>
      <c r="B44" s="26" t="s">
        <v>119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1.2163883778666664</v>
      </c>
      <c r="I44" s="27">
        <v>0.89211038163333312</v>
      </c>
      <c r="J44" s="27">
        <v>0</v>
      </c>
      <c r="K44" s="27">
        <v>0</v>
      </c>
      <c r="L44" s="27">
        <v>1.0106320728666667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0.52285564546666652</v>
      </c>
      <c r="S44" s="27">
        <v>1.0371105497333331</v>
      </c>
      <c r="T44" s="27">
        <v>0</v>
      </c>
      <c r="U44" s="27">
        <v>0</v>
      </c>
      <c r="V44" s="27">
        <v>0.12225526249999998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0.19339378959999998</v>
      </c>
      <c r="AC44" s="27">
        <v>0</v>
      </c>
      <c r="AD44" s="27">
        <v>0</v>
      </c>
      <c r="AE44" s="27">
        <v>0</v>
      </c>
      <c r="AF44" s="27">
        <v>0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0.24625907223333329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22.467824948300091</v>
      </c>
      <c r="AW44" s="27">
        <v>1.0017681922999997</v>
      </c>
      <c r="AX44" s="27">
        <v>0</v>
      </c>
      <c r="AY44" s="27">
        <v>0</v>
      </c>
      <c r="AZ44" s="27">
        <v>5.324864383466668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24.277010636700073</v>
      </c>
      <c r="BG44" s="27">
        <v>0.94417747123333307</v>
      </c>
      <c r="BH44" s="27">
        <v>0</v>
      </c>
      <c r="BI44" s="27">
        <v>0</v>
      </c>
      <c r="BJ44" s="27">
        <v>2.4512425052999993</v>
      </c>
      <c r="BK44" s="28">
        <f t="shared" si="16"/>
        <v>61.707893289200157</v>
      </c>
      <c r="BL44" s="45"/>
      <c r="BM44" s="54"/>
      <c r="BN44" s="57"/>
    </row>
    <row r="45" spans="1:66" x14ac:dyDescent="0.2">
      <c r="A45" s="22"/>
      <c r="B45" s="26" t="s">
        <v>120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19.293382043499996</v>
      </c>
      <c r="I45" s="27">
        <v>121.42918382346669</v>
      </c>
      <c r="J45" s="27">
        <v>0</v>
      </c>
      <c r="K45" s="27">
        <v>0</v>
      </c>
      <c r="L45" s="27">
        <v>12.723558218766668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14.067568337033327</v>
      </c>
      <c r="S45" s="27">
        <v>23.416334486100006</v>
      </c>
      <c r="T45" s="27">
        <v>2.9777309399999997E-2</v>
      </c>
      <c r="U45" s="27">
        <v>0</v>
      </c>
      <c r="V45" s="27">
        <v>7.340958871533334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5.895463254433337</v>
      </c>
      <c r="AC45" s="27">
        <v>5.8148944566666666E-2</v>
      </c>
      <c r="AD45" s="27">
        <v>0</v>
      </c>
      <c r="AE45" s="27">
        <v>0</v>
      </c>
      <c r="AF45" s="27">
        <v>1.1483865785666663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6.1315590714000043</v>
      </c>
      <c r="AM45" s="27">
        <v>3.8285993466666668E-2</v>
      </c>
      <c r="AN45" s="27">
        <v>0</v>
      </c>
      <c r="AO45" s="27">
        <v>0</v>
      </c>
      <c r="AP45" s="27">
        <v>0.72687256506666653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212.93972936600028</v>
      </c>
      <c r="AW45" s="27">
        <v>22.157829809133332</v>
      </c>
      <c r="AX45" s="27">
        <v>2.2602920854333344</v>
      </c>
      <c r="AY45" s="27">
        <v>0</v>
      </c>
      <c r="AZ45" s="27">
        <v>187.83495372589994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224.80236007913297</v>
      </c>
      <c r="BG45" s="27">
        <v>35.13981229576666</v>
      </c>
      <c r="BH45" s="27">
        <v>0.76887448189999985</v>
      </c>
      <c r="BI45" s="27">
        <v>0</v>
      </c>
      <c r="BJ45" s="27">
        <v>142.90359343383363</v>
      </c>
      <c r="BK45" s="28">
        <f t="shared" si="16"/>
        <v>1041.1069247744001</v>
      </c>
      <c r="BL45" s="45"/>
      <c r="BM45" s="54"/>
      <c r="BN45" s="57"/>
    </row>
    <row r="46" spans="1:66" x14ac:dyDescent="0.2">
      <c r="A46" s="22"/>
      <c r="B46" s="26" t="s">
        <v>121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10.449728886066669</v>
      </c>
      <c r="I46" s="27">
        <v>81.47653517003333</v>
      </c>
      <c r="J46" s="27">
        <v>0</v>
      </c>
      <c r="K46" s="27">
        <v>0</v>
      </c>
      <c r="L46" s="27">
        <v>6.8259350977666671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7.2407019504333316</v>
      </c>
      <c r="S46" s="27">
        <v>7.6450642037000005</v>
      </c>
      <c r="T46" s="27">
        <v>0</v>
      </c>
      <c r="U46" s="27">
        <v>0</v>
      </c>
      <c r="V46" s="27">
        <v>5.2533212574999997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1.2081422745333332</v>
      </c>
      <c r="AC46" s="27">
        <v>1.7854044199999999E-2</v>
      </c>
      <c r="AD46" s="27">
        <v>0</v>
      </c>
      <c r="AE46" s="27">
        <v>0</v>
      </c>
      <c r="AF46" s="27">
        <v>1.8877229464666665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2.0128181260999991</v>
      </c>
      <c r="AM46" s="27">
        <v>6.4434787333333349E-3</v>
      </c>
      <c r="AN46" s="27">
        <v>0</v>
      </c>
      <c r="AO46" s="27">
        <v>0</v>
      </c>
      <c r="AP46" s="27">
        <v>1.1364001706999998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94.680220653900051</v>
      </c>
      <c r="AW46" s="27">
        <v>25.492566995166676</v>
      </c>
      <c r="AX46" s="27">
        <v>0.98561729396666642</v>
      </c>
      <c r="AY46" s="27">
        <v>0</v>
      </c>
      <c r="AZ46" s="27">
        <v>60.936760122633387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122.28202476293332</v>
      </c>
      <c r="BG46" s="27">
        <v>4.8387963526999984</v>
      </c>
      <c r="BH46" s="27">
        <v>0.2996443347333333</v>
      </c>
      <c r="BI46" s="27">
        <v>0</v>
      </c>
      <c r="BJ46" s="27">
        <v>66.878644677999915</v>
      </c>
      <c r="BK46" s="28">
        <f t="shared" si="16"/>
        <v>501.55494280026664</v>
      </c>
      <c r="BL46" s="45"/>
      <c r="BM46" s="54"/>
      <c r="BN46" s="57"/>
    </row>
    <row r="47" spans="1:66" x14ac:dyDescent="0.2">
      <c r="A47" s="22"/>
      <c r="B47" s="26" t="s">
        <v>132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3.4452093573666676</v>
      </c>
      <c r="I47" s="27">
        <v>12.631021755733329</v>
      </c>
      <c r="J47" s="27">
        <v>0</v>
      </c>
      <c r="K47" s="27">
        <v>0</v>
      </c>
      <c r="L47" s="27">
        <v>1.6909579554000003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2.3600550296333336</v>
      </c>
      <c r="S47" s="27">
        <v>0.30008290529999998</v>
      </c>
      <c r="T47" s="27">
        <v>0</v>
      </c>
      <c r="U47" s="27">
        <v>0</v>
      </c>
      <c r="V47" s="27">
        <v>0.65043181783333315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0.2880322596999999</v>
      </c>
      <c r="AC47" s="27">
        <v>1.7104762799999999E-2</v>
      </c>
      <c r="AD47" s="27">
        <v>0</v>
      </c>
      <c r="AE47" s="27">
        <v>0</v>
      </c>
      <c r="AF47" s="27">
        <v>1.3620257166666667E-2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0.46955416506666653</v>
      </c>
      <c r="AM47" s="27">
        <v>0</v>
      </c>
      <c r="AN47" s="27">
        <v>0</v>
      </c>
      <c r="AO47" s="27">
        <v>0</v>
      </c>
      <c r="AP47" s="27">
        <v>1.9244807333333334E-3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125.53456244729955</v>
      </c>
      <c r="AW47" s="27">
        <v>9.929242053933331</v>
      </c>
      <c r="AX47" s="27">
        <v>2.0018460628333332</v>
      </c>
      <c r="AY47" s="27">
        <v>0</v>
      </c>
      <c r="AZ47" s="27">
        <v>29.289061548000006</v>
      </c>
      <c r="BA47" s="27">
        <v>0</v>
      </c>
      <c r="BB47" s="27">
        <v>0</v>
      </c>
      <c r="BC47" s="27">
        <v>0</v>
      </c>
      <c r="BD47" s="27">
        <v>0</v>
      </c>
      <c r="BE47" s="27">
        <v>0</v>
      </c>
      <c r="BF47" s="27">
        <v>134.20359132436417</v>
      </c>
      <c r="BG47" s="27">
        <v>14.834275635866671</v>
      </c>
      <c r="BH47" s="27">
        <v>1.4665130033333338E-2</v>
      </c>
      <c r="BI47" s="27">
        <v>0</v>
      </c>
      <c r="BJ47" s="27">
        <v>18.55239026246668</v>
      </c>
      <c r="BK47" s="28">
        <f t="shared" si="16"/>
        <v>356.22762921153043</v>
      </c>
      <c r="BL47" s="45"/>
      <c r="BM47" s="54"/>
      <c r="BN47" s="57"/>
    </row>
    <row r="48" spans="1:66" x14ac:dyDescent="0.2">
      <c r="A48" s="22"/>
      <c r="B48" s="29" t="s">
        <v>86</v>
      </c>
      <c r="C48" s="27">
        <f>SUM(C39:C47)</f>
        <v>0</v>
      </c>
      <c r="D48" s="27">
        <f t="shared" ref="D48:BJ48" si="17">SUM(D39:D47)</f>
        <v>0</v>
      </c>
      <c r="E48" s="27">
        <f t="shared" si="17"/>
        <v>0</v>
      </c>
      <c r="F48" s="27">
        <f t="shared" si="17"/>
        <v>0</v>
      </c>
      <c r="G48" s="27">
        <f t="shared" si="17"/>
        <v>0</v>
      </c>
      <c r="H48" s="27">
        <f t="shared" si="17"/>
        <v>44.263077169066662</v>
      </c>
      <c r="I48" s="27">
        <f t="shared" si="17"/>
        <v>222.67257330783337</v>
      </c>
      <c r="J48" s="27">
        <f t="shared" si="17"/>
        <v>0</v>
      </c>
      <c r="K48" s="27">
        <f t="shared" si="17"/>
        <v>0</v>
      </c>
      <c r="L48" s="27">
        <f t="shared" si="17"/>
        <v>33.899164747066671</v>
      </c>
      <c r="M48" s="27">
        <f t="shared" si="17"/>
        <v>0</v>
      </c>
      <c r="N48" s="27">
        <f t="shared" si="17"/>
        <v>0</v>
      </c>
      <c r="O48" s="27">
        <f t="shared" si="17"/>
        <v>0</v>
      </c>
      <c r="P48" s="27">
        <f t="shared" si="17"/>
        <v>0</v>
      </c>
      <c r="Q48" s="27">
        <f t="shared" si="17"/>
        <v>0</v>
      </c>
      <c r="R48" s="27">
        <f t="shared" si="17"/>
        <v>29.681464476933325</v>
      </c>
      <c r="S48" s="27">
        <f t="shared" si="17"/>
        <v>47.154129729733341</v>
      </c>
      <c r="T48" s="27">
        <f t="shared" si="17"/>
        <v>2.9777309399999997E-2</v>
      </c>
      <c r="U48" s="27">
        <f t="shared" si="17"/>
        <v>0</v>
      </c>
      <c r="V48" s="27">
        <f t="shared" si="17"/>
        <v>17.041547173866665</v>
      </c>
      <c r="W48" s="27">
        <f t="shared" si="17"/>
        <v>0</v>
      </c>
      <c r="X48" s="27">
        <f t="shared" si="17"/>
        <v>0</v>
      </c>
      <c r="Y48" s="27">
        <f t="shared" si="17"/>
        <v>0</v>
      </c>
      <c r="Z48" s="27">
        <f t="shared" si="17"/>
        <v>0</v>
      </c>
      <c r="AA48" s="27">
        <f t="shared" si="17"/>
        <v>0</v>
      </c>
      <c r="AB48" s="27">
        <f t="shared" si="17"/>
        <v>8.0654438419666707</v>
      </c>
      <c r="AC48" s="27">
        <f t="shared" si="17"/>
        <v>9.331302793333332E-2</v>
      </c>
      <c r="AD48" s="27">
        <f t="shared" si="17"/>
        <v>0</v>
      </c>
      <c r="AE48" s="27">
        <f t="shared" si="17"/>
        <v>0</v>
      </c>
      <c r="AF48" s="27">
        <f t="shared" si="17"/>
        <v>3.0730466953999991</v>
      </c>
      <c r="AG48" s="27">
        <f t="shared" si="17"/>
        <v>0</v>
      </c>
      <c r="AH48" s="27">
        <f t="shared" si="17"/>
        <v>0</v>
      </c>
      <c r="AI48" s="27">
        <f t="shared" si="17"/>
        <v>0</v>
      </c>
      <c r="AJ48" s="27">
        <f t="shared" si="17"/>
        <v>0</v>
      </c>
      <c r="AK48" s="27">
        <f t="shared" si="17"/>
        <v>0</v>
      </c>
      <c r="AL48" s="27">
        <f t="shared" si="17"/>
        <v>9.5345766427666696</v>
      </c>
      <c r="AM48" s="27">
        <f t="shared" si="17"/>
        <v>5.5918130633333334E-2</v>
      </c>
      <c r="AN48" s="27">
        <f t="shared" si="17"/>
        <v>0</v>
      </c>
      <c r="AO48" s="27">
        <f t="shared" si="17"/>
        <v>0</v>
      </c>
      <c r="AP48" s="27">
        <f t="shared" si="17"/>
        <v>2.0944412420999998</v>
      </c>
      <c r="AQ48" s="27">
        <f t="shared" si="17"/>
        <v>0</v>
      </c>
      <c r="AR48" s="27">
        <f t="shared" si="17"/>
        <v>0</v>
      </c>
      <c r="AS48" s="27">
        <f t="shared" si="17"/>
        <v>0</v>
      </c>
      <c r="AT48" s="27">
        <f t="shared" si="17"/>
        <v>0</v>
      </c>
      <c r="AU48" s="27">
        <f t="shared" si="17"/>
        <v>0</v>
      </c>
      <c r="AV48" s="27">
        <f t="shared" si="17"/>
        <v>493.58306922759994</v>
      </c>
      <c r="AW48" s="27">
        <f t="shared" si="17"/>
        <v>63.387192960400007</v>
      </c>
      <c r="AX48" s="27">
        <f t="shared" si="17"/>
        <v>5.2477554422333341</v>
      </c>
      <c r="AY48" s="27">
        <f t="shared" si="17"/>
        <v>0</v>
      </c>
      <c r="AZ48" s="27">
        <f t="shared" si="17"/>
        <v>315.24771875769994</v>
      </c>
      <c r="BA48" s="27">
        <f t="shared" si="17"/>
        <v>0</v>
      </c>
      <c r="BB48" s="27">
        <f t="shared" si="17"/>
        <v>0</v>
      </c>
      <c r="BC48" s="27">
        <f t="shared" si="17"/>
        <v>0</v>
      </c>
      <c r="BD48" s="27">
        <f t="shared" si="17"/>
        <v>0</v>
      </c>
      <c r="BE48" s="27">
        <f t="shared" si="17"/>
        <v>0</v>
      </c>
      <c r="BF48" s="27">
        <f t="shared" si="17"/>
        <v>536.23400343836386</v>
      </c>
      <c r="BG48" s="27">
        <f t="shared" si="17"/>
        <v>60.069980356433334</v>
      </c>
      <c r="BH48" s="27">
        <f t="shared" si="17"/>
        <v>1.0831839466666664</v>
      </c>
      <c r="BI48" s="27">
        <f t="shared" si="17"/>
        <v>0</v>
      </c>
      <c r="BJ48" s="27">
        <f t="shared" si="17"/>
        <v>246.90314320423357</v>
      </c>
      <c r="BK48" s="27">
        <f t="shared" ref="BK48" si="18">SUM(BK39:BK47)</f>
        <v>2139.4145208283308</v>
      </c>
    </row>
    <row r="49" spans="1:66" x14ac:dyDescent="0.2">
      <c r="A49" s="22"/>
      <c r="B49" s="32" t="s">
        <v>84</v>
      </c>
      <c r="C49" s="30">
        <f t="shared" ref="C49:AH49" si="19">C37+C48</f>
        <v>0</v>
      </c>
      <c r="D49" s="30">
        <f t="shared" si="19"/>
        <v>0</v>
      </c>
      <c r="E49" s="30">
        <f t="shared" si="19"/>
        <v>0</v>
      </c>
      <c r="F49" s="30">
        <f t="shared" si="19"/>
        <v>0</v>
      </c>
      <c r="G49" s="30">
        <f t="shared" si="19"/>
        <v>0</v>
      </c>
      <c r="H49" s="30">
        <f t="shared" si="19"/>
        <v>60.622754455366675</v>
      </c>
      <c r="I49" s="30">
        <f t="shared" si="19"/>
        <v>224.40227027386672</v>
      </c>
      <c r="J49" s="30">
        <f t="shared" si="19"/>
        <v>0</v>
      </c>
      <c r="K49" s="30">
        <f t="shared" si="19"/>
        <v>0</v>
      </c>
      <c r="L49" s="30">
        <f t="shared" si="19"/>
        <v>36.003988716300007</v>
      </c>
      <c r="M49" s="30">
        <f t="shared" si="19"/>
        <v>0</v>
      </c>
      <c r="N49" s="30">
        <f t="shared" si="19"/>
        <v>0</v>
      </c>
      <c r="O49" s="30">
        <f t="shared" si="19"/>
        <v>0</v>
      </c>
      <c r="P49" s="30">
        <f t="shared" si="19"/>
        <v>0</v>
      </c>
      <c r="Q49" s="30">
        <f t="shared" si="19"/>
        <v>0</v>
      </c>
      <c r="R49" s="30">
        <f t="shared" si="19"/>
        <v>43.59710885796666</v>
      </c>
      <c r="S49" s="30">
        <f t="shared" si="19"/>
        <v>47.359617326466676</v>
      </c>
      <c r="T49" s="30">
        <f t="shared" si="19"/>
        <v>2.9777309399999997E-2</v>
      </c>
      <c r="U49" s="30">
        <f t="shared" si="19"/>
        <v>0</v>
      </c>
      <c r="V49" s="30">
        <f t="shared" si="19"/>
        <v>18.731567888666664</v>
      </c>
      <c r="W49" s="30">
        <f t="shared" si="19"/>
        <v>0</v>
      </c>
      <c r="X49" s="30">
        <f t="shared" si="19"/>
        <v>0</v>
      </c>
      <c r="Y49" s="30">
        <f t="shared" si="19"/>
        <v>0</v>
      </c>
      <c r="Z49" s="30">
        <f t="shared" si="19"/>
        <v>0</v>
      </c>
      <c r="AA49" s="30">
        <f t="shared" si="19"/>
        <v>0</v>
      </c>
      <c r="AB49" s="30">
        <f t="shared" si="19"/>
        <v>9.6179385254000032</v>
      </c>
      <c r="AC49" s="30">
        <f t="shared" si="19"/>
        <v>9.331302793333332E-2</v>
      </c>
      <c r="AD49" s="30">
        <f t="shared" si="19"/>
        <v>0</v>
      </c>
      <c r="AE49" s="30">
        <f t="shared" si="19"/>
        <v>0</v>
      </c>
      <c r="AF49" s="30">
        <f t="shared" si="19"/>
        <v>3.1720650682999989</v>
      </c>
      <c r="AG49" s="30">
        <f t="shared" si="19"/>
        <v>0</v>
      </c>
      <c r="AH49" s="30">
        <f t="shared" si="19"/>
        <v>0</v>
      </c>
      <c r="AI49" s="30">
        <f t="shared" ref="AI49:BJ49" si="20">AI37+AI48</f>
        <v>0</v>
      </c>
      <c r="AJ49" s="30">
        <f t="shared" si="20"/>
        <v>0</v>
      </c>
      <c r="AK49" s="30">
        <f t="shared" si="20"/>
        <v>0</v>
      </c>
      <c r="AL49" s="30">
        <f t="shared" si="20"/>
        <v>11.707444631900003</v>
      </c>
      <c r="AM49" s="30">
        <f t="shared" si="20"/>
        <v>5.6546725666666665E-2</v>
      </c>
      <c r="AN49" s="30">
        <f t="shared" si="20"/>
        <v>0</v>
      </c>
      <c r="AO49" s="30">
        <f t="shared" si="20"/>
        <v>0</v>
      </c>
      <c r="AP49" s="30">
        <f t="shared" si="20"/>
        <v>2.2340509708999998</v>
      </c>
      <c r="AQ49" s="30">
        <f t="shared" si="20"/>
        <v>0</v>
      </c>
      <c r="AR49" s="30">
        <f t="shared" si="20"/>
        <v>0</v>
      </c>
      <c r="AS49" s="30">
        <f t="shared" si="20"/>
        <v>0</v>
      </c>
      <c r="AT49" s="30">
        <f t="shared" si="20"/>
        <v>0</v>
      </c>
      <c r="AU49" s="30">
        <f t="shared" si="20"/>
        <v>0</v>
      </c>
      <c r="AV49" s="30">
        <f t="shared" si="20"/>
        <v>763.23360826866633</v>
      </c>
      <c r="AW49" s="30">
        <f t="shared" si="20"/>
        <v>75.750686639566666</v>
      </c>
      <c r="AX49" s="30">
        <f t="shared" si="20"/>
        <v>5.2477554422333341</v>
      </c>
      <c r="AY49" s="30">
        <f t="shared" si="20"/>
        <v>0</v>
      </c>
      <c r="AZ49" s="30">
        <f t="shared" si="20"/>
        <v>359.55884740139993</v>
      </c>
      <c r="BA49" s="30">
        <f t="shared" si="20"/>
        <v>0</v>
      </c>
      <c r="BB49" s="30">
        <f t="shared" si="20"/>
        <v>0</v>
      </c>
      <c r="BC49" s="30">
        <f t="shared" si="20"/>
        <v>0</v>
      </c>
      <c r="BD49" s="30">
        <f t="shared" si="20"/>
        <v>0</v>
      </c>
      <c r="BE49" s="30">
        <f t="shared" si="20"/>
        <v>0</v>
      </c>
      <c r="BF49" s="30">
        <f t="shared" si="20"/>
        <v>812.31986472333085</v>
      </c>
      <c r="BG49" s="30">
        <f t="shared" si="20"/>
        <v>68.754710340933329</v>
      </c>
      <c r="BH49" s="30">
        <f t="shared" si="20"/>
        <v>1.0831839466666664</v>
      </c>
      <c r="BI49" s="30">
        <f t="shared" si="20"/>
        <v>0</v>
      </c>
      <c r="BJ49" s="30">
        <f t="shared" si="20"/>
        <v>279.73318645986689</v>
      </c>
      <c r="BK49" s="30">
        <f t="shared" ref="BK49" si="21">BK37+BK48</f>
        <v>2823.3102870007979</v>
      </c>
    </row>
    <row r="50" spans="1:66" ht="3" customHeight="1" x14ac:dyDescent="0.2">
      <c r="A50" s="22"/>
      <c r="B50" s="25"/>
      <c r="C50" s="58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60"/>
    </row>
    <row r="51" spans="1:66" x14ac:dyDescent="0.2">
      <c r="A51" s="22" t="s">
        <v>15</v>
      </c>
      <c r="B51" s="23" t="s">
        <v>8</v>
      </c>
      <c r="C51" s="58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60"/>
    </row>
    <row r="52" spans="1:66" x14ac:dyDescent="0.2">
      <c r="A52" s="22" t="s">
        <v>76</v>
      </c>
      <c r="B52" s="25" t="s">
        <v>16</v>
      </c>
      <c r="C52" s="58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60"/>
    </row>
    <row r="53" spans="1:66" x14ac:dyDescent="0.2">
      <c r="A53" s="22"/>
      <c r="B53" s="26" t="s">
        <v>122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3.354641956933333</v>
      </c>
      <c r="I53" s="27">
        <v>89.334562758066696</v>
      </c>
      <c r="J53" s="27">
        <v>0</v>
      </c>
      <c r="K53" s="27">
        <v>0</v>
      </c>
      <c r="L53" s="27">
        <v>9.3082185966666646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1.3716246316333318</v>
      </c>
      <c r="S53" s="27">
        <v>1.0641571535666667</v>
      </c>
      <c r="T53" s="27">
        <v>5.9291784921333335</v>
      </c>
      <c r="U53" s="27">
        <v>0</v>
      </c>
      <c r="V53" s="27">
        <v>2.1667387280666666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0.79047550213333329</v>
      </c>
      <c r="AC53" s="27">
        <v>1.6680690866666664E-2</v>
      </c>
      <c r="AD53" s="27">
        <v>0</v>
      </c>
      <c r="AE53" s="27">
        <v>0</v>
      </c>
      <c r="AF53" s="27">
        <v>4.3673607859666674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1.0507444173333331</v>
      </c>
      <c r="AM53" s="27">
        <v>3.4400216666666678E-2</v>
      </c>
      <c r="AN53" s="27">
        <v>0</v>
      </c>
      <c r="AO53" s="27">
        <v>0</v>
      </c>
      <c r="AP53" s="27">
        <v>2.3820924099666669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49.05983597693335</v>
      </c>
      <c r="AW53" s="27">
        <v>5.203213823133332</v>
      </c>
      <c r="AX53" s="27">
        <v>0</v>
      </c>
      <c r="AY53" s="27">
        <v>0</v>
      </c>
      <c r="AZ53" s="27">
        <v>130.78324779030015</v>
      </c>
      <c r="BA53" s="27">
        <v>0</v>
      </c>
      <c r="BB53" s="27">
        <v>0</v>
      </c>
      <c r="BC53" s="27">
        <v>0</v>
      </c>
      <c r="BD53" s="27">
        <v>0</v>
      </c>
      <c r="BE53" s="27">
        <v>0</v>
      </c>
      <c r="BF53" s="27">
        <v>42.133216094200279</v>
      </c>
      <c r="BG53" s="27">
        <v>9.1191080577999966</v>
      </c>
      <c r="BH53" s="27">
        <v>0</v>
      </c>
      <c r="BI53" s="27">
        <v>0</v>
      </c>
      <c r="BJ53" s="27">
        <v>72.918387851466733</v>
      </c>
      <c r="BK53" s="28">
        <f t="shared" ref="BK53" si="22">SUM(C53:BJ53)</f>
        <v>430.3878859338339</v>
      </c>
      <c r="BL53" s="45"/>
      <c r="BM53" s="54"/>
      <c r="BN53" s="57"/>
    </row>
    <row r="54" spans="1:66" x14ac:dyDescent="0.2">
      <c r="A54" s="22"/>
      <c r="B54" s="32" t="s">
        <v>83</v>
      </c>
      <c r="C54" s="30">
        <f>SUM(C53)</f>
        <v>0</v>
      </c>
      <c r="D54" s="30">
        <f t="shared" ref="D54:BK54" si="23">SUM(D53)</f>
        <v>0</v>
      </c>
      <c r="E54" s="30">
        <f t="shared" si="23"/>
        <v>0</v>
      </c>
      <c r="F54" s="30">
        <f t="shared" si="23"/>
        <v>0</v>
      </c>
      <c r="G54" s="30">
        <f t="shared" si="23"/>
        <v>0</v>
      </c>
      <c r="H54" s="30">
        <f t="shared" si="23"/>
        <v>3.354641956933333</v>
      </c>
      <c r="I54" s="30">
        <f t="shared" si="23"/>
        <v>89.334562758066696</v>
      </c>
      <c r="J54" s="30">
        <f t="shared" si="23"/>
        <v>0</v>
      </c>
      <c r="K54" s="30">
        <f t="shared" si="23"/>
        <v>0</v>
      </c>
      <c r="L54" s="30">
        <f t="shared" si="23"/>
        <v>9.3082185966666646</v>
      </c>
      <c r="M54" s="30">
        <f t="shared" si="23"/>
        <v>0</v>
      </c>
      <c r="N54" s="30">
        <f t="shared" si="23"/>
        <v>0</v>
      </c>
      <c r="O54" s="30">
        <f t="shared" si="23"/>
        <v>0</v>
      </c>
      <c r="P54" s="30">
        <f t="shared" si="23"/>
        <v>0</v>
      </c>
      <c r="Q54" s="30">
        <f t="shared" si="23"/>
        <v>0</v>
      </c>
      <c r="R54" s="30">
        <f t="shared" si="23"/>
        <v>1.3716246316333318</v>
      </c>
      <c r="S54" s="30">
        <f t="shared" si="23"/>
        <v>1.0641571535666667</v>
      </c>
      <c r="T54" s="30">
        <f t="shared" si="23"/>
        <v>5.9291784921333335</v>
      </c>
      <c r="U54" s="30">
        <f t="shared" si="23"/>
        <v>0</v>
      </c>
      <c r="V54" s="30">
        <f t="shared" si="23"/>
        <v>2.1667387280666666</v>
      </c>
      <c r="W54" s="30">
        <f t="shared" si="23"/>
        <v>0</v>
      </c>
      <c r="X54" s="30">
        <f t="shared" si="23"/>
        <v>0</v>
      </c>
      <c r="Y54" s="30">
        <f t="shared" si="23"/>
        <v>0</v>
      </c>
      <c r="Z54" s="30">
        <f t="shared" si="23"/>
        <v>0</v>
      </c>
      <c r="AA54" s="30">
        <f t="shared" si="23"/>
        <v>0</v>
      </c>
      <c r="AB54" s="30">
        <f t="shared" si="23"/>
        <v>0.79047550213333329</v>
      </c>
      <c r="AC54" s="30">
        <f t="shared" si="23"/>
        <v>1.6680690866666664E-2</v>
      </c>
      <c r="AD54" s="30">
        <f t="shared" si="23"/>
        <v>0</v>
      </c>
      <c r="AE54" s="30">
        <f t="shared" si="23"/>
        <v>0</v>
      </c>
      <c r="AF54" s="30">
        <f t="shared" si="23"/>
        <v>4.3673607859666674</v>
      </c>
      <c r="AG54" s="30">
        <f t="shared" si="23"/>
        <v>0</v>
      </c>
      <c r="AH54" s="30">
        <f t="shared" si="23"/>
        <v>0</v>
      </c>
      <c r="AI54" s="30">
        <f t="shared" si="23"/>
        <v>0</v>
      </c>
      <c r="AJ54" s="30">
        <f t="shared" si="23"/>
        <v>0</v>
      </c>
      <c r="AK54" s="30">
        <f t="shared" si="23"/>
        <v>0</v>
      </c>
      <c r="AL54" s="30">
        <f t="shared" si="23"/>
        <v>1.0507444173333331</v>
      </c>
      <c r="AM54" s="30">
        <f t="shared" si="23"/>
        <v>3.4400216666666678E-2</v>
      </c>
      <c r="AN54" s="30">
        <f t="shared" si="23"/>
        <v>0</v>
      </c>
      <c r="AO54" s="30">
        <f t="shared" si="23"/>
        <v>0</v>
      </c>
      <c r="AP54" s="30">
        <f t="shared" si="23"/>
        <v>2.3820924099666669</v>
      </c>
      <c r="AQ54" s="30">
        <f t="shared" si="23"/>
        <v>0</v>
      </c>
      <c r="AR54" s="30">
        <f t="shared" si="23"/>
        <v>0</v>
      </c>
      <c r="AS54" s="30">
        <f t="shared" si="23"/>
        <v>0</v>
      </c>
      <c r="AT54" s="30">
        <f t="shared" si="23"/>
        <v>0</v>
      </c>
      <c r="AU54" s="30">
        <f t="shared" si="23"/>
        <v>0</v>
      </c>
      <c r="AV54" s="30">
        <f t="shared" si="23"/>
        <v>49.05983597693335</v>
      </c>
      <c r="AW54" s="30">
        <f t="shared" si="23"/>
        <v>5.203213823133332</v>
      </c>
      <c r="AX54" s="30">
        <f t="shared" si="23"/>
        <v>0</v>
      </c>
      <c r="AY54" s="30">
        <f t="shared" si="23"/>
        <v>0</v>
      </c>
      <c r="AZ54" s="30">
        <f t="shared" si="23"/>
        <v>130.78324779030015</v>
      </c>
      <c r="BA54" s="30">
        <f t="shared" si="23"/>
        <v>0</v>
      </c>
      <c r="BB54" s="30">
        <f t="shared" si="23"/>
        <v>0</v>
      </c>
      <c r="BC54" s="30">
        <f t="shared" si="23"/>
        <v>0</v>
      </c>
      <c r="BD54" s="30">
        <f t="shared" si="23"/>
        <v>0</v>
      </c>
      <c r="BE54" s="30">
        <f t="shared" si="23"/>
        <v>0</v>
      </c>
      <c r="BF54" s="30">
        <f t="shared" si="23"/>
        <v>42.133216094200279</v>
      </c>
      <c r="BG54" s="30">
        <f t="shared" si="23"/>
        <v>9.1191080577999966</v>
      </c>
      <c r="BH54" s="30">
        <f t="shared" si="23"/>
        <v>0</v>
      </c>
      <c r="BI54" s="30">
        <f t="shared" si="23"/>
        <v>0</v>
      </c>
      <c r="BJ54" s="30">
        <f t="shared" si="23"/>
        <v>72.918387851466733</v>
      </c>
      <c r="BK54" s="30">
        <f t="shared" si="23"/>
        <v>430.3878859338339</v>
      </c>
    </row>
    <row r="55" spans="1:66" ht="2.25" customHeight="1" x14ac:dyDescent="0.2">
      <c r="A55" s="22"/>
      <c r="B55" s="25"/>
      <c r="C55" s="58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60"/>
    </row>
    <row r="56" spans="1:66" x14ac:dyDescent="0.2">
      <c r="A56" s="22" t="s">
        <v>4</v>
      </c>
      <c r="B56" s="23" t="s">
        <v>9</v>
      </c>
      <c r="C56" s="58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60"/>
    </row>
    <row r="57" spans="1:66" x14ac:dyDescent="0.2">
      <c r="A57" s="22" t="s">
        <v>76</v>
      </c>
      <c r="B57" s="25" t="s">
        <v>17</v>
      </c>
      <c r="C57" s="58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60"/>
    </row>
    <row r="58" spans="1:66" x14ac:dyDescent="0.2">
      <c r="A58" s="22"/>
      <c r="B58" s="29" t="s">
        <v>37</v>
      </c>
      <c r="C58" s="30">
        <v>0</v>
      </c>
      <c r="D58" s="27">
        <v>0</v>
      </c>
      <c r="E58" s="27">
        <v>0</v>
      </c>
      <c r="F58" s="27">
        <v>0</v>
      </c>
      <c r="G58" s="35">
        <v>0</v>
      </c>
      <c r="H58" s="30">
        <v>0</v>
      </c>
      <c r="I58" s="27">
        <v>0</v>
      </c>
      <c r="J58" s="27">
        <v>0</v>
      </c>
      <c r="K58" s="27">
        <v>0</v>
      </c>
      <c r="L58" s="35">
        <v>0</v>
      </c>
      <c r="M58" s="30">
        <v>0</v>
      </c>
      <c r="N58" s="27">
        <v>0</v>
      </c>
      <c r="O58" s="27">
        <v>0</v>
      </c>
      <c r="P58" s="27">
        <v>0</v>
      </c>
      <c r="Q58" s="35">
        <v>0</v>
      </c>
      <c r="R58" s="30">
        <v>0</v>
      </c>
      <c r="S58" s="27">
        <v>0</v>
      </c>
      <c r="T58" s="27">
        <v>0</v>
      </c>
      <c r="U58" s="27">
        <v>0</v>
      </c>
      <c r="V58" s="35">
        <v>0</v>
      </c>
      <c r="W58" s="30">
        <v>0</v>
      </c>
      <c r="X58" s="27">
        <v>0</v>
      </c>
      <c r="Y58" s="27">
        <v>0</v>
      </c>
      <c r="Z58" s="27">
        <v>0</v>
      </c>
      <c r="AA58" s="35">
        <v>0</v>
      </c>
      <c r="AB58" s="30">
        <v>0</v>
      </c>
      <c r="AC58" s="27">
        <v>0</v>
      </c>
      <c r="AD58" s="27">
        <v>0</v>
      </c>
      <c r="AE58" s="27">
        <v>0</v>
      </c>
      <c r="AF58" s="35">
        <v>0</v>
      </c>
      <c r="AG58" s="30">
        <v>0</v>
      </c>
      <c r="AH58" s="27">
        <v>0</v>
      </c>
      <c r="AI58" s="27">
        <v>0</v>
      </c>
      <c r="AJ58" s="27">
        <v>0</v>
      </c>
      <c r="AK58" s="35">
        <v>0</v>
      </c>
      <c r="AL58" s="30">
        <v>0</v>
      </c>
      <c r="AM58" s="27">
        <v>0</v>
      </c>
      <c r="AN58" s="27">
        <v>0</v>
      </c>
      <c r="AO58" s="27">
        <v>0</v>
      </c>
      <c r="AP58" s="35">
        <v>0</v>
      </c>
      <c r="AQ58" s="30">
        <v>0</v>
      </c>
      <c r="AR58" s="27">
        <v>0</v>
      </c>
      <c r="AS58" s="27">
        <v>0</v>
      </c>
      <c r="AT58" s="27">
        <v>0</v>
      </c>
      <c r="AU58" s="35">
        <v>0</v>
      </c>
      <c r="AV58" s="30">
        <v>0</v>
      </c>
      <c r="AW58" s="27">
        <v>0</v>
      </c>
      <c r="AX58" s="27">
        <v>0</v>
      </c>
      <c r="AY58" s="27">
        <v>0</v>
      </c>
      <c r="AZ58" s="35">
        <v>0</v>
      </c>
      <c r="BA58" s="30">
        <v>0</v>
      </c>
      <c r="BB58" s="27">
        <v>0</v>
      </c>
      <c r="BC58" s="27">
        <v>0</v>
      </c>
      <c r="BD58" s="27">
        <v>0</v>
      </c>
      <c r="BE58" s="35">
        <v>0</v>
      </c>
      <c r="BF58" s="30">
        <v>0</v>
      </c>
      <c r="BG58" s="27">
        <v>0</v>
      </c>
      <c r="BH58" s="27">
        <v>0</v>
      </c>
      <c r="BI58" s="27">
        <v>0</v>
      </c>
      <c r="BJ58" s="35">
        <v>0</v>
      </c>
      <c r="BK58" s="28">
        <f>SUM(C58:BJ58)</f>
        <v>0</v>
      </c>
    </row>
    <row r="59" spans="1:66" x14ac:dyDescent="0.2">
      <c r="A59" s="22"/>
      <c r="B59" s="29" t="s">
        <v>85</v>
      </c>
      <c r="C59" s="30">
        <f>SUM(C58)</f>
        <v>0</v>
      </c>
      <c r="D59" s="30">
        <f t="shared" ref="D59:BK59" si="24">SUM(D58)</f>
        <v>0</v>
      </c>
      <c r="E59" s="30">
        <f t="shared" si="24"/>
        <v>0</v>
      </c>
      <c r="F59" s="30">
        <f t="shared" si="24"/>
        <v>0</v>
      </c>
      <c r="G59" s="30">
        <f t="shared" si="24"/>
        <v>0</v>
      </c>
      <c r="H59" s="30">
        <f t="shared" si="24"/>
        <v>0</v>
      </c>
      <c r="I59" s="30">
        <f t="shared" si="24"/>
        <v>0</v>
      </c>
      <c r="J59" s="30">
        <f t="shared" si="24"/>
        <v>0</v>
      </c>
      <c r="K59" s="30">
        <f t="shared" si="24"/>
        <v>0</v>
      </c>
      <c r="L59" s="30">
        <f t="shared" si="24"/>
        <v>0</v>
      </c>
      <c r="M59" s="30">
        <f t="shared" si="24"/>
        <v>0</v>
      </c>
      <c r="N59" s="30">
        <f t="shared" si="24"/>
        <v>0</v>
      </c>
      <c r="O59" s="30">
        <f t="shared" si="24"/>
        <v>0</v>
      </c>
      <c r="P59" s="30">
        <f t="shared" si="24"/>
        <v>0</v>
      </c>
      <c r="Q59" s="30">
        <f t="shared" si="24"/>
        <v>0</v>
      </c>
      <c r="R59" s="30">
        <f t="shared" si="24"/>
        <v>0</v>
      </c>
      <c r="S59" s="30">
        <f t="shared" si="24"/>
        <v>0</v>
      </c>
      <c r="T59" s="30">
        <f t="shared" si="24"/>
        <v>0</v>
      </c>
      <c r="U59" s="30">
        <f t="shared" si="24"/>
        <v>0</v>
      </c>
      <c r="V59" s="30">
        <f t="shared" si="24"/>
        <v>0</v>
      </c>
      <c r="W59" s="30">
        <f t="shared" si="24"/>
        <v>0</v>
      </c>
      <c r="X59" s="30">
        <f t="shared" si="24"/>
        <v>0</v>
      </c>
      <c r="Y59" s="30">
        <f t="shared" si="24"/>
        <v>0</v>
      </c>
      <c r="Z59" s="30">
        <f t="shared" si="24"/>
        <v>0</v>
      </c>
      <c r="AA59" s="30">
        <f t="shared" si="24"/>
        <v>0</v>
      </c>
      <c r="AB59" s="30">
        <f t="shared" si="24"/>
        <v>0</v>
      </c>
      <c r="AC59" s="30">
        <f t="shared" si="24"/>
        <v>0</v>
      </c>
      <c r="AD59" s="30">
        <f t="shared" si="24"/>
        <v>0</v>
      </c>
      <c r="AE59" s="30">
        <f t="shared" si="24"/>
        <v>0</v>
      </c>
      <c r="AF59" s="30">
        <f t="shared" si="24"/>
        <v>0</v>
      </c>
      <c r="AG59" s="30">
        <f t="shared" si="24"/>
        <v>0</v>
      </c>
      <c r="AH59" s="30">
        <f t="shared" si="24"/>
        <v>0</v>
      </c>
      <c r="AI59" s="30">
        <f t="shared" si="24"/>
        <v>0</v>
      </c>
      <c r="AJ59" s="30">
        <f t="shared" si="24"/>
        <v>0</v>
      </c>
      <c r="AK59" s="30">
        <f t="shared" si="24"/>
        <v>0</v>
      </c>
      <c r="AL59" s="30">
        <f t="shared" si="24"/>
        <v>0</v>
      </c>
      <c r="AM59" s="30">
        <f t="shared" si="24"/>
        <v>0</v>
      </c>
      <c r="AN59" s="30">
        <f t="shared" si="24"/>
        <v>0</v>
      </c>
      <c r="AO59" s="30">
        <f t="shared" si="24"/>
        <v>0</v>
      </c>
      <c r="AP59" s="30">
        <f t="shared" si="24"/>
        <v>0</v>
      </c>
      <c r="AQ59" s="30">
        <f t="shared" si="24"/>
        <v>0</v>
      </c>
      <c r="AR59" s="30">
        <f t="shared" si="24"/>
        <v>0</v>
      </c>
      <c r="AS59" s="30">
        <f t="shared" si="24"/>
        <v>0</v>
      </c>
      <c r="AT59" s="30">
        <f t="shared" si="24"/>
        <v>0</v>
      </c>
      <c r="AU59" s="30">
        <f t="shared" si="24"/>
        <v>0</v>
      </c>
      <c r="AV59" s="30">
        <f t="shared" si="24"/>
        <v>0</v>
      </c>
      <c r="AW59" s="30">
        <f t="shared" si="24"/>
        <v>0</v>
      </c>
      <c r="AX59" s="30">
        <f t="shared" si="24"/>
        <v>0</v>
      </c>
      <c r="AY59" s="30">
        <f t="shared" si="24"/>
        <v>0</v>
      </c>
      <c r="AZ59" s="30">
        <f t="shared" si="24"/>
        <v>0</v>
      </c>
      <c r="BA59" s="30">
        <f t="shared" si="24"/>
        <v>0</v>
      </c>
      <c r="BB59" s="30">
        <f t="shared" si="24"/>
        <v>0</v>
      </c>
      <c r="BC59" s="30">
        <f t="shared" si="24"/>
        <v>0</v>
      </c>
      <c r="BD59" s="30">
        <f t="shared" si="24"/>
        <v>0</v>
      </c>
      <c r="BE59" s="30">
        <f t="shared" si="24"/>
        <v>0</v>
      </c>
      <c r="BF59" s="30">
        <f t="shared" si="24"/>
        <v>0</v>
      </c>
      <c r="BG59" s="30">
        <f t="shared" si="24"/>
        <v>0</v>
      </c>
      <c r="BH59" s="30">
        <f t="shared" si="24"/>
        <v>0</v>
      </c>
      <c r="BI59" s="30">
        <f t="shared" si="24"/>
        <v>0</v>
      </c>
      <c r="BJ59" s="30">
        <f t="shared" si="24"/>
        <v>0</v>
      </c>
      <c r="BK59" s="30">
        <f t="shared" si="24"/>
        <v>0</v>
      </c>
    </row>
    <row r="60" spans="1:66" x14ac:dyDescent="0.2">
      <c r="A60" s="22" t="s">
        <v>77</v>
      </c>
      <c r="B60" s="25" t="s">
        <v>18</v>
      </c>
      <c r="C60" s="58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60"/>
    </row>
    <row r="61" spans="1:66" x14ac:dyDescent="0.2">
      <c r="A61" s="22"/>
      <c r="B61" s="26" t="s">
        <v>123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7">
        <v>0.42743099999999024</v>
      </c>
      <c r="AW61" s="27">
        <v>83.868803320799756</v>
      </c>
      <c r="AX61" s="27">
        <v>396.26695800000005</v>
      </c>
      <c r="AY61" s="27">
        <v>0</v>
      </c>
      <c r="AZ61" s="27">
        <v>0.15553859999999997</v>
      </c>
      <c r="BA61" s="27">
        <v>0</v>
      </c>
      <c r="BB61" s="27">
        <v>0</v>
      </c>
      <c r="BC61" s="27">
        <v>0</v>
      </c>
      <c r="BD61" s="27">
        <v>0</v>
      </c>
      <c r="BE61" s="27">
        <v>0</v>
      </c>
      <c r="BF61" s="27">
        <v>0.2450998000000004</v>
      </c>
      <c r="BG61" s="27">
        <v>2.2134000000000003E-3</v>
      </c>
      <c r="BH61" s="27">
        <v>0</v>
      </c>
      <c r="BI61" s="27">
        <v>0</v>
      </c>
      <c r="BJ61" s="27">
        <v>0.9280254</v>
      </c>
      <c r="BK61" s="28">
        <f t="shared" ref="BK61:BK64" si="25">SUM(C61:BJ61)</f>
        <v>481.8940695207998</v>
      </c>
      <c r="BL61" s="45"/>
      <c r="BM61" s="54"/>
      <c r="BN61" s="57"/>
    </row>
    <row r="62" spans="1:66" x14ac:dyDescent="0.2">
      <c r="A62" s="22"/>
      <c r="B62" s="26" t="s">
        <v>124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0.29046470000000119</v>
      </c>
      <c r="AW62" s="27">
        <v>57.223070122641502</v>
      </c>
      <c r="AX62" s="27">
        <v>401.26169099999998</v>
      </c>
      <c r="AY62" s="27">
        <v>0</v>
      </c>
      <c r="AZ62" s="27">
        <v>5.8390600000000001E-2</v>
      </c>
      <c r="BA62" s="27">
        <v>0</v>
      </c>
      <c r="BB62" s="27">
        <v>0</v>
      </c>
      <c r="BC62" s="27">
        <v>0</v>
      </c>
      <c r="BD62" s="27">
        <v>0</v>
      </c>
      <c r="BE62" s="27">
        <v>0</v>
      </c>
      <c r="BF62" s="27">
        <v>0.11521900000000022</v>
      </c>
      <c r="BG62" s="27">
        <v>3.5729999999999996E-4</v>
      </c>
      <c r="BH62" s="27">
        <v>0</v>
      </c>
      <c r="BI62" s="27">
        <v>0</v>
      </c>
      <c r="BJ62" s="27">
        <v>2.3448099999999999E-2</v>
      </c>
      <c r="BK62" s="28">
        <f t="shared" si="25"/>
        <v>458.97264082264149</v>
      </c>
      <c r="BL62" s="45"/>
      <c r="BM62" s="54"/>
      <c r="BN62" s="57"/>
    </row>
    <row r="63" spans="1:66" x14ac:dyDescent="0.2">
      <c r="A63" s="22"/>
      <c r="B63" s="26" t="s">
        <v>125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0.9793736000000075</v>
      </c>
      <c r="AW63" s="27">
        <v>2.0147096999999992</v>
      </c>
      <c r="AX63" s="27">
        <v>406.6815477211349</v>
      </c>
      <c r="AY63" s="27">
        <v>0</v>
      </c>
      <c r="AZ63" s="27">
        <v>0.35641469999999997</v>
      </c>
      <c r="BA63" s="27">
        <v>0</v>
      </c>
      <c r="BB63" s="27">
        <v>0</v>
      </c>
      <c r="BC63" s="27">
        <v>0</v>
      </c>
      <c r="BD63" s="27">
        <v>0</v>
      </c>
      <c r="BE63" s="27">
        <v>0</v>
      </c>
      <c r="BF63" s="27">
        <v>1.7563856999999985</v>
      </c>
      <c r="BG63" s="27">
        <v>4.1810000000000003E-4</v>
      </c>
      <c r="BH63" s="27">
        <v>0</v>
      </c>
      <c r="BI63" s="27">
        <v>0</v>
      </c>
      <c r="BJ63" s="27">
        <v>9.7346900000000014E-2</v>
      </c>
      <c r="BK63" s="28">
        <f t="shared" si="25"/>
        <v>411.88619642113491</v>
      </c>
      <c r="BL63" s="45"/>
      <c r="BM63" s="54"/>
      <c r="BN63" s="57"/>
    </row>
    <row r="64" spans="1:66" x14ac:dyDescent="0.2">
      <c r="A64" s="22"/>
      <c r="B64" s="26" t="s">
        <v>126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0.61717030000000539</v>
      </c>
      <c r="AW64" s="27">
        <v>293.51309031994271</v>
      </c>
      <c r="AX64" s="27">
        <v>407.46022069999998</v>
      </c>
      <c r="AY64" s="27">
        <v>0</v>
      </c>
      <c r="AZ64" s="27">
        <v>2.6838506999999994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0.2831732000000125</v>
      </c>
      <c r="BG64" s="27">
        <v>6.2767799999999985E-2</v>
      </c>
      <c r="BH64" s="27">
        <v>0</v>
      </c>
      <c r="BI64" s="27">
        <v>0</v>
      </c>
      <c r="BJ64" s="27">
        <v>0.3880637999999999</v>
      </c>
      <c r="BK64" s="28">
        <f t="shared" si="25"/>
        <v>705.00833681994266</v>
      </c>
      <c r="BL64" s="45"/>
      <c r="BM64" s="54"/>
      <c r="BN64" s="57"/>
    </row>
    <row r="65" spans="1:67" x14ac:dyDescent="0.2">
      <c r="A65" s="22"/>
      <c r="B65" s="29" t="s">
        <v>86</v>
      </c>
      <c r="C65" s="30">
        <f>SUM(C61:C64)</f>
        <v>0</v>
      </c>
      <c r="D65" s="30">
        <f t="shared" ref="D65:AZ65" si="26">SUM(D61:D64)</f>
        <v>0</v>
      </c>
      <c r="E65" s="30">
        <f t="shared" si="26"/>
        <v>0</v>
      </c>
      <c r="F65" s="30">
        <f t="shared" si="26"/>
        <v>0</v>
      </c>
      <c r="G65" s="30">
        <f t="shared" si="26"/>
        <v>0</v>
      </c>
      <c r="H65" s="30">
        <f t="shared" si="26"/>
        <v>0</v>
      </c>
      <c r="I65" s="30">
        <f t="shared" si="26"/>
        <v>0</v>
      </c>
      <c r="J65" s="30">
        <f t="shared" si="26"/>
        <v>0</v>
      </c>
      <c r="K65" s="30">
        <f t="shared" si="26"/>
        <v>0</v>
      </c>
      <c r="L65" s="30">
        <f t="shared" si="26"/>
        <v>0</v>
      </c>
      <c r="M65" s="30">
        <f t="shared" si="26"/>
        <v>0</v>
      </c>
      <c r="N65" s="30">
        <f t="shared" si="26"/>
        <v>0</v>
      </c>
      <c r="O65" s="30">
        <f t="shared" si="26"/>
        <v>0</v>
      </c>
      <c r="P65" s="30">
        <f t="shared" si="26"/>
        <v>0</v>
      </c>
      <c r="Q65" s="30">
        <f t="shared" si="26"/>
        <v>0</v>
      </c>
      <c r="R65" s="30">
        <f t="shared" si="26"/>
        <v>0</v>
      </c>
      <c r="S65" s="30">
        <f t="shared" si="26"/>
        <v>0</v>
      </c>
      <c r="T65" s="30">
        <f t="shared" si="26"/>
        <v>0</v>
      </c>
      <c r="U65" s="30">
        <f t="shared" si="26"/>
        <v>0</v>
      </c>
      <c r="V65" s="30">
        <f t="shared" si="26"/>
        <v>0</v>
      </c>
      <c r="W65" s="30">
        <f t="shared" si="26"/>
        <v>0</v>
      </c>
      <c r="X65" s="30">
        <f t="shared" si="26"/>
        <v>0</v>
      </c>
      <c r="Y65" s="30">
        <f t="shared" si="26"/>
        <v>0</v>
      </c>
      <c r="Z65" s="30">
        <f t="shared" si="26"/>
        <v>0</v>
      </c>
      <c r="AA65" s="30">
        <f t="shared" si="26"/>
        <v>0</v>
      </c>
      <c r="AB65" s="30">
        <f t="shared" si="26"/>
        <v>0</v>
      </c>
      <c r="AC65" s="30">
        <f t="shared" si="26"/>
        <v>0</v>
      </c>
      <c r="AD65" s="30">
        <f t="shared" si="26"/>
        <v>0</v>
      </c>
      <c r="AE65" s="30">
        <f t="shared" si="26"/>
        <v>0</v>
      </c>
      <c r="AF65" s="30">
        <f t="shared" si="26"/>
        <v>0</v>
      </c>
      <c r="AG65" s="30">
        <f t="shared" si="26"/>
        <v>0</v>
      </c>
      <c r="AH65" s="30">
        <f t="shared" si="26"/>
        <v>0</v>
      </c>
      <c r="AI65" s="30">
        <f t="shared" si="26"/>
        <v>0</v>
      </c>
      <c r="AJ65" s="30">
        <f t="shared" si="26"/>
        <v>0</v>
      </c>
      <c r="AK65" s="30">
        <f t="shared" si="26"/>
        <v>0</v>
      </c>
      <c r="AL65" s="30">
        <f t="shared" si="26"/>
        <v>0</v>
      </c>
      <c r="AM65" s="30">
        <f t="shared" si="26"/>
        <v>0</v>
      </c>
      <c r="AN65" s="30">
        <f t="shared" si="26"/>
        <v>0</v>
      </c>
      <c r="AO65" s="30">
        <f t="shared" si="26"/>
        <v>0</v>
      </c>
      <c r="AP65" s="30">
        <f t="shared" si="26"/>
        <v>0</v>
      </c>
      <c r="AQ65" s="30">
        <f t="shared" si="26"/>
        <v>0</v>
      </c>
      <c r="AR65" s="30">
        <f t="shared" si="26"/>
        <v>0</v>
      </c>
      <c r="AS65" s="30">
        <f t="shared" si="26"/>
        <v>0</v>
      </c>
      <c r="AT65" s="30">
        <f t="shared" si="26"/>
        <v>0</v>
      </c>
      <c r="AU65" s="30">
        <f t="shared" si="26"/>
        <v>0</v>
      </c>
      <c r="AV65" s="30">
        <f t="shared" si="26"/>
        <v>2.3144396000000045</v>
      </c>
      <c r="AW65" s="30">
        <f t="shared" si="26"/>
        <v>436.61967346338395</v>
      </c>
      <c r="AX65" s="30">
        <f t="shared" si="26"/>
        <v>1611.670417421135</v>
      </c>
      <c r="AY65" s="30">
        <f t="shared" si="26"/>
        <v>0</v>
      </c>
      <c r="AZ65" s="30">
        <f t="shared" si="26"/>
        <v>3.254194599999999</v>
      </c>
      <c r="BA65" s="30">
        <f t="shared" ref="BA65:BJ65" si="27">SUM(BA61:BA64)</f>
        <v>0</v>
      </c>
      <c r="BB65" s="30">
        <f t="shared" si="27"/>
        <v>0</v>
      </c>
      <c r="BC65" s="30">
        <f t="shared" si="27"/>
        <v>0</v>
      </c>
      <c r="BD65" s="30">
        <f t="shared" si="27"/>
        <v>0</v>
      </c>
      <c r="BE65" s="30">
        <f t="shared" si="27"/>
        <v>0</v>
      </c>
      <c r="BF65" s="30">
        <f t="shared" si="27"/>
        <v>2.3998777000000118</v>
      </c>
      <c r="BG65" s="30">
        <f t="shared" si="27"/>
        <v>6.5756599999999985E-2</v>
      </c>
      <c r="BH65" s="30">
        <f t="shared" si="27"/>
        <v>0</v>
      </c>
      <c r="BI65" s="30">
        <f t="shared" si="27"/>
        <v>0</v>
      </c>
      <c r="BJ65" s="30">
        <f t="shared" si="27"/>
        <v>1.4368841999999997</v>
      </c>
      <c r="BK65" s="30">
        <f t="shared" ref="BK65" si="28">SUM(BK61:BK64)</f>
        <v>2057.761243584519</v>
      </c>
      <c r="BM65" s="53"/>
      <c r="BO65" s="53"/>
    </row>
    <row r="66" spans="1:67" x14ac:dyDescent="0.2">
      <c r="A66" s="22"/>
      <c r="B66" s="32" t="s">
        <v>84</v>
      </c>
      <c r="C66" s="30">
        <f>C59+C65</f>
        <v>0</v>
      </c>
      <c r="D66" s="30">
        <f t="shared" ref="D66:AU66" si="29">D59+D65</f>
        <v>0</v>
      </c>
      <c r="E66" s="30">
        <f t="shared" si="29"/>
        <v>0</v>
      </c>
      <c r="F66" s="30">
        <f t="shared" si="29"/>
        <v>0</v>
      </c>
      <c r="G66" s="30">
        <f t="shared" si="29"/>
        <v>0</v>
      </c>
      <c r="H66" s="30">
        <f t="shared" si="29"/>
        <v>0</v>
      </c>
      <c r="I66" s="30">
        <f t="shared" si="29"/>
        <v>0</v>
      </c>
      <c r="J66" s="30">
        <f t="shared" si="29"/>
        <v>0</v>
      </c>
      <c r="K66" s="30">
        <f t="shared" si="29"/>
        <v>0</v>
      </c>
      <c r="L66" s="30">
        <f t="shared" si="29"/>
        <v>0</v>
      </c>
      <c r="M66" s="30">
        <f t="shared" si="29"/>
        <v>0</v>
      </c>
      <c r="N66" s="30">
        <f t="shared" si="29"/>
        <v>0</v>
      </c>
      <c r="O66" s="30">
        <f t="shared" si="29"/>
        <v>0</v>
      </c>
      <c r="P66" s="30">
        <f t="shared" si="29"/>
        <v>0</v>
      </c>
      <c r="Q66" s="30">
        <f t="shared" si="29"/>
        <v>0</v>
      </c>
      <c r="R66" s="30">
        <f t="shared" si="29"/>
        <v>0</v>
      </c>
      <c r="S66" s="30">
        <f t="shared" si="29"/>
        <v>0</v>
      </c>
      <c r="T66" s="30">
        <f t="shared" si="29"/>
        <v>0</v>
      </c>
      <c r="U66" s="30">
        <f t="shared" si="29"/>
        <v>0</v>
      </c>
      <c r="V66" s="30">
        <f t="shared" si="29"/>
        <v>0</v>
      </c>
      <c r="W66" s="30">
        <f t="shared" si="29"/>
        <v>0</v>
      </c>
      <c r="X66" s="30">
        <f t="shared" si="29"/>
        <v>0</v>
      </c>
      <c r="Y66" s="30">
        <f t="shared" si="29"/>
        <v>0</v>
      </c>
      <c r="Z66" s="30">
        <f t="shared" si="29"/>
        <v>0</v>
      </c>
      <c r="AA66" s="30">
        <f t="shared" si="29"/>
        <v>0</v>
      </c>
      <c r="AB66" s="30">
        <f t="shared" si="29"/>
        <v>0</v>
      </c>
      <c r="AC66" s="30">
        <f t="shared" si="29"/>
        <v>0</v>
      </c>
      <c r="AD66" s="30">
        <f t="shared" si="29"/>
        <v>0</v>
      </c>
      <c r="AE66" s="30">
        <f t="shared" si="29"/>
        <v>0</v>
      </c>
      <c r="AF66" s="30">
        <f t="shared" si="29"/>
        <v>0</v>
      </c>
      <c r="AG66" s="30">
        <f t="shared" si="29"/>
        <v>0</v>
      </c>
      <c r="AH66" s="30">
        <f t="shared" si="29"/>
        <v>0</v>
      </c>
      <c r="AI66" s="30">
        <f t="shared" si="29"/>
        <v>0</v>
      </c>
      <c r="AJ66" s="30">
        <f t="shared" si="29"/>
        <v>0</v>
      </c>
      <c r="AK66" s="30">
        <f t="shared" si="29"/>
        <v>0</v>
      </c>
      <c r="AL66" s="30">
        <f t="shared" si="29"/>
        <v>0</v>
      </c>
      <c r="AM66" s="30">
        <f t="shared" si="29"/>
        <v>0</v>
      </c>
      <c r="AN66" s="30">
        <f t="shared" si="29"/>
        <v>0</v>
      </c>
      <c r="AO66" s="30">
        <f t="shared" si="29"/>
        <v>0</v>
      </c>
      <c r="AP66" s="30">
        <f t="shared" si="29"/>
        <v>0</v>
      </c>
      <c r="AQ66" s="30">
        <f t="shared" si="29"/>
        <v>0</v>
      </c>
      <c r="AR66" s="30">
        <f t="shared" si="29"/>
        <v>0</v>
      </c>
      <c r="AS66" s="30">
        <f t="shared" si="29"/>
        <v>0</v>
      </c>
      <c r="AT66" s="30">
        <f t="shared" si="29"/>
        <v>0</v>
      </c>
      <c r="AU66" s="30">
        <f t="shared" si="29"/>
        <v>0</v>
      </c>
      <c r="AV66" s="30">
        <f t="shared" ref="AV66:AZ66" si="30">AV59+AV65</f>
        <v>2.3144396000000045</v>
      </c>
      <c r="AW66" s="30">
        <f t="shared" si="30"/>
        <v>436.61967346338395</v>
      </c>
      <c r="AX66" s="30">
        <f t="shared" si="30"/>
        <v>1611.670417421135</v>
      </c>
      <c r="AY66" s="30">
        <f t="shared" si="30"/>
        <v>0</v>
      </c>
      <c r="AZ66" s="30">
        <f t="shared" si="30"/>
        <v>3.254194599999999</v>
      </c>
      <c r="BA66" s="30">
        <f t="shared" ref="BA66:BJ66" si="31">BA59+BA65</f>
        <v>0</v>
      </c>
      <c r="BB66" s="30">
        <f t="shared" si="31"/>
        <v>0</v>
      </c>
      <c r="BC66" s="30">
        <f t="shared" si="31"/>
        <v>0</v>
      </c>
      <c r="BD66" s="30">
        <f t="shared" si="31"/>
        <v>0</v>
      </c>
      <c r="BE66" s="30">
        <f t="shared" si="31"/>
        <v>0</v>
      </c>
      <c r="BF66" s="30">
        <f t="shared" si="31"/>
        <v>2.3998777000000118</v>
      </c>
      <c r="BG66" s="30">
        <f t="shared" si="31"/>
        <v>6.5756599999999985E-2</v>
      </c>
      <c r="BH66" s="30">
        <f t="shared" si="31"/>
        <v>0</v>
      </c>
      <c r="BI66" s="30">
        <f t="shared" si="31"/>
        <v>0</v>
      </c>
      <c r="BJ66" s="30">
        <f t="shared" si="31"/>
        <v>1.4368841999999997</v>
      </c>
      <c r="BK66" s="30">
        <f t="shared" ref="BK66" si="32">BK59+BK65</f>
        <v>2057.761243584519</v>
      </c>
      <c r="BM66" s="54"/>
    </row>
    <row r="67" spans="1:67" ht="4.5" customHeight="1" x14ac:dyDescent="0.2">
      <c r="A67" s="22"/>
      <c r="B67" s="25"/>
      <c r="C67" s="58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60"/>
    </row>
    <row r="68" spans="1:67" ht="25.5" x14ac:dyDescent="0.2">
      <c r="A68" s="22" t="s">
        <v>19</v>
      </c>
      <c r="B68" s="23" t="s">
        <v>20</v>
      </c>
      <c r="C68" s="58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  <c r="BF68" s="59"/>
      <c r="BG68" s="59"/>
      <c r="BH68" s="59"/>
      <c r="BI68" s="59"/>
      <c r="BJ68" s="59"/>
      <c r="BK68" s="60"/>
    </row>
    <row r="69" spans="1:67" x14ac:dyDescent="0.2">
      <c r="A69" s="22" t="s">
        <v>76</v>
      </c>
      <c r="B69" s="25" t="s">
        <v>21</v>
      </c>
      <c r="C69" s="58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/>
      <c r="AR69" s="59"/>
      <c r="AS69" s="59"/>
      <c r="AT69" s="59"/>
      <c r="AU69" s="59"/>
      <c r="AV69" s="59"/>
      <c r="AW69" s="59"/>
      <c r="AX69" s="59"/>
      <c r="AY69" s="59"/>
      <c r="AZ69" s="59"/>
      <c r="BA69" s="59"/>
      <c r="BB69" s="59"/>
      <c r="BC69" s="59"/>
      <c r="BD69" s="59"/>
      <c r="BE69" s="59"/>
      <c r="BF69" s="59"/>
      <c r="BG69" s="59"/>
      <c r="BH69" s="59"/>
      <c r="BI69" s="59"/>
      <c r="BJ69" s="59"/>
      <c r="BK69" s="60"/>
    </row>
    <row r="70" spans="1:67" x14ac:dyDescent="0.2">
      <c r="A70" s="22"/>
      <c r="B70" s="29" t="s">
        <v>37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7" x14ac:dyDescent="0.2">
      <c r="A71" s="22"/>
      <c r="B71" s="32" t="s">
        <v>83</v>
      </c>
      <c r="C71" s="30">
        <v>0</v>
      </c>
      <c r="D71" s="27">
        <v>0</v>
      </c>
      <c r="E71" s="27">
        <v>0</v>
      </c>
      <c r="F71" s="27">
        <v>0</v>
      </c>
      <c r="G71" s="35">
        <v>0</v>
      </c>
      <c r="H71" s="30">
        <v>0</v>
      </c>
      <c r="I71" s="27">
        <v>0</v>
      </c>
      <c r="J71" s="27">
        <v>0</v>
      </c>
      <c r="K71" s="27">
        <v>0</v>
      </c>
      <c r="L71" s="35">
        <v>0</v>
      </c>
      <c r="M71" s="30">
        <v>0</v>
      </c>
      <c r="N71" s="27">
        <v>0</v>
      </c>
      <c r="O71" s="27">
        <v>0</v>
      </c>
      <c r="P71" s="27">
        <v>0</v>
      </c>
      <c r="Q71" s="35">
        <v>0</v>
      </c>
      <c r="R71" s="30">
        <v>0</v>
      </c>
      <c r="S71" s="27">
        <v>0</v>
      </c>
      <c r="T71" s="27">
        <v>0</v>
      </c>
      <c r="U71" s="27">
        <v>0</v>
      </c>
      <c r="V71" s="35">
        <v>0</v>
      </c>
      <c r="W71" s="30">
        <v>0</v>
      </c>
      <c r="X71" s="27">
        <v>0</v>
      </c>
      <c r="Y71" s="27">
        <v>0</v>
      </c>
      <c r="Z71" s="27">
        <v>0</v>
      </c>
      <c r="AA71" s="35">
        <v>0</v>
      </c>
      <c r="AB71" s="30">
        <v>0</v>
      </c>
      <c r="AC71" s="27">
        <v>0</v>
      </c>
      <c r="AD71" s="27">
        <v>0</v>
      </c>
      <c r="AE71" s="27">
        <v>0</v>
      </c>
      <c r="AF71" s="35">
        <v>0</v>
      </c>
      <c r="AG71" s="30">
        <v>0</v>
      </c>
      <c r="AH71" s="27">
        <v>0</v>
      </c>
      <c r="AI71" s="27">
        <v>0</v>
      </c>
      <c r="AJ71" s="27">
        <v>0</v>
      </c>
      <c r="AK71" s="35">
        <v>0</v>
      </c>
      <c r="AL71" s="30">
        <v>0</v>
      </c>
      <c r="AM71" s="27">
        <v>0</v>
      </c>
      <c r="AN71" s="27">
        <v>0</v>
      </c>
      <c r="AO71" s="27">
        <v>0</v>
      </c>
      <c r="AP71" s="35">
        <v>0</v>
      </c>
      <c r="AQ71" s="30">
        <v>0</v>
      </c>
      <c r="AR71" s="27">
        <v>0</v>
      </c>
      <c r="AS71" s="27">
        <v>0</v>
      </c>
      <c r="AT71" s="27">
        <v>0</v>
      </c>
      <c r="AU71" s="35">
        <v>0</v>
      </c>
      <c r="AV71" s="30">
        <v>0</v>
      </c>
      <c r="AW71" s="27">
        <v>0</v>
      </c>
      <c r="AX71" s="27">
        <v>0</v>
      </c>
      <c r="AY71" s="27">
        <v>0</v>
      </c>
      <c r="AZ71" s="35">
        <v>0</v>
      </c>
      <c r="BA71" s="30">
        <v>0</v>
      </c>
      <c r="BB71" s="27">
        <v>0</v>
      </c>
      <c r="BC71" s="27">
        <v>0</v>
      </c>
      <c r="BD71" s="27">
        <v>0</v>
      </c>
      <c r="BE71" s="35">
        <v>0</v>
      </c>
      <c r="BF71" s="30">
        <v>0</v>
      </c>
      <c r="BG71" s="27">
        <v>0</v>
      </c>
      <c r="BH71" s="27">
        <v>0</v>
      </c>
      <c r="BI71" s="27">
        <v>0</v>
      </c>
      <c r="BJ71" s="35">
        <v>0</v>
      </c>
      <c r="BK71" s="28">
        <f>SUM(C71:BJ71)</f>
        <v>0</v>
      </c>
    </row>
    <row r="72" spans="1:67" ht="4.5" customHeight="1" x14ac:dyDescent="0.2">
      <c r="A72" s="22"/>
      <c r="B72" s="36"/>
      <c r="C72" s="58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  <c r="BF72" s="59"/>
      <c r="BG72" s="59"/>
      <c r="BH72" s="59"/>
      <c r="BI72" s="59"/>
      <c r="BJ72" s="59"/>
      <c r="BK72" s="60"/>
    </row>
    <row r="73" spans="1:67" x14ac:dyDescent="0.2">
      <c r="A73" s="22"/>
      <c r="B73" s="37" t="s">
        <v>99</v>
      </c>
      <c r="C73" s="38">
        <f t="shared" ref="C73:AH73" si="33">C31+C49+C54+C66+C71</f>
        <v>0</v>
      </c>
      <c r="D73" s="38">
        <f t="shared" si="33"/>
        <v>17.535735785499995</v>
      </c>
      <c r="E73" s="38">
        <f t="shared" si="33"/>
        <v>0</v>
      </c>
      <c r="F73" s="38">
        <f t="shared" si="33"/>
        <v>0</v>
      </c>
      <c r="G73" s="38">
        <f t="shared" si="33"/>
        <v>0</v>
      </c>
      <c r="H73" s="38">
        <f t="shared" si="33"/>
        <v>98.791355281933335</v>
      </c>
      <c r="I73" s="38">
        <f t="shared" si="33"/>
        <v>6968.863375949999</v>
      </c>
      <c r="J73" s="38">
        <f t="shared" si="33"/>
        <v>1095.861063669267</v>
      </c>
      <c r="K73" s="38">
        <f t="shared" si="33"/>
        <v>0</v>
      </c>
      <c r="L73" s="38">
        <f t="shared" si="33"/>
        <v>247.51577220730002</v>
      </c>
      <c r="M73" s="38">
        <f t="shared" si="33"/>
        <v>0</v>
      </c>
      <c r="N73" s="38">
        <f t="shared" si="33"/>
        <v>0</v>
      </c>
      <c r="O73" s="38">
        <f t="shared" si="33"/>
        <v>0</v>
      </c>
      <c r="P73" s="38">
        <f t="shared" si="33"/>
        <v>0</v>
      </c>
      <c r="Q73" s="38">
        <f t="shared" si="33"/>
        <v>0</v>
      </c>
      <c r="R73" s="38">
        <f t="shared" si="33"/>
        <v>65.806083474399998</v>
      </c>
      <c r="S73" s="38">
        <f t="shared" si="33"/>
        <v>309.57629849059992</v>
      </c>
      <c r="T73" s="38">
        <f t="shared" si="33"/>
        <v>294.936450751</v>
      </c>
      <c r="U73" s="38">
        <f t="shared" si="33"/>
        <v>0</v>
      </c>
      <c r="V73" s="38">
        <f t="shared" si="33"/>
        <v>72.930875690699978</v>
      </c>
      <c r="W73" s="38">
        <f t="shared" si="33"/>
        <v>0</v>
      </c>
      <c r="X73" s="38">
        <f t="shared" si="33"/>
        <v>0</v>
      </c>
      <c r="Y73" s="38">
        <f t="shared" si="33"/>
        <v>0</v>
      </c>
      <c r="Z73" s="38">
        <f t="shared" si="33"/>
        <v>0</v>
      </c>
      <c r="AA73" s="38">
        <f t="shared" si="33"/>
        <v>0</v>
      </c>
      <c r="AB73" s="38">
        <f t="shared" si="33"/>
        <v>10.934110012533337</v>
      </c>
      <c r="AC73" s="38">
        <f t="shared" si="33"/>
        <v>139.96289373036663</v>
      </c>
      <c r="AD73" s="38">
        <f t="shared" si="33"/>
        <v>0</v>
      </c>
      <c r="AE73" s="38">
        <f t="shared" si="33"/>
        <v>0</v>
      </c>
      <c r="AF73" s="38">
        <f t="shared" si="33"/>
        <v>9.4742136252666658</v>
      </c>
      <c r="AG73" s="38">
        <f t="shared" si="33"/>
        <v>0</v>
      </c>
      <c r="AH73" s="38">
        <f t="shared" si="33"/>
        <v>0</v>
      </c>
      <c r="AI73" s="38">
        <f t="shared" ref="AI73:BJ73" si="34">AI31+AI49+AI54+AI66+AI71</f>
        <v>0</v>
      </c>
      <c r="AJ73" s="38">
        <f t="shared" si="34"/>
        <v>0</v>
      </c>
      <c r="AK73" s="38">
        <f t="shared" si="34"/>
        <v>0</v>
      </c>
      <c r="AL73" s="38">
        <f t="shared" si="34"/>
        <v>13.321888417800004</v>
      </c>
      <c r="AM73" s="38">
        <f t="shared" si="34"/>
        <v>0.27443058413333332</v>
      </c>
      <c r="AN73" s="38">
        <f t="shared" si="34"/>
        <v>0</v>
      </c>
      <c r="AO73" s="38">
        <f t="shared" si="34"/>
        <v>0</v>
      </c>
      <c r="AP73" s="38">
        <f t="shared" si="34"/>
        <v>9.2949652962666676</v>
      </c>
      <c r="AQ73" s="38">
        <f t="shared" si="34"/>
        <v>0</v>
      </c>
      <c r="AR73" s="38">
        <f t="shared" si="34"/>
        <v>0</v>
      </c>
      <c r="AS73" s="38">
        <f t="shared" si="34"/>
        <v>0</v>
      </c>
      <c r="AT73" s="38">
        <f t="shared" si="34"/>
        <v>0</v>
      </c>
      <c r="AU73" s="38">
        <f t="shared" si="34"/>
        <v>0</v>
      </c>
      <c r="AV73" s="38">
        <f t="shared" si="34"/>
        <v>1034.1860244206327</v>
      </c>
      <c r="AW73" s="38">
        <f t="shared" si="34"/>
        <v>2041.2871843457169</v>
      </c>
      <c r="AX73" s="38">
        <f t="shared" si="34"/>
        <v>1634.440133780035</v>
      </c>
      <c r="AY73" s="38">
        <f t="shared" si="34"/>
        <v>0</v>
      </c>
      <c r="AZ73" s="38">
        <f t="shared" si="34"/>
        <v>1086.9369627814333</v>
      </c>
      <c r="BA73" s="38">
        <f t="shared" si="34"/>
        <v>0</v>
      </c>
      <c r="BB73" s="38">
        <f t="shared" si="34"/>
        <v>0</v>
      </c>
      <c r="BC73" s="38">
        <f t="shared" si="34"/>
        <v>0</v>
      </c>
      <c r="BD73" s="38">
        <f t="shared" si="34"/>
        <v>0</v>
      </c>
      <c r="BE73" s="38">
        <f t="shared" si="34"/>
        <v>0</v>
      </c>
      <c r="BF73" s="38">
        <f t="shared" si="34"/>
        <v>1023.4811739205504</v>
      </c>
      <c r="BG73" s="38">
        <f t="shared" si="34"/>
        <v>220.92074352933329</v>
      </c>
      <c r="BH73" s="38">
        <f t="shared" si="34"/>
        <v>139.98439601580003</v>
      </c>
      <c r="BI73" s="38">
        <f t="shared" si="34"/>
        <v>0</v>
      </c>
      <c r="BJ73" s="38">
        <f t="shared" si="34"/>
        <v>588.49178361290012</v>
      </c>
      <c r="BK73" s="46">
        <f>BK31+BK49+BK54+BK66+BK71</f>
        <v>17124.807915373469</v>
      </c>
      <c r="BL73" s="53"/>
      <c r="BM73" s="54"/>
      <c r="BN73" s="45"/>
    </row>
    <row r="74" spans="1:67" ht="4.5" customHeight="1" x14ac:dyDescent="0.2">
      <c r="A74" s="22"/>
      <c r="B74" s="37"/>
      <c r="C74" s="64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65"/>
    </row>
    <row r="75" spans="1:67" ht="14.25" customHeight="1" x14ac:dyDescent="0.3">
      <c r="A75" s="22" t="s">
        <v>5</v>
      </c>
      <c r="B75" s="20" t="s">
        <v>23</v>
      </c>
      <c r="C75" s="64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65"/>
      <c r="BM75" s="56"/>
    </row>
    <row r="76" spans="1:67" x14ac:dyDescent="0.2">
      <c r="A76" s="22"/>
      <c r="B76" s="29" t="s">
        <v>37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7" ht="13.5" thickBot="1" x14ac:dyDescent="0.25">
      <c r="A77" s="41"/>
      <c r="B77" s="32" t="s">
        <v>83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7" ht="6" customHeight="1" x14ac:dyDescent="0.2">
      <c r="A78" s="34"/>
      <c r="B78" s="42"/>
    </row>
    <row r="79" spans="1:67" x14ac:dyDescent="0.2">
      <c r="A79" s="34"/>
      <c r="B79" s="34" t="s">
        <v>26</v>
      </c>
      <c r="L79" s="34"/>
    </row>
    <row r="80" spans="1:67" x14ac:dyDescent="0.2">
      <c r="A80" s="34"/>
      <c r="B80" s="34" t="s">
        <v>27</v>
      </c>
      <c r="L80" s="34"/>
      <c r="BK80" s="45"/>
    </row>
    <row r="81" spans="2:63" x14ac:dyDescent="0.2">
      <c r="L81" s="34"/>
      <c r="BK81" s="52"/>
    </row>
    <row r="82" spans="2:63" x14ac:dyDescent="0.2">
      <c r="B82" s="34" t="s">
        <v>33</v>
      </c>
      <c r="L82" s="34"/>
      <c r="BI82" s="43"/>
      <c r="BK82" s="54"/>
    </row>
    <row r="83" spans="2:63" x14ac:dyDescent="0.2">
      <c r="B83" s="34" t="s">
        <v>34</v>
      </c>
      <c r="L83" s="34"/>
    </row>
    <row r="84" spans="2:63" x14ac:dyDescent="0.2">
      <c r="B84" s="34"/>
      <c r="L84" s="34"/>
      <c r="BK84" s="54"/>
    </row>
    <row r="85" spans="2:63" x14ac:dyDescent="0.2">
      <c r="BK85" s="45"/>
    </row>
    <row r="86" spans="2:63" x14ac:dyDescent="0.2">
      <c r="B86" s="24" t="s">
        <v>38</v>
      </c>
    </row>
    <row r="87" spans="2:63" x14ac:dyDescent="0.2">
      <c r="B87" s="24" t="s">
        <v>30</v>
      </c>
    </row>
    <row r="88" spans="2:63" x14ac:dyDescent="0.2">
      <c r="B88" s="24" t="s">
        <v>31</v>
      </c>
    </row>
    <row r="89" spans="2:63" x14ac:dyDescent="0.2">
      <c r="B89" s="24" t="s">
        <v>98</v>
      </c>
    </row>
    <row r="90" spans="2:63" x14ac:dyDescent="0.2">
      <c r="B90" s="24" t="s">
        <v>100</v>
      </c>
    </row>
    <row r="91" spans="2:63" x14ac:dyDescent="0.2">
      <c r="B91" s="24" t="s">
        <v>32</v>
      </c>
    </row>
    <row r="92" spans="2:63" x14ac:dyDescent="0.2">
      <c r="B92" s="34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1:BK51"/>
    <mergeCell ref="C55:BK55"/>
    <mergeCell ref="C11:BK11"/>
    <mergeCell ref="C14:BK14"/>
    <mergeCell ref="C17:BK17"/>
    <mergeCell ref="C20:BK20"/>
    <mergeCell ref="C23:BK23"/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N50"/>
  <sheetViews>
    <sheetView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5" width="20.85546875" bestFit="1" customWidth="1"/>
    <col min="6" max="6" width="18.7109375" bestFit="1" customWidth="1"/>
    <col min="7" max="7" width="11.5703125" bestFit="1" customWidth="1"/>
    <col min="8" max="8" width="19.85546875" bestFit="1" customWidth="1"/>
    <col min="9" max="9" width="20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3" x14ac:dyDescent="0.2">
      <c r="D1" s="51"/>
    </row>
    <row r="2" spans="2:13" x14ac:dyDescent="0.2">
      <c r="B2" s="92" t="s">
        <v>131</v>
      </c>
      <c r="C2" s="93"/>
      <c r="D2" s="93"/>
      <c r="E2" s="93"/>
      <c r="F2" s="93"/>
      <c r="G2" s="93"/>
      <c r="H2" s="93"/>
      <c r="I2" s="93"/>
      <c r="J2" s="93"/>
      <c r="K2" s="94"/>
    </row>
    <row r="3" spans="2:13" x14ac:dyDescent="0.2">
      <c r="B3" s="95" t="s">
        <v>101</v>
      </c>
      <c r="C3" s="96"/>
      <c r="D3" s="96"/>
      <c r="E3" s="96"/>
      <c r="F3" s="96"/>
      <c r="G3" s="96"/>
      <c r="H3" s="96"/>
      <c r="I3" s="96"/>
      <c r="J3" s="96"/>
      <c r="K3" s="97"/>
    </row>
    <row r="4" spans="2:13" ht="30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3" x14ac:dyDescent="0.2">
      <c r="B5" s="1">
        <v>1</v>
      </c>
      <c r="C5" s="2" t="s">
        <v>40</v>
      </c>
      <c r="D5" s="6">
        <v>2.5700961666666666E-3</v>
      </c>
      <c r="E5" s="6">
        <v>2.1321474133333337E-2</v>
      </c>
      <c r="F5" s="6">
        <v>0.37497711763333341</v>
      </c>
      <c r="G5" s="6">
        <v>7.1703370000000023E-3</v>
      </c>
      <c r="H5" s="6">
        <v>0</v>
      </c>
      <c r="I5" s="6">
        <v>0</v>
      </c>
      <c r="J5" s="6">
        <v>0</v>
      </c>
      <c r="K5" s="6">
        <v>0</v>
      </c>
      <c r="M5" s="44"/>
    </row>
    <row r="6" spans="2:13" x14ac:dyDescent="0.2">
      <c r="B6" s="1">
        <v>2</v>
      </c>
      <c r="C6" s="3" t="s">
        <v>41</v>
      </c>
      <c r="D6" s="6">
        <v>1.1150453021</v>
      </c>
      <c r="E6" s="6">
        <v>6.1584883448999959</v>
      </c>
      <c r="F6" s="6">
        <v>18.342755156999988</v>
      </c>
      <c r="G6" s="6">
        <v>2.0776482001666681</v>
      </c>
      <c r="H6" s="6">
        <v>0</v>
      </c>
      <c r="I6" s="6">
        <v>0</v>
      </c>
      <c r="J6" s="6">
        <v>9.4202000000000868E-2</v>
      </c>
      <c r="K6" s="6">
        <v>0</v>
      </c>
      <c r="M6" s="44"/>
    </row>
    <row r="7" spans="2:13" x14ac:dyDescent="0.2">
      <c r="B7" s="1">
        <v>3</v>
      </c>
      <c r="C7" s="2" t="s">
        <v>42</v>
      </c>
      <c r="D7" s="6">
        <v>0</v>
      </c>
      <c r="E7" s="6">
        <v>2.7603003499999994E-2</v>
      </c>
      <c r="F7" s="6">
        <v>4.283628756666668E-2</v>
      </c>
      <c r="G7" s="6">
        <v>0</v>
      </c>
      <c r="H7" s="6">
        <v>0</v>
      </c>
      <c r="I7" s="6">
        <v>0</v>
      </c>
      <c r="J7" s="6">
        <v>2.0177100000000003E-2</v>
      </c>
      <c r="K7" s="6">
        <v>0</v>
      </c>
      <c r="M7" s="44"/>
    </row>
    <row r="8" spans="2:13" x14ac:dyDescent="0.2">
      <c r="B8" s="1">
        <v>4</v>
      </c>
      <c r="C8" s="3" t="s">
        <v>43</v>
      </c>
      <c r="D8" s="6">
        <v>1.4263723256333343</v>
      </c>
      <c r="E8" s="6">
        <v>26.795972050233335</v>
      </c>
      <c r="F8" s="6">
        <v>25.363429913099978</v>
      </c>
      <c r="G8" s="6">
        <v>7.528908313766669</v>
      </c>
      <c r="H8" s="6">
        <v>0</v>
      </c>
      <c r="I8" s="6">
        <v>0</v>
      </c>
      <c r="J8" s="6">
        <v>1.2528200000000014E-2</v>
      </c>
      <c r="K8" s="6">
        <v>0</v>
      </c>
      <c r="M8" s="44"/>
    </row>
    <row r="9" spans="2:13" x14ac:dyDescent="0.2">
      <c r="B9" s="1">
        <v>5</v>
      </c>
      <c r="C9" s="3" t="s">
        <v>44</v>
      </c>
      <c r="D9" s="6">
        <v>2.185120353466667</v>
      </c>
      <c r="E9" s="6">
        <v>16.33353327790001</v>
      </c>
      <c r="F9" s="6">
        <v>78.269869921467006</v>
      </c>
      <c r="G9" s="6">
        <v>2.4081551446333345</v>
      </c>
      <c r="H9" s="6">
        <v>0</v>
      </c>
      <c r="I9" s="6">
        <v>0</v>
      </c>
      <c r="J9" s="6">
        <v>0.31908399999999693</v>
      </c>
      <c r="K9" s="6">
        <v>0</v>
      </c>
      <c r="M9" s="44"/>
    </row>
    <row r="10" spans="2:13" x14ac:dyDescent="0.2">
      <c r="B10" s="1">
        <v>6</v>
      </c>
      <c r="C10" s="3" t="s">
        <v>45</v>
      </c>
      <c r="D10" s="6">
        <v>0.28599381596666662</v>
      </c>
      <c r="E10" s="6">
        <v>2.907955484933332</v>
      </c>
      <c r="F10" s="6">
        <v>7.2101255212999966</v>
      </c>
      <c r="G10" s="6">
        <v>0.73133998573333325</v>
      </c>
      <c r="H10" s="6">
        <v>0</v>
      </c>
      <c r="I10" s="6">
        <v>0</v>
      </c>
      <c r="J10" s="6">
        <v>8.4498100000000034E-2</v>
      </c>
      <c r="K10" s="6">
        <v>0</v>
      </c>
      <c r="M10" s="44"/>
    </row>
    <row r="11" spans="2:13" x14ac:dyDescent="0.2">
      <c r="B11" s="1">
        <v>7</v>
      </c>
      <c r="C11" s="3" t="s">
        <v>46</v>
      </c>
      <c r="D11" s="6">
        <v>7.3257230947333323</v>
      </c>
      <c r="E11" s="6">
        <v>19.200002746533332</v>
      </c>
      <c r="F11" s="6">
        <v>39.212758671299952</v>
      </c>
      <c r="G11" s="6">
        <v>5.4572241208666661</v>
      </c>
      <c r="H11" s="6">
        <v>0</v>
      </c>
      <c r="I11" s="6">
        <v>0</v>
      </c>
      <c r="J11" s="6">
        <v>0</v>
      </c>
      <c r="K11" s="6">
        <v>0</v>
      </c>
      <c r="M11" s="44"/>
    </row>
    <row r="12" spans="2:13" x14ac:dyDescent="0.2">
      <c r="B12" s="1">
        <v>8</v>
      </c>
      <c r="C12" s="2" t="s">
        <v>47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M12" s="44"/>
    </row>
    <row r="13" spans="2:13" x14ac:dyDescent="0.2">
      <c r="B13" s="1">
        <v>9</v>
      </c>
      <c r="C13" s="2" t="s">
        <v>48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M13" s="44"/>
    </row>
    <row r="14" spans="2:13" x14ac:dyDescent="0.2">
      <c r="B14" s="1">
        <v>10</v>
      </c>
      <c r="C14" s="3" t="s">
        <v>49</v>
      </c>
      <c r="D14" s="6">
        <v>0.12888313933333334</v>
      </c>
      <c r="E14" s="6">
        <v>6.6280063913333294</v>
      </c>
      <c r="F14" s="6">
        <v>26.813041517799999</v>
      </c>
      <c r="G14" s="6">
        <v>1.0363115552</v>
      </c>
      <c r="H14" s="6">
        <v>0</v>
      </c>
      <c r="I14" s="6">
        <v>0</v>
      </c>
      <c r="J14" s="6">
        <v>7.6644900000000071E-2</v>
      </c>
      <c r="K14" s="6">
        <v>0</v>
      </c>
      <c r="M14" s="44"/>
    </row>
    <row r="15" spans="2:13" x14ac:dyDescent="0.2">
      <c r="B15" s="1">
        <v>11</v>
      </c>
      <c r="C15" s="3" t="s">
        <v>50</v>
      </c>
      <c r="D15" s="6">
        <v>81.581112962866754</v>
      </c>
      <c r="E15" s="6">
        <v>389.47977799348729</v>
      </c>
      <c r="F15" s="6">
        <v>309.02368196980143</v>
      </c>
      <c r="G15" s="6">
        <v>41.946832026900026</v>
      </c>
      <c r="H15" s="6">
        <v>0</v>
      </c>
      <c r="I15" s="6">
        <v>0</v>
      </c>
      <c r="J15" s="6">
        <v>0.29281279999999832</v>
      </c>
      <c r="K15" s="6">
        <v>0</v>
      </c>
      <c r="M15" s="44"/>
    </row>
    <row r="16" spans="2:13" x14ac:dyDescent="0.2">
      <c r="B16" s="1">
        <v>12</v>
      </c>
      <c r="C16" s="3" t="s">
        <v>51</v>
      </c>
      <c r="D16" s="6">
        <v>148.08112671243333</v>
      </c>
      <c r="E16" s="6">
        <v>253.23625044843337</v>
      </c>
      <c r="F16" s="6">
        <v>20.846427287600001</v>
      </c>
      <c r="G16" s="6">
        <v>1.7618230960333339</v>
      </c>
      <c r="H16" s="6">
        <v>0</v>
      </c>
      <c r="I16" s="6">
        <v>0</v>
      </c>
      <c r="J16" s="6">
        <v>7.0876800000000129E-2</v>
      </c>
      <c r="K16" s="6">
        <v>0</v>
      </c>
      <c r="M16" s="44"/>
    </row>
    <row r="17" spans="2:13" x14ac:dyDescent="0.2">
      <c r="B17" s="1">
        <v>13</v>
      </c>
      <c r="C17" s="3" t="s">
        <v>52</v>
      </c>
      <c r="D17" s="6">
        <v>0.19483943703333337</v>
      </c>
      <c r="E17" s="6">
        <v>5.1690093038000029</v>
      </c>
      <c r="F17" s="6">
        <v>1.8905866987333328</v>
      </c>
      <c r="G17" s="6">
        <v>4.5626928099999998E-2</v>
      </c>
      <c r="H17" s="6">
        <v>0</v>
      </c>
      <c r="I17" s="6">
        <v>0</v>
      </c>
      <c r="J17" s="6">
        <v>3.6197999999999951E-3</v>
      </c>
      <c r="K17" s="6">
        <v>0</v>
      </c>
      <c r="M17" s="44"/>
    </row>
    <row r="18" spans="2:13" x14ac:dyDescent="0.2">
      <c r="B18" s="1">
        <v>14</v>
      </c>
      <c r="C18" s="3" t="s">
        <v>53</v>
      </c>
      <c r="D18" s="6">
        <v>6.5011795400000003E-2</v>
      </c>
      <c r="E18" s="6">
        <v>1.5258279269333335</v>
      </c>
      <c r="F18" s="6">
        <v>8.4408062455666659</v>
      </c>
      <c r="G18" s="6">
        <v>0.57727313290000015</v>
      </c>
      <c r="H18" s="6">
        <v>0</v>
      </c>
      <c r="I18" s="6">
        <v>0</v>
      </c>
      <c r="J18" s="6">
        <v>8.935000000000002E-4</v>
      </c>
      <c r="K18" s="6">
        <v>0</v>
      </c>
      <c r="M18" s="44"/>
    </row>
    <row r="19" spans="2:13" x14ac:dyDescent="0.2">
      <c r="B19" s="1">
        <v>15</v>
      </c>
      <c r="C19" s="3" t="s">
        <v>54</v>
      </c>
      <c r="D19" s="6">
        <v>2.3720548038000002</v>
      </c>
      <c r="E19" s="6">
        <v>29.017043940666614</v>
      </c>
      <c r="F19" s="6">
        <v>123.97503428846652</v>
      </c>
      <c r="G19" s="6">
        <v>17.343559095033324</v>
      </c>
      <c r="H19" s="6">
        <v>0</v>
      </c>
      <c r="I19" s="6">
        <v>0</v>
      </c>
      <c r="J19" s="6">
        <v>6.4380000000000014E-4</v>
      </c>
      <c r="K19" s="6">
        <v>0</v>
      </c>
      <c r="M19" s="44"/>
    </row>
    <row r="20" spans="2:13" x14ac:dyDescent="0.2">
      <c r="B20" s="1">
        <v>16</v>
      </c>
      <c r="C20" s="3" t="s">
        <v>55</v>
      </c>
      <c r="D20" s="6">
        <v>218.55659175566669</v>
      </c>
      <c r="E20" s="6">
        <v>339.47616925426706</v>
      </c>
      <c r="F20" s="6">
        <v>197.41458383353392</v>
      </c>
      <c r="G20" s="6">
        <v>28.863997846633357</v>
      </c>
      <c r="H20" s="6">
        <v>0</v>
      </c>
      <c r="I20" s="6">
        <v>0</v>
      </c>
      <c r="J20" s="6">
        <v>2.7310278999999853</v>
      </c>
      <c r="K20" s="6">
        <v>0</v>
      </c>
      <c r="M20" s="44"/>
    </row>
    <row r="21" spans="2:13" x14ac:dyDescent="0.2">
      <c r="B21" s="1">
        <v>17</v>
      </c>
      <c r="C21" s="3" t="s">
        <v>56</v>
      </c>
      <c r="D21" s="6">
        <v>62.852509127633382</v>
      </c>
      <c r="E21" s="6">
        <v>57.185411364366644</v>
      </c>
      <c r="F21" s="6">
        <v>149.51506704136793</v>
      </c>
      <c r="G21" s="6">
        <v>12.793550576199992</v>
      </c>
      <c r="H21" s="6">
        <v>0</v>
      </c>
      <c r="I21" s="6">
        <v>0</v>
      </c>
      <c r="J21" s="6">
        <v>0.33771629999999964</v>
      </c>
      <c r="K21" s="6">
        <v>0</v>
      </c>
      <c r="M21" s="44"/>
    </row>
    <row r="22" spans="2:13" x14ac:dyDescent="0.2">
      <c r="B22" s="1">
        <v>18</v>
      </c>
      <c r="C22" s="2" t="s">
        <v>57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M22" s="44"/>
    </row>
    <row r="23" spans="2:13" x14ac:dyDescent="0.2">
      <c r="B23" s="1">
        <v>19</v>
      </c>
      <c r="C23" s="3" t="s">
        <v>58</v>
      </c>
      <c r="D23" s="6">
        <v>127.04894275410003</v>
      </c>
      <c r="E23" s="6">
        <v>110.23767650613348</v>
      </c>
      <c r="F23" s="6">
        <v>104.31427748783359</v>
      </c>
      <c r="G23" s="6">
        <v>5.9005268191333347</v>
      </c>
      <c r="H23" s="6">
        <v>0</v>
      </c>
      <c r="I23" s="6">
        <v>0</v>
      </c>
      <c r="J23" s="6">
        <v>0.45263659999999706</v>
      </c>
      <c r="K23" s="6">
        <v>0</v>
      </c>
      <c r="M23" s="44"/>
    </row>
    <row r="24" spans="2:13" x14ac:dyDescent="0.2">
      <c r="B24" s="1">
        <v>20</v>
      </c>
      <c r="C24" s="3" t="s">
        <v>59</v>
      </c>
      <c r="D24" s="6">
        <v>4481.4120745549044</v>
      </c>
      <c r="E24" s="6">
        <v>1502.0602533868971</v>
      </c>
      <c r="F24" s="6">
        <v>533.10525357159827</v>
      </c>
      <c r="G24" s="6">
        <v>57.016413704866665</v>
      </c>
      <c r="H24" s="6">
        <v>0</v>
      </c>
      <c r="I24" s="6">
        <v>0</v>
      </c>
      <c r="J24" s="6">
        <v>2026.5039707844908</v>
      </c>
      <c r="K24" s="6">
        <v>0</v>
      </c>
      <c r="M24" s="44"/>
    </row>
    <row r="25" spans="2:13" x14ac:dyDescent="0.2">
      <c r="B25" s="1">
        <v>21</v>
      </c>
      <c r="C25" s="2" t="s">
        <v>60</v>
      </c>
      <c r="D25" s="6">
        <v>2.1875733333333331E-5</v>
      </c>
      <c r="E25" s="6">
        <v>1.5148216666666665E-2</v>
      </c>
      <c r="F25" s="6">
        <v>0.16854632883333337</v>
      </c>
      <c r="G25" s="6">
        <v>1.7815173333333328E-4</v>
      </c>
      <c r="H25" s="6">
        <v>0</v>
      </c>
      <c r="I25" s="6">
        <v>0</v>
      </c>
      <c r="J25" s="6">
        <v>1.3899999999999997E-3</v>
      </c>
      <c r="K25" s="6">
        <v>0</v>
      </c>
      <c r="M25" s="44"/>
    </row>
    <row r="26" spans="2:13" x14ac:dyDescent="0.2">
      <c r="B26" s="1">
        <v>22</v>
      </c>
      <c r="C26" s="3" t="s">
        <v>61</v>
      </c>
      <c r="D26" s="6">
        <v>2.542677666666667E-4</v>
      </c>
      <c r="E26" s="6">
        <v>5.099332397566668</v>
      </c>
      <c r="F26" s="6">
        <v>0.92027767539999983</v>
      </c>
      <c r="G26" s="6">
        <v>0.13330740326666668</v>
      </c>
      <c r="H26" s="6">
        <v>0</v>
      </c>
      <c r="I26" s="6">
        <v>0</v>
      </c>
      <c r="J26" s="6">
        <v>5.4469999999999996E-4</v>
      </c>
      <c r="K26" s="6">
        <v>0</v>
      </c>
      <c r="M26" s="44"/>
    </row>
    <row r="27" spans="2:13" x14ac:dyDescent="0.2">
      <c r="B27" s="1">
        <v>23</v>
      </c>
      <c r="C27" s="2" t="s">
        <v>62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1.5399999999999998E-5</v>
      </c>
      <c r="K27" s="6">
        <v>0</v>
      </c>
      <c r="M27" s="44"/>
    </row>
    <row r="28" spans="2:13" x14ac:dyDescent="0.2">
      <c r="B28" s="1">
        <v>24</v>
      </c>
      <c r="C28" s="2" t="s">
        <v>63</v>
      </c>
      <c r="D28" s="6">
        <v>0</v>
      </c>
      <c r="E28" s="6">
        <v>0.30852712936666676</v>
      </c>
      <c r="F28" s="6">
        <v>0.74870745129999994</v>
      </c>
      <c r="G28" s="6">
        <v>1.1124365796666666</v>
      </c>
      <c r="H28" s="6">
        <v>0</v>
      </c>
      <c r="I28" s="6">
        <v>0</v>
      </c>
      <c r="J28" s="6">
        <v>6.5000000000000004E-6</v>
      </c>
      <c r="K28" s="6">
        <v>0</v>
      </c>
      <c r="M28" s="44"/>
    </row>
    <row r="29" spans="2:13" x14ac:dyDescent="0.2">
      <c r="B29" s="1">
        <v>25</v>
      </c>
      <c r="C29" s="3" t="s">
        <v>64</v>
      </c>
      <c r="D29" s="6">
        <v>1714.195530489766</v>
      </c>
      <c r="E29" s="6">
        <v>144.95297044753329</v>
      </c>
      <c r="F29" s="6">
        <v>92.486205701600127</v>
      </c>
      <c r="G29" s="6">
        <v>8.0966692855666693</v>
      </c>
      <c r="H29" s="6">
        <v>0</v>
      </c>
      <c r="I29" s="6">
        <v>0</v>
      </c>
      <c r="J29" s="6">
        <v>5.9581473999999792</v>
      </c>
      <c r="K29" s="6">
        <v>0</v>
      </c>
      <c r="M29" s="44"/>
    </row>
    <row r="30" spans="2:13" x14ac:dyDescent="0.2">
      <c r="B30" s="1">
        <v>26</v>
      </c>
      <c r="C30" s="3" t="s">
        <v>65</v>
      </c>
      <c r="D30" s="6">
        <v>1.9037235347000003</v>
      </c>
      <c r="E30" s="6">
        <v>21.935566130333335</v>
      </c>
      <c r="F30" s="6">
        <v>45.885885479466594</v>
      </c>
      <c r="G30" s="6">
        <v>3.9264610762000016</v>
      </c>
      <c r="H30" s="6">
        <v>0</v>
      </c>
      <c r="I30" s="6">
        <v>0</v>
      </c>
      <c r="J30" s="6">
        <v>6.0035999999999923E-2</v>
      </c>
      <c r="K30" s="6">
        <v>0</v>
      </c>
      <c r="M30" s="44"/>
    </row>
    <row r="31" spans="2:13" x14ac:dyDescent="0.2">
      <c r="B31" s="1">
        <v>27</v>
      </c>
      <c r="C31" s="3" t="s">
        <v>14</v>
      </c>
      <c r="D31" s="6">
        <v>5.9946950300000017E-2</v>
      </c>
      <c r="E31" s="6">
        <v>1.2228820768333333</v>
      </c>
      <c r="F31" s="6">
        <v>2.1416601670999995</v>
      </c>
      <c r="G31" s="6">
        <v>2.5659352333333333E-2</v>
      </c>
      <c r="H31" s="6">
        <v>0</v>
      </c>
      <c r="I31" s="6">
        <v>0</v>
      </c>
      <c r="J31" s="6">
        <v>1.300505800000002</v>
      </c>
      <c r="K31" s="6">
        <v>0</v>
      </c>
      <c r="M31" s="44"/>
    </row>
    <row r="32" spans="2:13" x14ac:dyDescent="0.2">
      <c r="B32" s="1">
        <v>28</v>
      </c>
      <c r="C32" s="3" t="s">
        <v>66</v>
      </c>
      <c r="D32" s="6">
        <v>24.046872683433325</v>
      </c>
      <c r="E32" s="6">
        <v>2.1321829856333334</v>
      </c>
      <c r="F32" s="6">
        <v>2.6221872825999997</v>
      </c>
      <c r="G32" s="6">
        <v>0.20493084453333338</v>
      </c>
      <c r="H32" s="6">
        <v>0</v>
      </c>
      <c r="I32" s="6">
        <v>0</v>
      </c>
      <c r="J32" s="6">
        <v>0</v>
      </c>
      <c r="K32" s="6">
        <v>0</v>
      </c>
      <c r="M32" s="44"/>
    </row>
    <row r="33" spans="2:14" x14ac:dyDescent="0.2">
      <c r="B33" s="1">
        <v>29</v>
      </c>
      <c r="C33" s="3" t="s">
        <v>67</v>
      </c>
      <c r="D33" s="6">
        <v>8.2370054437999976</v>
      </c>
      <c r="E33" s="6">
        <v>19.539440097499991</v>
      </c>
      <c r="F33" s="6">
        <v>32.012943506166678</v>
      </c>
      <c r="G33" s="6">
        <v>1.9622154430666672</v>
      </c>
      <c r="H33" s="6">
        <v>0</v>
      </c>
      <c r="I33" s="6">
        <v>0</v>
      </c>
      <c r="J33" s="6">
        <v>4.1488200000000065E-2</v>
      </c>
      <c r="K33" s="6">
        <v>0</v>
      </c>
      <c r="M33" s="44"/>
    </row>
    <row r="34" spans="2:14" x14ac:dyDescent="0.2">
      <c r="B34" s="1">
        <v>30</v>
      </c>
      <c r="C34" s="3" t="s">
        <v>68</v>
      </c>
      <c r="D34" s="6">
        <v>22.748095714933338</v>
      </c>
      <c r="E34" s="6">
        <v>59.205176723299964</v>
      </c>
      <c r="F34" s="6">
        <v>59.963282751933335</v>
      </c>
      <c r="G34" s="6">
        <v>4.9008644494666695</v>
      </c>
      <c r="H34" s="6">
        <v>0</v>
      </c>
      <c r="I34" s="6">
        <v>0</v>
      </c>
      <c r="J34" s="6">
        <v>0.95404260000000651</v>
      </c>
      <c r="K34" s="6">
        <v>0</v>
      </c>
      <c r="M34" s="44"/>
    </row>
    <row r="35" spans="2:14" x14ac:dyDescent="0.2">
      <c r="B35" s="1">
        <v>31</v>
      </c>
      <c r="C35" s="2" t="s">
        <v>69</v>
      </c>
      <c r="D35" s="6">
        <v>0</v>
      </c>
      <c r="E35" s="6">
        <v>2.5936868164333338</v>
      </c>
      <c r="F35" s="6">
        <v>1.2363446976999999</v>
      </c>
      <c r="G35" s="6">
        <v>6.1036306766666666E-2</v>
      </c>
      <c r="H35" s="6">
        <v>0</v>
      </c>
      <c r="I35" s="6">
        <v>0</v>
      </c>
      <c r="J35" s="6">
        <v>0</v>
      </c>
      <c r="K35" s="6">
        <v>0</v>
      </c>
      <c r="M35" s="44"/>
    </row>
    <row r="36" spans="2:14" x14ac:dyDescent="0.2">
      <c r="B36" s="1">
        <v>32</v>
      </c>
      <c r="C36" s="3" t="s">
        <v>70</v>
      </c>
      <c r="D36" s="6">
        <v>429.93874831393322</v>
      </c>
      <c r="E36" s="6">
        <v>326.11569180249887</v>
      </c>
      <c r="F36" s="6">
        <v>117.53697095750049</v>
      </c>
      <c r="G36" s="6">
        <v>12.280954275166673</v>
      </c>
      <c r="H36" s="6">
        <v>0</v>
      </c>
      <c r="I36" s="6">
        <v>0</v>
      </c>
      <c r="J36" s="6">
        <v>16.041869500000029</v>
      </c>
      <c r="K36" s="6">
        <v>0</v>
      </c>
      <c r="M36" s="44"/>
    </row>
    <row r="37" spans="2:14" x14ac:dyDescent="0.2">
      <c r="B37" s="1">
        <v>33</v>
      </c>
      <c r="C37" s="3" t="s">
        <v>105</v>
      </c>
      <c r="D37" s="6">
        <v>124.56945115970005</v>
      </c>
      <c r="E37" s="6">
        <v>223.3802011448997</v>
      </c>
      <c r="F37" s="6">
        <v>139.61203570283476</v>
      </c>
      <c r="G37" s="6">
        <v>19.105215042499982</v>
      </c>
      <c r="H37" s="6">
        <v>0</v>
      </c>
      <c r="I37" s="6">
        <v>0</v>
      </c>
      <c r="J37" s="6">
        <v>0.54711030000000149</v>
      </c>
      <c r="K37" s="6">
        <v>0</v>
      </c>
      <c r="M37" s="44"/>
    </row>
    <row r="38" spans="2:14" x14ac:dyDescent="0.2">
      <c r="B38" s="1">
        <v>34</v>
      </c>
      <c r="C38" s="3" t="s">
        <v>71</v>
      </c>
      <c r="D38" s="6">
        <v>2.5070538633333334E-2</v>
      </c>
      <c r="E38" s="6">
        <v>0.12229006383333332</v>
      </c>
      <c r="F38" s="6">
        <v>0.32259543550000003</v>
      </c>
      <c r="G38" s="6">
        <v>9.8877292999999984E-3</v>
      </c>
      <c r="H38" s="6">
        <v>0</v>
      </c>
      <c r="I38" s="6">
        <v>0</v>
      </c>
      <c r="J38" s="6">
        <v>1.35406E-2</v>
      </c>
      <c r="K38" s="6">
        <v>0</v>
      </c>
      <c r="M38" s="44"/>
    </row>
    <row r="39" spans="2:14" x14ac:dyDescent="0.2">
      <c r="B39" s="1">
        <v>35</v>
      </c>
      <c r="C39" s="3" t="s">
        <v>72</v>
      </c>
      <c r="D39" s="6">
        <v>10.228656240566668</v>
      </c>
      <c r="E39" s="6">
        <v>220.17221913216665</v>
      </c>
      <c r="F39" s="6">
        <v>307.36465716390302</v>
      </c>
      <c r="G39" s="6">
        <v>27.686193286266676</v>
      </c>
      <c r="H39" s="6">
        <v>0</v>
      </c>
      <c r="I39" s="6">
        <v>0</v>
      </c>
      <c r="J39" s="6">
        <v>0.5177497000000022</v>
      </c>
      <c r="K39" s="6">
        <v>0</v>
      </c>
      <c r="M39" s="44"/>
    </row>
    <row r="40" spans="2:14" x14ac:dyDescent="0.2">
      <c r="B40" s="1">
        <v>36</v>
      </c>
      <c r="C40" s="3" t="s">
        <v>73</v>
      </c>
      <c r="D40" s="6">
        <v>0.59274531266666675</v>
      </c>
      <c r="E40" s="6">
        <v>3.3357560446666672</v>
      </c>
      <c r="F40" s="6">
        <v>7.13928365203334</v>
      </c>
      <c r="G40" s="6">
        <v>0.92337581713333317</v>
      </c>
      <c r="H40" s="6">
        <v>0</v>
      </c>
      <c r="I40" s="6">
        <v>0</v>
      </c>
      <c r="J40" s="6">
        <v>0</v>
      </c>
      <c r="K40" s="6">
        <v>0</v>
      </c>
      <c r="M40" s="44"/>
    </row>
    <row r="41" spans="2:14" x14ac:dyDescent="0.2">
      <c r="B41" s="1">
        <v>37</v>
      </c>
      <c r="C41" s="3" t="s">
        <v>74</v>
      </c>
      <c r="D41" s="6">
        <v>348.5134903809664</v>
      </c>
      <c r="E41" s="6">
        <v>198.06353980849974</v>
      </c>
      <c r="F41" s="6">
        <v>368.99319051526805</v>
      </c>
      <c r="G41" s="6">
        <v>164.46214000769956</v>
      </c>
      <c r="H41" s="6">
        <v>0</v>
      </c>
      <c r="I41" s="6">
        <v>0</v>
      </c>
      <c r="J41" s="6">
        <v>1.3234643000000006</v>
      </c>
      <c r="K41" s="6">
        <v>0</v>
      </c>
      <c r="M41" s="44"/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89</v>
      </c>
      <c r="J43" s="44"/>
      <c r="M43" s="44"/>
      <c r="N43" s="44"/>
    </row>
    <row r="44" spans="2:14" x14ac:dyDescent="0.2"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  <c r="E46" s="50"/>
      <c r="G46" s="44"/>
      <c r="I46" s="47"/>
      <c r="J46" s="55"/>
      <c r="K46" s="47"/>
    </row>
    <row r="47" spans="2:14" x14ac:dyDescent="0.2">
      <c r="D47" s="44"/>
      <c r="E47" s="44"/>
      <c r="F47" s="47"/>
      <c r="G47" s="44"/>
      <c r="J47" s="44"/>
      <c r="K47" s="47"/>
      <c r="M47" s="44"/>
    </row>
    <row r="48" spans="2:14" x14ac:dyDescent="0.2">
      <c r="D48" s="49"/>
      <c r="E48" s="50"/>
    </row>
    <row r="49" spans="4:10" x14ac:dyDescent="0.2">
      <c r="D49" s="55"/>
      <c r="E49" s="55"/>
      <c r="F49" s="55"/>
      <c r="G49" s="55"/>
      <c r="J49" s="55"/>
    </row>
    <row r="50" spans="4:10" x14ac:dyDescent="0.2">
      <c r="G50" s="44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Venkata Siva Prasad Raju V</cp:lastModifiedBy>
  <cp:lastPrinted>2014-03-24T10:58:12Z</cp:lastPrinted>
  <dcterms:created xsi:type="dcterms:W3CDTF">2014-01-06T04:43:23Z</dcterms:created>
  <dcterms:modified xsi:type="dcterms:W3CDTF">2021-05-10T08:05:21Z</dcterms:modified>
</cp:coreProperties>
</file>