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7" i="8"/>
  <c r="BK28" i="8"/>
  <c r="BK29" i="8"/>
  <c r="BK35" i="8"/>
  <c r="BK36" i="8"/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BK8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8" i="8" l="1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BI31" i="8"/>
  <c r="BG31" i="8"/>
  <c r="BG73" i="8" s="1"/>
  <c r="BE31" i="8"/>
  <c r="BE73" i="8" s="1"/>
  <c r="BC31" i="8"/>
  <c r="BC73" i="8" s="1"/>
  <c r="BA31" i="8"/>
  <c r="BA73" i="8" s="1"/>
  <c r="AY31" i="8"/>
  <c r="AY73" i="8" s="1"/>
  <c r="AW31" i="8"/>
  <c r="AW73" i="8" s="1"/>
  <c r="AU31" i="8"/>
  <c r="AU73" i="8" s="1"/>
  <c r="AS31" i="8"/>
  <c r="AS73" i="8" s="1"/>
  <c r="AQ31" i="8"/>
  <c r="AQ73" i="8" s="1"/>
  <c r="AO31" i="8"/>
  <c r="AO73" i="8" s="1"/>
  <c r="AM31" i="8"/>
  <c r="AM73" i="8" s="1"/>
  <c r="AK31" i="8"/>
  <c r="AK73" i="8" s="1"/>
  <c r="AI31" i="8"/>
  <c r="AI73" i="8" s="1"/>
  <c r="AG31" i="8"/>
  <c r="AG73" i="8" s="1"/>
  <c r="AE31" i="8"/>
  <c r="AC31" i="8"/>
  <c r="AC73" i="8" s="1"/>
  <c r="AA31" i="8"/>
  <c r="AA73" i="8" s="1"/>
  <c r="Y31" i="8"/>
  <c r="Y73" i="8" s="1"/>
  <c r="W31" i="8"/>
  <c r="W73" i="8" s="1"/>
  <c r="BJ31" i="8"/>
  <c r="BH31" i="8"/>
  <c r="BF31" i="8"/>
  <c r="BD31" i="8"/>
  <c r="BD73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3" i="8" s="1"/>
  <c r="S31" i="8"/>
  <c r="S73" i="8" s="1"/>
  <c r="Q31" i="8"/>
  <c r="Q73" i="8" s="1"/>
  <c r="O31" i="8"/>
  <c r="O73" i="8" s="1"/>
  <c r="M31" i="8"/>
  <c r="M73" i="8" s="1"/>
  <c r="K31" i="8"/>
  <c r="K73" i="8" s="1"/>
  <c r="I31" i="8"/>
  <c r="I73" i="8" s="1"/>
  <c r="G31" i="8"/>
  <c r="G73" i="8" s="1"/>
  <c r="E31" i="8"/>
  <c r="E73" i="8" s="1"/>
  <c r="C31" i="8"/>
  <c r="AE73" i="8" l="1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<sst xmlns="http://schemas.openxmlformats.org/spreadsheetml/2006/main" count="175" uniqueCount="132">
  <si>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</si>
  <si>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</si>
  <si>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</si>
  <si>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</si>
  <si>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</si>
  <si>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</si>
  <si>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</si>
  <si>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</si>
  <si>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</si>
  <si>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</si>
  <si>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</si>
  <si>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</si>
  <si>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</si>
  <si>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</si>
  <si>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</si>
  <si>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</si>
  <si>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</si>
  <si>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</si>
  <si>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</si>
  <si>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</si>
  <si>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</si>
  <si>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</si>
  <si>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</si>
  <si>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</si>
  <si>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</si>
  <si>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</si>
  <si>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</si>
  <si>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</si>
  <si>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</si>
  <si>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</si>
  <si>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</si>
  <si>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</si>
  <si>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</si>
  <si>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</si>
  <si>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</si>
  <si>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</si>
  <si>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</si>
  <si>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</si>
  <si>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</si>
  <si>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</si>
  <si>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</si>
  <si>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</si>
  <si>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</si>
  <si>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</si>
  <si>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</si>
  <si>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</si>
  <si>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</si>
  <si>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</si>
  <si>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</si>
  <si>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</si>
  <si>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</si>
  <si>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</si>
  <si>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</si>
  <si>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</si>
  <si>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</si>
  <si>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</si>
  <si>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</si>
  <si>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</si>
  <si>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</si>
  <si>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</si>
  <si>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</si>
  <si>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</si>
  <si>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</si>
  <si>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</si>
  <si>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</si>
  <si>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</si>
  <si>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</si>
  <si>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</si>
  <si>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</si>
  <si>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</si>
  <si>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</si>
  <si>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</si>
  <si>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</si>
  <si>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</si>
  <si>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</si>
  <si>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</si>
  <si>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</si>
  <si>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</si>
  <si>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</si>
  <si>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</si>
  <si>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</si>
  <si>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</si>
  <si>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</si>
  <si>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</si>
  <si>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</si>
  <si>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</si>
  <si>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</si>
  <si>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</si>
  <si>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</si>
  <si>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</si>
  <si>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</si>
  <si>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</si>
  <si>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</si>
  <si>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</si>
  <si>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</si>
  <si>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</si>
  <si>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</si>
  <si>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</si>
  <si>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</si>
  <si>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</si>
  <si>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</si>
  <si>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</si>
  <si>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</si>
  <si>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</si>
  <si>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</si>
  <si>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</si>
  <si>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</si>
  <si>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</si>
  <si>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</si>
  <si>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</si>
  <si>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</si>
  <si>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</si>
  <si>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</si>
  <si>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</si>
  <si>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</si>
  <si>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</si>
  <si>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</si>
  <si>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</si>
  <si>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</si>
  <si>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</si>
  <si>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</si>
  <si>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</si>
  <si>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</si>
  <si>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</si>
  <si>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</si>
  <si>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</si>
  <si>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</si>
  <si>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</si>
  <si>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</si>
  <si>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</si>
  <si>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Table showing State wise /Union Territory wise contribution to AAUM of category of schemes as on 30.04.2019</t>
  </si>
  <si>
    <t>LIC Mutual Fund: Net Average Assets Under Management (AAUM) as on 30/04/2019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</si>
</sst>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15" fillId="0" borderId="1" xfId="0" applyNumberFormat="1" applyFont="1" applyFill="1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16384" width="9.140625" style="24"/>
  </cols>
  <sheetData>
    <row r="1" spans="1:107" s="11" customFormat="1" ht="19.5" thickBot="1" x14ac:dyDescent="0.35">
      <c r="A1" s="51" t="s">
        <v>75</v>
      </c>
      <c r="B1" s="67" t="s">
        <v>29</v>
      </c>
      <c r="C1" s="58" t="s">
        <v>131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6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52"/>
      <c r="B2" s="68"/>
      <c r="C2" s="75" t="s">
        <v>28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7"/>
      <c r="W2" s="75" t="s">
        <v>24</v>
      </c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  <c r="AQ2" s="75" t="s">
        <v>25</v>
      </c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7"/>
      <c r="BK2" s="64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52"/>
      <c r="B3" s="68"/>
      <c r="C3" s="61" t="s">
        <v>117</v>
      </c>
      <c r="D3" s="62"/>
      <c r="E3" s="62"/>
      <c r="F3" s="62"/>
      <c r="G3" s="62"/>
      <c r="H3" s="62"/>
      <c r="I3" s="62"/>
      <c r="J3" s="62"/>
      <c r="K3" s="62"/>
      <c r="L3" s="63"/>
      <c r="M3" s="61" t="s">
        <v>118</v>
      </c>
      <c r="N3" s="62"/>
      <c r="O3" s="62"/>
      <c r="P3" s="62"/>
      <c r="Q3" s="62"/>
      <c r="R3" s="62"/>
      <c r="S3" s="62"/>
      <c r="T3" s="62"/>
      <c r="U3" s="62"/>
      <c r="V3" s="63"/>
      <c r="W3" s="61" t="s">
        <v>117</v>
      </c>
      <c r="X3" s="62"/>
      <c r="Y3" s="62"/>
      <c r="Z3" s="62"/>
      <c r="AA3" s="62"/>
      <c r="AB3" s="62"/>
      <c r="AC3" s="62"/>
      <c r="AD3" s="62"/>
      <c r="AE3" s="62"/>
      <c r="AF3" s="63"/>
      <c r="AG3" s="61" t="s">
        <v>118</v>
      </c>
      <c r="AH3" s="62"/>
      <c r="AI3" s="62"/>
      <c r="AJ3" s="62"/>
      <c r="AK3" s="62"/>
      <c r="AL3" s="62"/>
      <c r="AM3" s="62"/>
      <c r="AN3" s="62"/>
      <c r="AO3" s="62"/>
      <c r="AP3" s="63"/>
      <c r="AQ3" s="61" t="s">
        <v>117</v>
      </c>
      <c r="AR3" s="62"/>
      <c r="AS3" s="62"/>
      <c r="AT3" s="62"/>
      <c r="AU3" s="62"/>
      <c r="AV3" s="62"/>
      <c r="AW3" s="62"/>
      <c r="AX3" s="62"/>
      <c r="AY3" s="62"/>
      <c r="AZ3" s="63"/>
      <c r="BA3" s="61" t="s">
        <v>118</v>
      </c>
      <c r="BB3" s="62"/>
      <c r="BC3" s="62"/>
      <c r="BD3" s="62"/>
      <c r="BE3" s="62"/>
      <c r="BF3" s="62"/>
      <c r="BG3" s="62"/>
      <c r="BH3" s="62"/>
      <c r="BI3" s="62"/>
      <c r="BJ3" s="63"/>
      <c r="BK3" s="65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52"/>
      <c r="B4" s="68"/>
      <c r="C4" s="78" t="s">
        <v>35</v>
      </c>
      <c r="D4" s="79"/>
      <c r="E4" s="79"/>
      <c r="F4" s="79"/>
      <c r="G4" s="80"/>
      <c r="H4" s="72" t="s">
        <v>36</v>
      </c>
      <c r="I4" s="73"/>
      <c r="J4" s="73"/>
      <c r="K4" s="73"/>
      <c r="L4" s="74"/>
      <c r="M4" s="78" t="s">
        <v>35</v>
      </c>
      <c r="N4" s="79"/>
      <c r="O4" s="79"/>
      <c r="P4" s="79"/>
      <c r="Q4" s="80"/>
      <c r="R4" s="72" t="s">
        <v>36</v>
      </c>
      <c r="S4" s="73"/>
      <c r="T4" s="73"/>
      <c r="U4" s="73"/>
      <c r="V4" s="74"/>
      <c r="W4" s="78" t="s">
        <v>35</v>
      </c>
      <c r="X4" s="79"/>
      <c r="Y4" s="79"/>
      <c r="Z4" s="79"/>
      <c r="AA4" s="80"/>
      <c r="AB4" s="72" t="s">
        <v>36</v>
      </c>
      <c r="AC4" s="73"/>
      <c r="AD4" s="73"/>
      <c r="AE4" s="73"/>
      <c r="AF4" s="74"/>
      <c r="AG4" s="78" t="s">
        <v>35</v>
      </c>
      <c r="AH4" s="79"/>
      <c r="AI4" s="79"/>
      <c r="AJ4" s="79"/>
      <c r="AK4" s="80"/>
      <c r="AL4" s="72" t="s">
        <v>36</v>
      </c>
      <c r="AM4" s="73"/>
      <c r="AN4" s="73"/>
      <c r="AO4" s="73"/>
      <c r="AP4" s="74"/>
      <c r="AQ4" s="78" t="s">
        <v>35</v>
      </c>
      <c r="AR4" s="79"/>
      <c r="AS4" s="79"/>
      <c r="AT4" s="79"/>
      <c r="AU4" s="80"/>
      <c r="AV4" s="72" t="s">
        <v>36</v>
      </c>
      <c r="AW4" s="73"/>
      <c r="AX4" s="73"/>
      <c r="AY4" s="73"/>
      <c r="AZ4" s="74"/>
      <c r="BA4" s="78" t="s">
        <v>35</v>
      </c>
      <c r="BB4" s="79"/>
      <c r="BC4" s="79"/>
      <c r="BD4" s="79"/>
      <c r="BE4" s="80"/>
      <c r="BF4" s="72" t="s">
        <v>36</v>
      </c>
      <c r="BG4" s="73"/>
      <c r="BH4" s="73"/>
      <c r="BI4" s="73"/>
      <c r="BJ4" s="74"/>
      <c r="BK4" s="65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52"/>
      <c r="B5" s="68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6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69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1"/>
    </row>
    <row r="7" spans="1:107" x14ac:dyDescent="0.2">
      <c r="A7" s="22" t="s">
        <v>76</v>
      </c>
      <c r="B7" s="25" t="s">
        <v>11</v>
      </c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1"/>
    </row>
    <row r="8" spans="1:107" x14ac:dyDescent="0.2">
      <c r="A8" s="22"/>
      <c r="B8" s="26" t="s">
        <v>102</v>
      </c>
      <c r="C8" s="27">
        <v>0</v>
      </c>
      <c r="D8" s="27">
        <v>26.177168828588833</v>
      </c>
      <c r="E8" s="27">
        <v>0</v>
      </c>
      <c r="F8" s="27">
        <v>0</v>
      </c>
      <c r="G8" s="27">
        <v>0</v>
      </c>
      <c r="H8" s="27">
        <v>13.584307871973653</v>
      </c>
      <c r="I8" s="27">
        <v>6015.8134563712947</v>
      </c>
      <c r="J8" s="27">
        <v>2682.938465873207</v>
      </c>
      <c r="K8" s="27">
        <v>0</v>
      </c>
      <c r="L8" s="27">
        <v>185.82811572563378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5.0107027155331254</v>
      </c>
      <c r="S8" s="27">
        <v>99.370179083160536</v>
      </c>
      <c r="T8" s="27">
        <v>755.56805007079015</v>
      </c>
      <c r="U8" s="27">
        <v>0</v>
      </c>
      <c r="V8" s="27">
        <v>13.302480889248834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0.10782506929647105</v>
      </c>
      <c r="AC8" s="27">
        <v>85.126759553251091</v>
      </c>
      <c r="AD8" s="27">
        <v>0</v>
      </c>
      <c r="AE8" s="27">
        <v>0</v>
      </c>
      <c r="AF8" s="27">
        <v>0.7101807206734998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0.18953690196142892</v>
      </c>
      <c r="AM8" s="27">
        <v>5.594363773230724E-2</v>
      </c>
      <c r="AN8" s="27">
        <v>0.6181524949755095</v>
      </c>
      <c r="AO8" s="27">
        <v>0</v>
      </c>
      <c r="AP8" s="27">
        <v>0.22320386411130644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29.450350223710519</v>
      </c>
      <c r="AW8" s="27">
        <v>842.90038211002059</v>
      </c>
      <c r="AX8" s="27">
        <v>200.03333781502005</v>
      </c>
      <c r="AY8" s="27">
        <v>0</v>
      </c>
      <c r="AZ8" s="27">
        <v>125.10963950467595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11.396081385825839</v>
      </c>
      <c r="BG8" s="27">
        <v>72.009843445096308</v>
      </c>
      <c r="BH8" s="27">
        <v>60.325647732438796</v>
      </c>
      <c r="BI8" s="27">
        <v>0</v>
      </c>
      <c r="BJ8" s="27">
        <v>8.7938761237440275</v>
      </c>
      <c r="BK8" s="28">
        <f>SUM(C8:BJ8)</f>
        <v>11234.643688011965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26.177168828588833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13.584307871973653</v>
      </c>
      <c r="I9" s="30">
        <f t="shared" si="0"/>
        <v>6015.8134563712947</v>
      </c>
      <c r="J9" s="30">
        <f t="shared" si="0"/>
        <v>2682.938465873207</v>
      </c>
      <c r="K9" s="30">
        <f t="shared" si="0"/>
        <v>0</v>
      </c>
      <c r="L9" s="30">
        <f t="shared" si="0"/>
        <v>185.82811572563378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5.0107027155331254</v>
      </c>
      <c r="S9" s="30">
        <f t="shared" si="0"/>
        <v>99.370179083160536</v>
      </c>
      <c r="T9" s="30">
        <f t="shared" si="0"/>
        <v>755.56805007079015</v>
      </c>
      <c r="U9" s="30">
        <f t="shared" si="0"/>
        <v>0</v>
      </c>
      <c r="V9" s="30">
        <f t="shared" si="0"/>
        <v>13.302480889248834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0.10782506929647105</v>
      </c>
      <c r="AC9" s="30">
        <f t="shared" si="0"/>
        <v>85.126759553251091</v>
      </c>
      <c r="AD9" s="30">
        <f t="shared" si="0"/>
        <v>0</v>
      </c>
      <c r="AE9" s="30">
        <f t="shared" si="0"/>
        <v>0</v>
      </c>
      <c r="AF9" s="30">
        <f t="shared" si="0"/>
        <v>0.7101807206734998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0.18953690196142892</v>
      </c>
      <c r="AM9" s="30">
        <f t="shared" si="0"/>
        <v>5.594363773230724E-2</v>
      </c>
      <c r="AN9" s="30">
        <f t="shared" si="0"/>
        <v>0.6181524949755095</v>
      </c>
      <c r="AO9" s="30">
        <f t="shared" si="0"/>
        <v>0</v>
      </c>
      <c r="AP9" s="30">
        <f t="shared" si="0"/>
        <v>0.22320386411130644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29.450350223710519</v>
      </c>
      <c r="AW9" s="30">
        <f t="shared" si="0"/>
        <v>842.90038211002059</v>
      </c>
      <c r="AX9" s="30">
        <f t="shared" si="0"/>
        <v>200.03333781502005</v>
      </c>
      <c r="AY9" s="30">
        <f t="shared" si="0"/>
        <v>0</v>
      </c>
      <c r="AZ9" s="30">
        <f t="shared" si="0"/>
        <v>125.10963950467595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11.396081385825839</v>
      </c>
      <c r="BG9" s="30">
        <f t="shared" si="0"/>
        <v>72.009843445096308</v>
      </c>
      <c r="BH9" s="30">
        <f t="shared" si="0"/>
        <v>60.325647732438796</v>
      </c>
      <c r="BI9" s="30">
        <f t="shared" si="0"/>
        <v>0</v>
      </c>
      <c r="BJ9" s="30">
        <f t="shared" si="0"/>
        <v>8.7938761237440275</v>
      </c>
      <c r="BK9" s="28">
        <f>SUM(C9:BJ9)</f>
        <v>11234.643688011965</v>
      </c>
    </row>
    <row r="10" spans="1:107" x14ac:dyDescent="0.2">
      <c r="A10" s="22" t="s">
        <v>77</v>
      </c>
      <c r="B10" s="25" t="s">
        <v>3</v>
      </c>
      <c r="C10" s="48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50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1.0045793046033373</v>
      </c>
      <c r="I11" s="27">
        <v>3.6769752138773892</v>
      </c>
      <c r="J11" s="27">
        <v>0</v>
      </c>
      <c r="K11" s="27">
        <v>0</v>
      </c>
      <c r="L11" s="27">
        <v>1.2733531498165176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0.54860216459948485</v>
      </c>
      <c r="S11" s="27">
        <v>0.91808160146880391</v>
      </c>
      <c r="T11" s="27">
        <v>0.36070734128408949</v>
      </c>
      <c r="U11" s="27">
        <v>0</v>
      </c>
      <c r="V11" s="27">
        <v>9.8857412150379978E-2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3.6535911538518921E-2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5.1670033307522157E-5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1.3588710523833818</v>
      </c>
      <c r="AW11" s="27">
        <v>9.8080888087651967</v>
      </c>
      <c r="AX11" s="27">
        <v>7.8028463534692429</v>
      </c>
      <c r="AY11" s="27">
        <v>0</v>
      </c>
      <c r="AZ11" s="27">
        <v>1.7656522141506925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1.0574632074551684</v>
      </c>
      <c r="BG11" s="27">
        <v>3.9915967867048434</v>
      </c>
      <c r="BH11" s="27">
        <v>6.640808229166673</v>
      </c>
      <c r="BI11" s="27">
        <v>0</v>
      </c>
      <c r="BJ11" s="27">
        <v>0.45662673703297596</v>
      </c>
      <c r="BK11" s="28">
        <v>0.45662673703297596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1.0045793046033373</v>
      </c>
      <c r="I12" s="30">
        <f t="shared" si="1"/>
        <v>3.6769752138773892</v>
      </c>
      <c r="J12" s="30">
        <f t="shared" si="1"/>
        <v>0</v>
      </c>
      <c r="K12" s="30">
        <f t="shared" si="1"/>
        <v>0</v>
      </c>
      <c r="L12" s="30">
        <f t="shared" si="1"/>
        <v>1.2733531498165176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0.54860216459948485</v>
      </c>
      <c r="S12" s="30">
        <f t="shared" si="1"/>
        <v>0.91808160146880391</v>
      </c>
      <c r="T12" s="30">
        <f t="shared" si="1"/>
        <v>0.36070734128408949</v>
      </c>
      <c r="U12" s="30">
        <f t="shared" si="1"/>
        <v>0</v>
      </c>
      <c r="V12" s="30">
        <f t="shared" si="1"/>
        <v>9.8857412150379978E-2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3.6535911538518921E-2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5.1670033307522157E-5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1.3588710523833818</v>
      </c>
      <c r="AW12" s="30">
        <f t="shared" si="1"/>
        <v>9.8080888087651967</v>
      </c>
      <c r="AX12" s="30">
        <f t="shared" si="1"/>
        <v>7.8028463534692429</v>
      </c>
      <c r="AY12" s="30">
        <f t="shared" si="1"/>
        <v>0</v>
      </c>
      <c r="AZ12" s="30">
        <f t="shared" si="1"/>
        <v>1.7656522141506925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1.0574632074551684</v>
      </c>
      <c r="BG12" s="30">
        <f t="shared" si="1"/>
        <v>3.9915967867048434</v>
      </c>
      <c r="BH12" s="30">
        <f t="shared" si="1"/>
        <v>6.640808229166673</v>
      </c>
      <c r="BI12" s="30">
        <f t="shared" si="1"/>
        <v>0</v>
      </c>
      <c r="BJ12" s="30">
        <f t="shared" si="1"/>
        <v>0.45662673703297596</v>
      </c>
      <c r="BK12" s="28">
        <f t="shared" ref="BK12" si="2">SUM(C12:BJ12)</f>
        <v>40.799697158500003</v>
      </c>
    </row>
    <row r="13" spans="1:107" x14ac:dyDescent="0.2">
      <c r="A13" s="22" t="s">
        <v>78</v>
      </c>
      <c r="B13" s="25" t="s">
        <v>10</v>
      </c>
      <c r="C13" s="48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50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50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48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50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50"/>
    </row>
    <row r="23" spans="1:63" x14ac:dyDescent="0.2">
      <c r="A23" s="22"/>
      <c r="B23" s="26" t="s">
        <v>105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0.74950436159957057</v>
      </c>
      <c r="I23" s="27">
        <v>1.6054064000001507</v>
      </c>
      <c r="J23" s="27">
        <v>0</v>
      </c>
      <c r="K23" s="27">
        <v>0</v>
      </c>
      <c r="L23" s="27">
        <v>6.829965307033941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0.41850522293293801</v>
      </c>
      <c r="S23" s="27">
        <v>0</v>
      </c>
      <c r="T23" s="27">
        <v>0</v>
      </c>
      <c r="U23" s="27">
        <v>0</v>
      </c>
      <c r="V23" s="27">
        <v>0.76565536000007195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4.2217981366617044E-2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0.14026575143335662</v>
      </c>
      <c r="AM23" s="27">
        <v>0</v>
      </c>
      <c r="AN23" s="27">
        <v>0</v>
      </c>
      <c r="AO23" s="27">
        <v>0</v>
      </c>
      <c r="AP23" s="27">
        <v>2.0851198133308418E-2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6.5347319270652369</v>
      </c>
      <c r="AW23" s="27">
        <v>0.41635090000016806</v>
      </c>
      <c r="AX23" s="27">
        <v>0</v>
      </c>
      <c r="AY23" s="27">
        <v>0</v>
      </c>
      <c r="AZ23" s="27">
        <v>7.1291529014691859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4.2042578172972966</v>
      </c>
      <c r="BG23" s="27">
        <v>0.41278217800016664</v>
      </c>
      <c r="BH23" s="27">
        <v>0.65426570000026407</v>
      </c>
      <c r="BI23" s="27">
        <v>0</v>
      </c>
      <c r="BJ23" s="27">
        <v>3.1976567212010933</v>
      </c>
      <c r="BK23" s="28">
        <f t="shared" ref="BK23:BK31" si="9">SUM(C23:BJ23)</f>
        <v>33.12156972753337</v>
      </c>
    </row>
    <row r="24" spans="1:63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0.49253099389735389</v>
      </c>
      <c r="I24" s="27">
        <v>0.62795807000028614</v>
      </c>
      <c r="J24" s="27">
        <v>0</v>
      </c>
      <c r="K24" s="27">
        <v>0</v>
      </c>
      <c r="L24" s="27">
        <v>6.9951458788038012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0.29623224446518914</v>
      </c>
      <c r="S24" s="27">
        <v>0.24625806666675146</v>
      </c>
      <c r="T24" s="27">
        <v>0</v>
      </c>
      <c r="U24" s="27">
        <v>0</v>
      </c>
      <c r="V24" s="27">
        <v>0.1341508167332825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1.7813096566606818E-2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6.1084403700023382E-2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4.8235789383991801</v>
      </c>
      <c r="AW24" s="27">
        <v>0.34521044600013218</v>
      </c>
      <c r="AX24" s="27">
        <v>0</v>
      </c>
      <c r="AY24" s="27">
        <v>0</v>
      </c>
      <c r="AZ24" s="27">
        <v>4.8493466241350554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2.8067314951647879</v>
      </c>
      <c r="BG24" s="27">
        <v>0.29262633070011201</v>
      </c>
      <c r="BH24" s="27">
        <v>0.71299920000027295</v>
      </c>
      <c r="BI24" s="27">
        <v>0</v>
      </c>
      <c r="BJ24" s="27">
        <v>2.0171897292338721</v>
      </c>
      <c r="BK24" s="28">
        <f t="shared" si="9"/>
        <v>24.718856334466707</v>
      </c>
    </row>
    <row r="25" spans="1:63" x14ac:dyDescent="0.2">
      <c r="A25" s="22"/>
      <c r="B25" s="26" t="s">
        <v>104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0.95589959820778181</v>
      </c>
      <c r="I25" s="27">
        <v>58.733300598603407</v>
      </c>
      <c r="J25" s="27">
        <v>1.651282198500774</v>
      </c>
      <c r="K25" s="27">
        <v>0</v>
      </c>
      <c r="L25" s="27">
        <v>12.161322433135123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0.33878824217795389</v>
      </c>
      <c r="S25" s="27">
        <v>0.72928122762267744</v>
      </c>
      <c r="T25" s="27">
        <v>3.0831470093811331</v>
      </c>
      <c r="U25" s="27">
        <v>0</v>
      </c>
      <c r="V25" s="27">
        <v>0.47576094600451141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3.9777392345538828E-2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5.8533243008406219E-2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23.95886029248971</v>
      </c>
      <c r="AW25" s="27">
        <v>54.610046521414063</v>
      </c>
      <c r="AX25" s="27">
        <v>2.2844506008239112</v>
      </c>
      <c r="AY25" s="27">
        <v>0</v>
      </c>
      <c r="AZ25" s="27">
        <v>102.30836377959608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12.792859932150289</v>
      </c>
      <c r="BG25" s="27">
        <v>1.3811999948017404</v>
      </c>
      <c r="BH25" s="27">
        <v>2.1140265708856236</v>
      </c>
      <c r="BI25" s="27">
        <v>0</v>
      </c>
      <c r="BJ25" s="27">
        <v>3.5363868707846891</v>
      </c>
      <c r="BK25" s="28">
        <f t="shared" si="9"/>
        <v>281.21328745193347</v>
      </c>
    </row>
    <row r="26" spans="1:63" x14ac:dyDescent="0.2">
      <c r="A26" s="22"/>
      <c r="B26" s="26" t="s">
        <v>119</v>
      </c>
      <c r="C26" s="27">
        <v>0</v>
      </c>
      <c r="D26" s="27">
        <v>2.0942828936593956</v>
      </c>
      <c r="E26" s="27">
        <v>0</v>
      </c>
      <c r="F26" s="27">
        <v>0</v>
      </c>
      <c r="G26" s="27">
        <v>0</v>
      </c>
      <c r="H26" s="27">
        <v>4.3242716353677251</v>
      </c>
      <c r="I26" s="27">
        <v>88.271533338117706</v>
      </c>
      <c r="J26" s="27">
        <v>41.647363544429922</v>
      </c>
      <c r="K26" s="27">
        <v>0</v>
      </c>
      <c r="L26" s="27">
        <v>15.942521627453687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2.1496785964876568</v>
      </c>
      <c r="S26" s="27">
        <v>9.5501436065294882</v>
      </c>
      <c r="T26" s="27">
        <v>23.716294955706886</v>
      </c>
      <c r="U26" s="27">
        <v>0</v>
      </c>
      <c r="V26" s="27">
        <v>4.3839028410143346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2.8327700994206194E-2</v>
      </c>
      <c r="AC26" s="27">
        <v>0.1516047650028278</v>
      </c>
      <c r="AD26" s="27">
        <v>0</v>
      </c>
      <c r="AE26" s="27">
        <v>0</v>
      </c>
      <c r="AF26" s="27">
        <v>0.67807646779690811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9.0495661348110573E-2</v>
      </c>
      <c r="AM26" s="27">
        <v>0.10057393051308487</v>
      </c>
      <c r="AN26" s="27">
        <v>0</v>
      </c>
      <c r="AO26" s="27">
        <v>0</v>
      </c>
      <c r="AP26" s="27">
        <v>0.64319834590381852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35.381306840663839</v>
      </c>
      <c r="AW26" s="27">
        <v>45.356792652748929</v>
      </c>
      <c r="AX26" s="27">
        <v>2.0005573526978919</v>
      </c>
      <c r="AY26" s="27">
        <v>0</v>
      </c>
      <c r="AZ26" s="27">
        <v>59.774497079179255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24.502197084167783</v>
      </c>
      <c r="BG26" s="27">
        <v>19.439109331808773</v>
      </c>
      <c r="BH26" s="27">
        <v>13.432685161233159</v>
      </c>
      <c r="BI26" s="27">
        <v>0</v>
      </c>
      <c r="BJ26" s="27">
        <v>28.266132043074702</v>
      </c>
      <c r="BK26" s="28">
        <f t="shared" si="9"/>
        <v>421.92554745590013</v>
      </c>
    </row>
    <row r="27" spans="1:63" x14ac:dyDescent="0.2">
      <c r="A27" s="22"/>
      <c r="B27" s="26" t="s">
        <v>120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0.80585067073145822</v>
      </c>
      <c r="I27" s="27">
        <v>0.67171035726772443</v>
      </c>
      <c r="J27" s="27">
        <v>0</v>
      </c>
      <c r="K27" s="27">
        <v>0</v>
      </c>
      <c r="L27" s="27">
        <v>0.74364985306734877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8.8555490566205319E-2</v>
      </c>
      <c r="S27" s="27">
        <v>0</v>
      </c>
      <c r="T27" s="27">
        <v>0</v>
      </c>
      <c r="U27" s="27">
        <v>0</v>
      </c>
      <c r="V27" s="27">
        <v>0.40677957513392882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1.0845583629168504E-3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2.2457146661585602E-4</v>
      </c>
      <c r="AM27" s="27">
        <v>0</v>
      </c>
      <c r="AN27" s="27">
        <v>0</v>
      </c>
      <c r="AO27" s="27">
        <v>0</v>
      </c>
      <c r="AP27" s="27">
        <v>1.669210125461878E-3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27.247772373886644</v>
      </c>
      <c r="AW27" s="27">
        <v>1.587993106355003</v>
      </c>
      <c r="AX27" s="27">
        <v>0</v>
      </c>
      <c r="AY27" s="27">
        <v>0</v>
      </c>
      <c r="AZ27" s="27">
        <v>11.529833809351413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18.089840574568466</v>
      </c>
      <c r="BG27" s="27">
        <v>2.1921718278024915</v>
      </c>
      <c r="BH27" s="27">
        <v>2.2733726378392252</v>
      </c>
      <c r="BI27" s="27">
        <v>0</v>
      </c>
      <c r="BJ27" s="27">
        <v>6.4900710560417725</v>
      </c>
      <c r="BK27" s="28">
        <f t="shared" si="9"/>
        <v>72.130579672566668</v>
      </c>
    </row>
    <row r="28" spans="1:63" x14ac:dyDescent="0.2">
      <c r="A28" s="22"/>
      <c r="B28" s="26" t="s">
        <v>129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1.9488274674930297</v>
      </c>
      <c r="I28" s="27">
        <v>88.411939792717533</v>
      </c>
      <c r="J28" s="27">
        <v>33.781351351842943</v>
      </c>
      <c r="K28" s="27">
        <v>0</v>
      </c>
      <c r="L28" s="27">
        <v>4.2625573277275519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0.53065855656370886</v>
      </c>
      <c r="S28" s="27">
        <v>0.21465870999963874</v>
      </c>
      <c r="T28" s="27">
        <v>4.6797936477585242</v>
      </c>
      <c r="U28" s="27">
        <v>0</v>
      </c>
      <c r="V28" s="27">
        <v>1.1636583229969417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9.1772538332301166E-3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6.1076993439447254</v>
      </c>
      <c r="AW28" s="27">
        <v>7.6431965397411989</v>
      </c>
      <c r="AX28" s="27">
        <v>0.26067215239801506</v>
      </c>
      <c r="AY28" s="27">
        <v>0</v>
      </c>
      <c r="AZ28" s="27">
        <v>19.2318108896486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5.3635136386831643</v>
      </c>
      <c r="BG28" s="27">
        <v>4.2302949217341874</v>
      </c>
      <c r="BH28" s="27">
        <v>5.988506623087499</v>
      </c>
      <c r="BI28" s="27">
        <v>0</v>
      </c>
      <c r="BJ28" s="27">
        <v>8.8996642847627374</v>
      </c>
      <c r="BK28" s="28">
        <f t="shared" si="9"/>
        <v>192.72798082493324</v>
      </c>
    </row>
    <row r="29" spans="1:63" x14ac:dyDescent="0.2">
      <c r="A29" s="22"/>
      <c r="B29" s="26" t="s">
        <v>121</v>
      </c>
      <c r="C29" s="27">
        <v>0</v>
      </c>
      <c r="D29" s="27">
        <v>10.660246245586105</v>
      </c>
      <c r="E29" s="27">
        <v>0</v>
      </c>
      <c r="F29" s="27">
        <v>0</v>
      </c>
      <c r="G29" s="27">
        <v>0</v>
      </c>
      <c r="H29" s="27">
        <v>15.171793620783877</v>
      </c>
      <c r="I29" s="27">
        <v>289.15838336957006</v>
      </c>
      <c r="J29" s="27">
        <v>183.03113702616577</v>
      </c>
      <c r="K29" s="27">
        <v>0</v>
      </c>
      <c r="L29" s="27">
        <v>70.96371111632962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8.9999459439668197</v>
      </c>
      <c r="S29" s="27">
        <v>17.868524064959683</v>
      </c>
      <c r="T29" s="27">
        <v>44.675935554035625</v>
      </c>
      <c r="U29" s="27">
        <v>0</v>
      </c>
      <c r="V29" s="27">
        <v>9.5229426375030268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0.33776672036741173</v>
      </c>
      <c r="AC29" s="27">
        <v>0.33242058951488646</v>
      </c>
      <c r="AD29" s="27">
        <v>0</v>
      </c>
      <c r="AE29" s="27">
        <v>0</v>
      </c>
      <c r="AF29" s="27">
        <v>1.0824581707279313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0.42020489935193661</v>
      </c>
      <c r="AM29" s="27">
        <v>0</v>
      </c>
      <c r="AN29" s="27">
        <v>0</v>
      </c>
      <c r="AO29" s="27">
        <v>0</v>
      </c>
      <c r="AP29" s="27">
        <v>0.31154689965755478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99.513629609351781</v>
      </c>
      <c r="AW29" s="27">
        <v>200.37698957241508</v>
      </c>
      <c r="AX29" s="27">
        <v>6.0635316703653803</v>
      </c>
      <c r="AY29" s="27">
        <v>0</v>
      </c>
      <c r="AZ29" s="27">
        <v>192.09303186610114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80.45073994150512</v>
      </c>
      <c r="BG29" s="27">
        <v>26.670928465947892</v>
      </c>
      <c r="BH29" s="27">
        <v>62.693115796855551</v>
      </c>
      <c r="BI29" s="27">
        <v>0</v>
      </c>
      <c r="BJ29" s="27">
        <v>67.229866524037632</v>
      </c>
      <c r="BK29" s="28">
        <f t="shared" si="9"/>
        <v>1387.6288503050998</v>
      </c>
    </row>
    <row r="30" spans="1:63" x14ac:dyDescent="0.2">
      <c r="A30" s="22"/>
      <c r="B30" s="29" t="s">
        <v>90</v>
      </c>
      <c r="C30" s="30">
        <f t="shared" ref="C30:AH30" si="10">SUM(C23:C29)</f>
        <v>0</v>
      </c>
      <c r="D30" s="30">
        <f t="shared" si="10"/>
        <v>12.7545291392455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24.448678348080797</v>
      </c>
      <c r="I30" s="30">
        <f t="shared" si="10"/>
        <v>527.48023192627693</v>
      </c>
      <c r="J30" s="30">
        <f t="shared" si="10"/>
        <v>260.11113412093937</v>
      </c>
      <c r="K30" s="30">
        <f t="shared" si="10"/>
        <v>0</v>
      </c>
      <c r="L30" s="30">
        <f t="shared" si="10"/>
        <v>117.89887354355108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12.822364297160473</v>
      </c>
      <c r="S30" s="30">
        <f t="shared" si="10"/>
        <v>28.60886567577824</v>
      </c>
      <c r="T30" s="30">
        <f t="shared" si="10"/>
        <v>76.15517116688217</v>
      </c>
      <c r="U30" s="30">
        <f t="shared" si="10"/>
        <v>0</v>
      </c>
      <c r="V30" s="30">
        <f t="shared" si="10"/>
        <v>16.852850499386101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0.46698745000329744</v>
      </c>
      <c r="AC30" s="30">
        <f t="shared" si="10"/>
        <v>0.48402535451771422</v>
      </c>
      <c r="AD30" s="30">
        <f t="shared" si="10"/>
        <v>0</v>
      </c>
      <c r="AE30" s="30">
        <f t="shared" si="10"/>
        <v>0</v>
      </c>
      <c r="AF30" s="30">
        <f t="shared" si="10"/>
        <v>1.7605346385248395</v>
      </c>
      <c r="AG30" s="30">
        <f t="shared" si="10"/>
        <v>0</v>
      </c>
      <c r="AH30" s="30">
        <f t="shared" si="10"/>
        <v>0</v>
      </c>
      <c r="AI30" s="30">
        <f t="shared" ref="AI30:BJ30" si="11">SUM(AI23:AI29)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0.77998578414167929</v>
      </c>
      <c r="AM30" s="30">
        <f t="shared" si="11"/>
        <v>0.10057393051308487</v>
      </c>
      <c r="AN30" s="30">
        <f t="shared" si="11"/>
        <v>0</v>
      </c>
      <c r="AO30" s="30">
        <f t="shared" si="11"/>
        <v>0</v>
      </c>
      <c r="AP30" s="30">
        <f t="shared" si="11"/>
        <v>0.97726565382014352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203.56757932580112</v>
      </c>
      <c r="AW30" s="30">
        <f t="shared" si="11"/>
        <v>310.33657973867457</v>
      </c>
      <c r="AX30" s="30">
        <f t="shared" si="11"/>
        <v>10.609211776285198</v>
      </c>
      <c r="AY30" s="30">
        <f t="shared" si="11"/>
        <v>0</v>
      </c>
      <c r="AZ30" s="30">
        <f t="shared" si="11"/>
        <v>396.91603694948071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148.21014048353692</v>
      </c>
      <c r="BG30" s="30">
        <f t="shared" si="11"/>
        <v>54.619113050795363</v>
      </c>
      <c r="BH30" s="30">
        <f t="shared" si="11"/>
        <v>87.868971689901599</v>
      </c>
      <c r="BI30" s="30">
        <f t="shared" si="11"/>
        <v>0</v>
      </c>
      <c r="BJ30" s="30">
        <f t="shared" si="11"/>
        <v>119.6369672291365</v>
      </c>
      <c r="BK30" s="28">
        <f t="shared" si="9"/>
        <v>2413.4666717724335</v>
      </c>
    </row>
    <row r="31" spans="1:63" x14ac:dyDescent="0.2">
      <c r="A31" s="22"/>
      <c r="B31" s="32" t="s">
        <v>80</v>
      </c>
      <c r="C31" s="27">
        <f t="shared" ref="C31:AH31" si="12">C9+C12+C15+C18+C21+C30</f>
        <v>0</v>
      </c>
      <c r="D31" s="27">
        <f t="shared" si="12"/>
        <v>38.931697967834332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39.037565524657786</v>
      </c>
      <c r="I31" s="27">
        <f t="shared" si="12"/>
        <v>6546.9706635114489</v>
      </c>
      <c r="J31" s="27">
        <f t="shared" si="12"/>
        <v>2943.0495999941463</v>
      </c>
      <c r="K31" s="27">
        <f t="shared" si="12"/>
        <v>0</v>
      </c>
      <c r="L31" s="27">
        <f t="shared" si="12"/>
        <v>305.00034241900141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18.381669177293084</v>
      </c>
      <c r="S31" s="27">
        <f t="shared" si="12"/>
        <v>128.89712636040758</v>
      </c>
      <c r="T31" s="27">
        <f t="shared" si="12"/>
        <v>832.08392857895637</v>
      </c>
      <c r="U31" s="27">
        <f t="shared" si="12"/>
        <v>0</v>
      </c>
      <c r="V31" s="27">
        <f t="shared" si="12"/>
        <v>30.254188800785315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0.61134843083828738</v>
      </c>
      <c r="AC31" s="27">
        <f t="shared" si="12"/>
        <v>85.610784907768803</v>
      </c>
      <c r="AD31" s="27">
        <f t="shared" si="12"/>
        <v>0</v>
      </c>
      <c r="AE31" s="27">
        <f t="shared" si="12"/>
        <v>0</v>
      </c>
      <c r="AF31" s="27">
        <f t="shared" si="12"/>
        <v>2.4707153591983393</v>
      </c>
      <c r="AG31" s="27">
        <f t="shared" si="12"/>
        <v>0</v>
      </c>
      <c r="AH31" s="27">
        <f t="shared" si="12"/>
        <v>0</v>
      </c>
      <c r="AI31" s="27">
        <f t="shared" ref="AI31:BJ31" si="13">AI9+AI12+AI15+AI18+AI21+AI30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0.96957435613641574</v>
      </c>
      <c r="AM31" s="27">
        <f t="shared" si="13"/>
        <v>0.15651756824539212</v>
      </c>
      <c r="AN31" s="27">
        <f t="shared" si="13"/>
        <v>0.6181524949755095</v>
      </c>
      <c r="AO31" s="27">
        <f t="shared" si="13"/>
        <v>0</v>
      </c>
      <c r="AP31" s="27">
        <f t="shared" si="13"/>
        <v>1.20046951793145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234.37680060189501</v>
      </c>
      <c r="AW31" s="27">
        <f t="shared" si="13"/>
        <v>1163.0450506574603</v>
      </c>
      <c r="AX31" s="27">
        <f t="shared" si="13"/>
        <v>218.4453959447745</v>
      </c>
      <c r="AY31" s="27">
        <f t="shared" si="13"/>
        <v>0</v>
      </c>
      <c r="AZ31" s="27">
        <f t="shared" si="13"/>
        <v>523.79132866830741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160.66368507681793</v>
      </c>
      <c r="BG31" s="27">
        <f t="shared" si="13"/>
        <v>130.62055328259652</v>
      </c>
      <c r="BH31" s="27">
        <f t="shared" si="13"/>
        <v>154.83542765150708</v>
      </c>
      <c r="BI31" s="27">
        <f t="shared" si="13"/>
        <v>0</v>
      </c>
      <c r="BJ31" s="27">
        <f t="shared" si="13"/>
        <v>128.88747008991351</v>
      </c>
      <c r="BK31" s="28">
        <f t="shared" si="9"/>
        <v>13688.910056942901</v>
      </c>
    </row>
    <row r="32" spans="1:63" ht="3.75" customHeight="1" x14ac:dyDescent="0.2">
      <c r="A32" s="22"/>
      <c r="B32" s="33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50"/>
    </row>
    <row r="33" spans="1:63" x14ac:dyDescent="0.2">
      <c r="A33" s="22" t="s">
        <v>1</v>
      </c>
      <c r="B33" s="23" t="s">
        <v>7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50"/>
    </row>
    <row r="34" spans="1:63" s="34" customFormat="1" x14ac:dyDescent="0.2">
      <c r="A34" s="22" t="s">
        <v>76</v>
      </c>
      <c r="B34" s="25" t="s">
        <v>2</v>
      </c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7"/>
    </row>
    <row r="35" spans="1:63" s="34" customFormat="1" x14ac:dyDescent="0.2">
      <c r="A35" s="22"/>
      <c r="B35" s="26" t="s">
        <v>107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5.3244475319354612</v>
      </c>
      <c r="I35" s="27">
        <v>0.52439799648118146</v>
      </c>
      <c r="J35" s="27">
        <v>0</v>
      </c>
      <c r="K35" s="27">
        <v>0</v>
      </c>
      <c r="L35" s="27">
        <v>0.90991016173346884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4.2300569893312137</v>
      </c>
      <c r="S35" s="27">
        <v>0</v>
      </c>
      <c r="T35" s="27">
        <v>0</v>
      </c>
      <c r="U35" s="27">
        <v>0</v>
      </c>
      <c r="V35" s="27">
        <v>0.64492116031865954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0.92375376668760301</v>
      </c>
      <c r="AC35" s="27">
        <v>0</v>
      </c>
      <c r="AD35" s="27">
        <v>0</v>
      </c>
      <c r="AE35" s="27">
        <v>0</v>
      </c>
      <c r="AF35" s="27">
        <v>5.6345948535072424E-2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1.3233488930597126</v>
      </c>
      <c r="AM35" s="27">
        <v>0</v>
      </c>
      <c r="AN35" s="27">
        <v>0</v>
      </c>
      <c r="AO35" s="27">
        <v>0</v>
      </c>
      <c r="AP35" s="27">
        <v>0.11607622910037155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73.783571262292071</v>
      </c>
      <c r="AW35" s="27">
        <v>5.9439440500353786</v>
      </c>
      <c r="AX35" s="27">
        <v>0</v>
      </c>
      <c r="AY35" s="27">
        <v>0</v>
      </c>
      <c r="AZ35" s="27">
        <v>20.764649789945381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86.538243020321403</v>
      </c>
      <c r="BG35" s="27">
        <v>3.3521184163050446</v>
      </c>
      <c r="BH35" s="27">
        <v>0</v>
      </c>
      <c r="BI35" s="27">
        <v>0</v>
      </c>
      <c r="BJ35" s="27">
        <v>15.293855122584404</v>
      </c>
      <c r="BK35" s="28">
        <f t="shared" ref="BK35:BK36" si="14">SUM(C35:BJ35)</f>
        <v>219.72964033866646</v>
      </c>
    </row>
    <row r="36" spans="1:63" s="34" customFormat="1" x14ac:dyDescent="0.2">
      <c r="A36" s="22"/>
      <c r="B36" s="26" t="s">
        <v>108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3.5575339604821803</v>
      </c>
      <c r="I36" s="27">
        <v>0.67131427796693099</v>
      </c>
      <c r="J36" s="27">
        <v>0</v>
      </c>
      <c r="K36" s="27">
        <v>0</v>
      </c>
      <c r="L36" s="27">
        <v>0.1296244612334215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2.4038284534840959</v>
      </c>
      <c r="S36" s="27">
        <v>0</v>
      </c>
      <c r="T36" s="27">
        <v>0</v>
      </c>
      <c r="U36" s="27">
        <v>0</v>
      </c>
      <c r="V36" s="27">
        <v>7.8046426000368575E-3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0.16547384132804061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0.26890043450029916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142.82087580946256</v>
      </c>
      <c r="AW36" s="27">
        <v>0.23959558504537071</v>
      </c>
      <c r="AX36" s="27">
        <v>0</v>
      </c>
      <c r="AY36" s="27">
        <v>0</v>
      </c>
      <c r="AZ36" s="27">
        <v>5.7630423042263379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122.12371277560209</v>
      </c>
      <c r="BG36" s="27">
        <v>0</v>
      </c>
      <c r="BH36" s="27">
        <v>0</v>
      </c>
      <c r="BI36" s="27">
        <v>0</v>
      </c>
      <c r="BJ36" s="27">
        <v>0.92351437483514975</v>
      </c>
      <c r="BK36" s="28">
        <f t="shared" si="14"/>
        <v>279.07522092076647</v>
      </c>
    </row>
    <row r="37" spans="1:63" s="34" customFormat="1" x14ac:dyDescent="0.2">
      <c r="A37" s="22"/>
      <c r="B37" s="29" t="s">
        <v>85</v>
      </c>
      <c r="C37" s="87">
        <f>SUM(C35:C36)</f>
        <v>0</v>
      </c>
      <c r="D37" s="87">
        <f t="shared" ref="D37:BK37" si="15">SUM(D35:D36)</f>
        <v>0</v>
      </c>
      <c r="E37" s="87">
        <f t="shared" si="15"/>
        <v>0</v>
      </c>
      <c r="F37" s="87">
        <f t="shared" si="15"/>
        <v>0</v>
      </c>
      <c r="G37" s="87">
        <f t="shared" si="15"/>
        <v>0</v>
      </c>
      <c r="H37" s="87">
        <f t="shared" si="15"/>
        <v>8.8819814924176406</v>
      </c>
      <c r="I37" s="87">
        <f t="shared" si="15"/>
        <v>1.1957122744481126</v>
      </c>
      <c r="J37" s="87">
        <f t="shared" si="15"/>
        <v>0</v>
      </c>
      <c r="K37" s="87">
        <f t="shared" si="15"/>
        <v>0</v>
      </c>
      <c r="L37" s="87">
        <f t="shared" si="15"/>
        <v>1.0395346229668903</v>
      </c>
      <c r="M37" s="87">
        <f t="shared" si="15"/>
        <v>0</v>
      </c>
      <c r="N37" s="87">
        <f t="shared" si="15"/>
        <v>0</v>
      </c>
      <c r="O37" s="87">
        <f t="shared" si="15"/>
        <v>0</v>
      </c>
      <c r="P37" s="87">
        <f t="shared" si="15"/>
        <v>0</v>
      </c>
      <c r="Q37" s="87">
        <f t="shared" si="15"/>
        <v>0</v>
      </c>
      <c r="R37" s="87">
        <f t="shared" si="15"/>
        <v>6.6338854428153091</v>
      </c>
      <c r="S37" s="87">
        <f t="shared" si="15"/>
        <v>0</v>
      </c>
      <c r="T37" s="87">
        <f t="shared" si="15"/>
        <v>0</v>
      </c>
      <c r="U37" s="87">
        <f t="shared" si="15"/>
        <v>0</v>
      </c>
      <c r="V37" s="87">
        <f t="shared" si="15"/>
        <v>0.65272580291869642</v>
      </c>
      <c r="W37" s="87">
        <f t="shared" si="15"/>
        <v>0</v>
      </c>
      <c r="X37" s="87">
        <f t="shared" si="15"/>
        <v>0</v>
      </c>
      <c r="Y37" s="87">
        <f t="shared" si="15"/>
        <v>0</v>
      </c>
      <c r="Z37" s="87">
        <f t="shared" si="15"/>
        <v>0</v>
      </c>
      <c r="AA37" s="87">
        <f t="shared" si="15"/>
        <v>0</v>
      </c>
      <c r="AB37" s="87">
        <f t="shared" si="15"/>
        <v>1.0892276080156436</v>
      </c>
      <c r="AC37" s="87">
        <f t="shared" si="15"/>
        <v>0</v>
      </c>
      <c r="AD37" s="87">
        <f t="shared" si="15"/>
        <v>0</v>
      </c>
      <c r="AE37" s="87">
        <f t="shared" si="15"/>
        <v>0</v>
      </c>
      <c r="AF37" s="87">
        <f t="shared" si="15"/>
        <v>5.6345948535072424E-2</v>
      </c>
      <c r="AG37" s="87">
        <f t="shared" si="15"/>
        <v>0</v>
      </c>
      <c r="AH37" s="87">
        <f t="shared" si="15"/>
        <v>0</v>
      </c>
      <c r="AI37" s="87">
        <f t="shared" si="15"/>
        <v>0</v>
      </c>
      <c r="AJ37" s="87">
        <f t="shared" si="15"/>
        <v>0</v>
      </c>
      <c r="AK37" s="87">
        <f t="shared" si="15"/>
        <v>0</v>
      </c>
      <c r="AL37" s="87">
        <f t="shared" si="15"/>
        <v>1.5922493275600118</v>
      </c>
      <c r="AM37" s="87">
        <f t="shared" si="15"/>
        <v>0</v>
      </c>
      <c r="AN37" s="87">
        <f t="shared" si="15"/>
        <v>0</v>
      </c>
      <c r="AO37" s="87">
        <f t="shared" si="15"/>
        <v>0</v>
      </c>
      <c r="AP37" s="87">
        <f t="shared" si="15"/>
        <v>0.11607622910037155</v>
      </c>
      <c r="AQ37" s="87">
        <f t="shared" si="15"/>
        <v>0</v>
      </c>
      <c r="AR37" s="87">
        <f t="shared" si="15"/>
        <v>0</v>
      </c>
      <c r="AS37" s="87">
        <f t="shared" si="15"/>
        <v>0</v>
      </c>
      <c r="AT37" s="87">
        <f t="shared" si="15"/>
        <v>0</v>
      </c>
      <c r="AU37" s="87">
        <f t="shared" si="15"/>
        <v>0</v>
      </c>
      <c r="AV37" s="87">
        <f t="shared" si="15"/>
        <v>216.60444707175463</v>
      </c>
      <c r="AW37" s="87">
        <f t="shared" si="15"/>
        <v>6.1835396350807494</v>
      </c>
      <c r="AX37" s="87">
        <f t="shared" si="15"/>
        <v>0</v>
      </c>
      <c r="AY37" s="87">
        <f t="shared" si="15"/>
        <v>0</v>
      </c>
      <c r="AZ37" s="87">
        <f t="shared" si="15"/>
        <v>26.527692094171719</v>
      </c>
      <c r="BA37" s="87">
        <f t="shared" si="15"/>
        <v>0</v>
      </c>
      <c r="BB37" s="87">
        <f t="shared" si="15"/>
        <v>0</v>
      </c>
      <c r="BC37" s="87">
        <f t="shared" si="15"/>
        <v>0</v>
      </c>
      <c r="BD37" s="87">
        <f t="shared" si="15"/>
        <v>0</v>
      </c>
      <c r="BE37" s="87">
        <f t="shared" si="15"/>
        <v>0</v>
      </c>
      <c r="BF37" s="87">
        <f t="shared" si="15"/>
        <v>208.66195579592349</v>
      </c>
      <c r="BG37" s="87">
        <f t="shared" si="15"/>
        <v>3.3521184163050446</v>
      </c>
      <c r="BH37" s="87">
        <f t="shared" si="15"/>
        <v>0</v>
      </c>
      <c r="BI37" s="87">
        <f t="shared" si="15"/>
        <v>0</v>
      </c>
      <c r="BJ37" s="87">
        <f t="shared" si="15"/>
        <v>16.217369497419554</v>
      </c>
      <c r="BK37" s="87">
        <f t="shared" si="15"/>
        <v>498.80486125943293</v>
      </c>
    </row>
    <row r="38" spans="1:63" x14ac:dyDescent="0.2">
      <c r="A38" s="22" t="s">
        <v>77</v>
      </c>
      <c r="B38" s="25" t="s">
        <v>14</v>
      </c>
      <c r="C38" s="48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50"/>
    </row>
    <row r="39" spans="1:63" x14ac:dyDescent="0.2">
      <c r="A39" s="22"/>
      <c r="B39" s="26" t="s">
        <v>128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0.56789966896384703</v>
      </c>
      <c r="I39" s="27">
        <v>66.062216451538646</v>
      </c>
      <c r="J39" s="27">
        <v>0</v>
      </c>
      <c r="K39" s="27">
        <v>0</v>
      </c>
      <c r="L39" s="27">
        <v>8.2952391162666466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0.24606180379756351</v>
      </c>
      <c r="S39" s="27">
        <v>1.3248701566668464</v>
      </c>
      <c r="T39" s="27">
        <v>0</v>
      </c>
      <c r="U39" s="27">
        <v>0</v>
      </c>
      <c r="V39" s="27">
        <v>2.0486350341331359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1.3209480533110433E-2</v>
      </c>
      <c r="AC39" s="27">
        <v>0</v>
      </c>
      <c r="AD39" s="27">
        <v>0</v>
      </c>
      <c r="AE39" s="27">
        <v>0</v>
      </c>
      <c r="AF39" s="27">
        <v>0.10117516666667992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7.8410754166561916E-2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3.894459518753759</v>
      </c>
      <c r="AW39" s="27">
        <v>5.4077906780371734</v>
      </c>
      <c r="AX39" s="27">
        <v>0</v>
      </c>
      <c r="AY39" s="27">
        <v>0</v>
      </c>
      <c r="AZ39" s="27">
        <v>24.951226900848482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2.1888666201241187</v>
      </c>
      <c r="BG39" s="27">
        <v>1.9531865925011425</v>
      </c>
      <c r="BH39" s="27">
        <v>0</v>
      </c>
      <c r="BI39" s="27">
        <v>0</v>
      </c>
      <c r="BJ39" s="27">
        <v>7.0448573581689713</v>
      </c>
      <c r="BK39" s="28">
        <f t="shared" ref="BK39" si="16">SUM(C39:BJ39)</f>
        <v>124.17810530116667</v>
      </c>
    </row>
    <row r="40" spans="1:63" x14ac:dyDescent="0.2">
      <c r="A40" s="22"/>
      <c r="B40" s="26" t="s">
        <v>127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2.6299862885252785</v>
      </c>
      <c r="I40" s="27">
        <v>0.87772266625868078</v>
      </c>
      <c r="J40" s="27">
        <v>0</v>
      </c>
      <c r="K40" s="27">
        <v>0</v>
      </c>
      <c r="L40" s="27">
        <v>2.1158198595930968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1.7028834891189741</v>
      </c>
      <c r="S40" s="27">
        <v>0</v>
      </c>
      <c r="T40" s="27">
        <v>0</v>
      </c>
      <c r="U40" s="27">
        <v>0</v>
      </c>
      <c r="V40" s="27">
        <v>0.46992683610396457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0.34977080871568339</v>
      </c>
      <c r="AC40" s="27">
        <v>1.3851195332500368E-3</v>
      </c>
      <c r="AD40" s="27">
        <v>0</v>
      </c>
      <c r="AE40" s="27">
        <v>0</v>
      </c>
      <c r="AF40" s="27">
        <v>9.0718074863327669E-2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0.56498754834062004</v>
      </c>
      <c r="AM40" s="27">
        <v>0</v>
      </c>
      <c r="AN40" s="27">
        <v>0</v>
      </c>
      <c r="AO40" s="27">
        <v>0</v>
      </c>
      <c r="AP40" s="27">
        <v>0.12352544489534426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20.475625226712605</v>
      </c>
      <c r="AW40" s="27">
        <v>0.63335117127608953</v>
      </c>
      <c r="AX40" s="27">
        <v>0</v>
      </c>
      <c r="AY40" s="27">
        <v>0</v>
      </c>
      <c r="AZ40" s="27">
        <v>8.1455515464843309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16.963980425114194</v>
      </c>
      <c r="BG40" s="27">
        <v>0.19258744102615311</v>
      </c>
      <c r="BH40" s="27">
        <v>0</v>
      </c>
      <c r="BI40" s="27">
        <v>0</v>
      </c>
      <c r="BJ40" s="27">
        <v>4.1416793431050651</v>
      </c>
      <c r="BK40" s="28">
        <f t="shared" ref="BK40:BK49" si="17">SUM(C40:BJ40)</f>
        <v>59.479501289666658</v>
      </c>
    </row>
    <row r="41" spans="1:63" x14ac:dyDescent="0.2">
      <c r="A41" s="22"/>
      <c r="B41" s="26" t="s">
        <v>122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0.33466764579984404</v>
      </c>
      <c r="I41" s="27">
        <v>6.1462065033601909E-2</v>
      </c>
      <c r="J41" s="27">
        <v>0</v>
      </c>
      <c r="K41" s="27">
        <v>0</v>
      </c>
      <c r="L41" s="27">
        <v>0.14270907980050102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0.19495446406605765</v>
      </c>
      <c r="S41" s="27">
        <v>0</v>
      </c>
      <c r="T41" s="27">
        <v>0</v>
      </c>
      <c r="U41" s="27">
        <v>0</v>
      </c>
      <c r="V41" s="27">
        <v>5.9067903333290149E-3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1.3262602635596291E-2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3.746335200656889E-2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4.8108943617931041</v>
      </c>
      <c r="AW41" s="27">
        <v>1.1049848601696489E-2</v>
      </c>
      <c r="AX41" s="27">
        <v>0</v>
      </c>
      <c r="AY41" s="27">
        <v>0</v>
      </c>
      <c r="AZ41" s="27">
        <v>1.5901410730529073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5.1334747863819974</v>
      </c>
      <c r="BG41" s="27">
        <v>1.2898902802030578E-2</v>
      </c>
      <c r="BH41" s="27">
        <v>0</v>
      </c>
      <c r="BI41" s="27">
        <v>0</v>
      </c>
      <c r="BJ41" s="27">
        <v>1.6267880353926285</v>
      </c>
      <c r="BK41" s="28">
        <f t="shared" si="17"/>
        <v>13.975673007699863</v>
      </c>
    </row>
    <row r="42" spans="1:63" x14ac:dyDescent="0.2">
      <c r="A42" s="22"/>
      <c r="B42" s="26" t="s">
        <v>125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2.8922092287704531</v>
      </c>
      <c r="I42" s="27">
        <v>13.191792551000896</v>
      </c>
      <c r="J42" s="27">
        <v>0</v>
      </c>
      <c r="K42" s="27">
        <v>0</v>
      </c>
      <c r="L42" s="27">
        <v>0.83772536036553069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1.6893538026554793</v>
      </c>
      <c r="S42" s="27">
        <v>0.22330133977816327</v>
      </c>
      <c r="T42" s="27">
        <v>0</v>
      </c>
      <c r="U42" s="27">
        <v>0</v>
      </c>
      <c r="V42" s="27">
        <v>0.26610740792948773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0.1592496739846169</v>
      </c>
      <c r="AC42" s="27">
        <v>2.4352976197503989E-3</v>
      </c>
      <c r="AD42" s="27">
        <v>0</v>
      </c>
      <c r="AE42" s="27">
        <v>0</v>
      </c>
      <c r="AF42" s="27">
        <v>0.23756010222662566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0.40333387197470127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109.33978752373169</v>
      </c>
      <c r="AW42" s="27">
        <v>5.1588867616198986</v>
      </c>
      <c r="AX42" s="27">
        <v>0</v>
      </c>
      <c r="AY42" s="27">
        <v>0</v>
      </c>
      <c r="AZ42" s="27">
        <v>17.297784740620529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116.04093446077034</v>
      </c>
      <c r="BG42" s="27">
        <v>4.8111031867824252</v>
      </c>
      <c r="BH42" s="27">
        <v>1.1954355932756315E-2</v>
      </c>
      <c r="BI42" s="27">
        <v>0</v>
      </c>
      <c r="BJ42" s="27">
        <v>5.0814444761863671</v>
      </c>
      <c r="BK42" s="28">
        <f t="shared" si="17"/>
        <v>277.64496414194974</v>
      </c>
    </row>
    <row r="43" spans="1:63" x14ac:dyDescent="0.2">
      <c r="A43" s="22"/>
      <c r="B43" s="26" t="s">
        <v>124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6.6928863118254283</v>
      </c>
      <c r="I43" s="27">
        <v>19.822586016273632</v>
      </c>
      <c r="J43" s="27">
        <v>0</v>
      </c>
      <c r="K43" s="27">
        <v>0</v>
      </c>
      <c r="L43" s="27">
        <v>2.1173171935053166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4.4322991476594185</v>
      </c>
      <c r="S43" s="27">
        <v>4.7203051635175877</v>
      </c>
      <c r="T43" s="27">
        <v>0</v>
      </c>
      <c r="U43" s="27">
        <v>0</v>
      </c>
      <c r="V43" s="27">
        <v>1.3723811624186082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0.92882701747295937</v>
      </c>
      <c r="AC43" s="27">
        <v>2.4601927374358372E-3</v>
      </c>
      <c r="AD43" s="27">
        <v>0</v>
      </c>
      <c r="AE43" s="27">
        <v>0</v>
      </c>
      <c r="AF43" s="27">
        <v>1.2417696848955473E-4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1.6889652443852443</v>
      </c>
      <c r="AM43" s="27">
        <v>0</v>
      </c>
      <c r="AN43" s="27">
        <v>0</v>
      </c>
      <c r="AO43" s="27">
        <v>0</v>
      </c>
      <c r="AP43" s="27">
        <v>0.24308009673205938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70.003019007906019</v>
      </c>
      <c r="AW43" s="27">
        <v>19.294144348528672</v>
      </c>
      <c r="AX43" s="27">
        <v>0</v>
      </c>
      <c r="AY43" s="27">
        <v>0</v>
      </c>
      <c r="AZ43" s="27">
        <v>29.198419036867627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87.479671474330786</v>
      </c>
      <c r="BG43" s="27">
        <v>2.8912331067916197</v>
      </c>
      <c r="BH43" s="27">
        <v>1.0781787476062448</v>
      </c>
      <c r="BI43" s="27">
        <v>0</v>
      </c>
      <c r="BJ43" s="27">
        <v>24.200178128470874</v>
      </c>
      <c r="BK43" s="28">
        <f t="shared" si="17"/>
        <v>276.166075573998</v>
      </c>
    </row>
    <row r="44" spans="1:63" x14ac:dyDescent="0.2">
      <c r="A44" s="22"/>
      <c r="B44" s="26" t="s">
        <v>110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1.3927022631522019</v>
      </c>
      <c r="I44" s="27">
        <v>0.29079675897065493</v>
      </c>
      <c r="J44" s="27">
        <v>0</v>
      </c>
      <c r="K44" s="27">
        <v>0</v>
      </c>
      <c r="L44" s="27">
        <v>0.8293465615847565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0.53964554732959658</v>
      </c>
      <c r="S44" s="27">
        <v>2.3536571543702483</v>
      </c>
      <c r="T44" s="27">
        <v>0</v>
      </c>
      <c r="U44" s="27">
        <v>0</v>
      </c>
      <c r="V44" s="27">
        <v>4.2730522525872998E-2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1.2862903991930921E-2</v>
      </c>
      <c r="AC44" s="27">
        <v>0</v>
      </c>
      <c r="AD44" s="27">
        <v>0</v>
      </c>
      <c r="AE44" s="27">
        <v>0</v>
      </c>
      <c r="AF44" s="27">
        <v>4.1220453415629737E-4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2.0375668006370789E-2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6.2334181209045711</v>
      </c>
      <c r="AW44" s="27">
        <v>0.43576636907162497</v>
      </c>
      <c r="AX44" s="27">
        <v>0</v>
      </c>
      <c r="AY44" s="27">
        <v>0</v>
      </c>
      <c r="AZ44" s="27">
        <v>0.67632801850333868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4.4248298771756627</v>
      </c>
      <c r="BG44" s="27">
        <v>0.13458193953359596</v>
      </c>
      <c r="BH44" s="27">
        <v>1.3962044695004197E-3</v>
      </c>
      <c r="BI44" s="27">
        <v>0</v>
      </c>
      <c r="BJ44" s="27">
        <v>1.3151147857092522</v>
      </c>
      <c r="BK44" s="28">
        <f t="shared" si="17"/>
        <v>18.703964899833338</v>
      </c>
    </row>
    <row r="45" spans="1:63" x14ac:dyDescent="0.2">
      <c r="A45" s="22"/>
      <c r="B45" s="26" t="s">
        <v>109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1.1802775181601652</v>
      </c>
      <c r="I45" s="27">
        <v>0.28130659592896895</v>
      </c>
      <c r="J45" s="27">
        <v>0</v>
      </c>
      <c r="K45" s="27">
        <v>0</v>
      </c>
      <c r="L45" s="27">
        <v>4.1540875417718075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1.0904073607603351</v>
      </c>
      <c r="S45" s="27">
        <v>4.2157216496391285</v>
      </c>
      <c r="T45" s="27">
        <v>0</v>
      </c>
      <c r="U45" s="27">
        <v>0</v>
      </c>
      <c r="V45" s="27">
        <v>1.28767600847293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5.1492323646955801E-2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3.1150697394882618E-2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5.1009395789219809</v>
      </c>
      <c r="AW45" s="27">
        <v>0.1337775301975066</v>
      </c>
      <c r="AX45" s="27">
        <v>0</v>
      </c>
      <c r="AY45" s="27">
        <v>0</v>
      </c>
      <c r="AZ45" s="27">
        <v>2.7433312121448625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4.3841871335424605</v>
      </c>
      <c r="BG45" s="27">
        <v>0.93586234997168194</v>
      </c>
      <c r="BH45" s="27">
        <v>0</v>
      </c>
      <c r="BI45" s="27">
        <v>0</v>
      </c>
      <c r="BJ45" s="27">
        <v>1.9906654889796744</v>
      </c>
      <c r="BK45" s="28">
        <f t="shared" si="17"/>
        <v>27.580882989533343</v>
      </c>
    </row>
    <row r="46" spans="1:63" x14ac:dyDescent="0.2">
      <c r="A46" s="22"/>
      <c r="B46" s="26" t="s">
        <v>111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0.9518358756160813</v>
      </c>
      <c r="I46" s="27">
        <v>1.066136932057677</v>
      </c>
      <c r="J46" s="27">
        <v>0</v>
      </c>
      <c r="K46" s="27">
        <v>0</v>
      </c>
      <c r="L46" s="27">
        <v>0.88345359432745674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0.53526261677130893</v>
      </c>
      <c r="S46" s="27">
        <v>0</v>
      </c>
      <c r="T46" s="27">
        <v>0</v>
      </c>
      <c r="U46" s="27">
        <v>0</v>
      </c>
      <c r="V46" s="27">
        <v>0.12697607989414594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0.16358146713531183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0.22822954985408228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21.04878442006255</v>
      </c>
      <c r="AW46" s="27">
        <v>0.73956616799837993</v>
      </c>
      <c r="AX46" s="27">
        <v>0</v>
      </c>
      <c r="AY46" s="27">
        <v>0</v>
      </c>
      <c r="AZ46" s="27">
        <v>3.1079904117929935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24.53777364794378</v>
      </c>
      <c r="BG46" s="27">
        <v>0.16839318860764274</v>
      </c>
      <c r="BH46" s="27">
        <v>0</v>
      </c>
      <c r="BI46" s="27">
        <v>0</v>
      </c>
      <c r="BJ46" s="27">
        <v>1.9827644189026423</v>
      </c>
      <c r="BK46" s="28">
        <f t="shared" si="17"/>
        <v>55.540748370964053</v>
      </c>
    </row>
    <row r="47" spans="1:63" x14ac:dyDescent="0.2">
      <c r="A47" s="22"/>
      <c r="B47" s="26" t="s">
        <v>123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9.7486704389713275</v>
      </c>
      <c r="I47" s="27">
        <v>42.744888006793822</v>
      </c>
      <c r="J47" s="27">
        <v>0</v>
      </c>
      <c r="K47" s="27">
        <v>0</v>
      </c>
      <c r="L47" s="27">
        <v>5.7570845136559328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6.3711616661217123</v>
      </c>
      <c r="S47" s="27">
        <v>3.0836444064261581</v>
      </c>
      <c r="T47" s="27">
        <v>2.0795409642266693</v>
      </c>
      <c r="U47" s="27">
        <v>0</v>
      </c>
      <c r="V47" s="27">
        <v>1.8375272125043762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4.3737019287657803</v>
      </c>
      <c r="AC47" s="27">
        <v>5.2237754168743392E-2</v>
      </c>
      <c r="AD47" s="27">
        <v>0</v>
      </c>
      <c r="AE47" s="27">
        <v>0</v>
      </c>
      <c r="AF47" s="27">
        <v>0.51041424204329411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4.0939176579129839</v>
      </c>
      <c r="AM47" s="27">
        <v>9.564554403648385E-3</v>
      </c>
      <c r="AN47" s="27">
        <v>0</v>
      </c>
      <c r="AO47" s="27">
        <v>0</v>
      </c>
      <c r="AP47" s="27">
        <v>0.24269409737327768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116.95173412940295</v>
      </c>
      <c r="AW47" s="27">
        <v>6.7687091309643463</v>
      </c>
      <c r="AX47" s="27">
        <v>0</v>
      </c>
      <c r="AY47" s="27">
        <v>0</v>
      </c>
      <c r="AZ47" s="27">
        <v>60.112995370316888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122.81252447517603</v>
      </c>
      <c r="BG47" s="27">
        <v>15.402306558659703</v>
      </c>
      <c r="BH47" s="27">
        <v>2.0507424876101683</v>
      </c>
      <c r="BI47" s="27">
        <v>0</v>
      </c>
      <c r="BJ47" s="27">
        <v>49.380546724733861</v>
      </c>
      <c r="BK47" s="28">
        <f t="shared" si="17"/>
        <v>454.38460632023163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8">SUM(D39:D47)</f>
        <v>0</v>
      </c>
      <c r="E48" s="27">
        <f t="shared" si="18"/>
        <v>0</v>
      </c>
      <c r="F48" s="27">
        <f t="shared" si="18"/>
        <v>0</v>
      </c>
      <c r="G48" s="27">
        <f t="shared" si="18"/>
        <v>0</v>
      </c>
      <c r="H48" s="27">
        <f t="shared" si="18"/>
        <v>26.391135239784628</v>
      </c>
      <c r="I48" s="27">
        <f t="shared" si="18"/>
        <v>144.39890804385658</v>
      </c>
      <c r="J48" s="27">
        <f t="shared" si="18"/>
        <v>0</v>
      </c>
      <c r="K48" s="27">
        <f t="shared" si="18"/>
        <v>0</v>
      </c>
      <c r="L48" s="27">
        <f t="shared" si="18"/>
        <v>25.132782820871043</v>
      </c>
      <c r="M48" s="27">
        <f t="shared" si="18"/>
        <v>0</v>
      </c>
      <c r="N48" s="27">
        <f t="shared" si="18"/>
        <v>0</v>
      </c>
      <c r="O48" s="27">
        <f t="shared" si="18"/>
        <v>0</v>
      </c>
      <c r="P48" s="27">
        <f t="shared" si="18"/>
        <v>0</v>
      </c>
      <c r="Q48" s="27">
        <f t="shared" si="18"/>
        <v>0</v>
      </c>
      <c r="R48" s="27">
        <f t="shared" si="18"/>
        <v>16.802029898280445</v>
      </c>
      <c r="S48" s="27">
        <f t="shared" si="18"/>
        <v>15.921499870398131</v>
      </c>
      <c r="T48" s="27">
        <f t="shared" si="18"/>
        <v>2.0795409642266693</v>
      </c>
      <c r="U48" s="27">
        <f t="shared" si="18"/>
        <v>0</v>
      </c>
      <c r="V48" s="27">
        <f t="shared" si="18"/>
        <v>7.4578670543158516</v>
      </c>
      <c r="W48" s="27">
        <f t="shared" si="18"/>
        <v>0</v>
      </c>
      <c r="X48" s="27">
        <f t="shared" si="18"/>
        <v>0</v>
      </c>
      <c r="Y48" s="27">
        <f t="shared" si="18"/>
        <v>0</v>
      </c>
      <c r="Z48" s="27">
        <f t="shared" si="18"/>
        <v>0</v>
      </c>
      <c r="AA48" s="27">
        <f t="shared" si="18"/>
        <v>0</v>
      </c>
      <c r="AB48" s="27">
        <f t="shared" si="18"/>
        <v>6.0659582068819455</v>
      </c>
      <c r="AC48" s="27">
        <f t="shared" si="18"/>
        <v>5.8518364059179664E-2</v>
      </c>
      <c r="AD48" s="27">
        <f t="shared" si="18"/>
        <v>0</v>
      </c>
      <c r="AE48" s="27">
        <f t="shared" si="18"/>
        <v>0</v>
      </c>
      <c r="AF48" s="27">
        <f t="shared" si="18"/>
        <v>0.94040396730257325</v>
      </c>
      <c r="AG48" s="27">
        <f t="shared" si="18"/>
        <v>0</v>
      </c>
      <c r="AH48" s="27">
        <f t="shared" si="18"/>
        <v>0</v>
      </c>
      <c r="AI48" s="27">
        <f t="shared" si="18"/>
        <v>0</v>
      </c>
      <c r="AJ48" s="27">
        <f t="shared" si="18"/>
        <v>0</v>
      </c>
      <c r="AK48" s="27">
        <f t="shared" si="18"/>
        <v>0</v>
      </c>
      <c r="AL48" s="27">
        <f t="shared" si="18"/>
        <v>7.1468343440420155</v>
      </c>
      <c r="AM48" s="27">
        <f t="shared" si="18"/>
        <v>9.564554403648385E-3</v>
      </c>
      <c r="AN48" s="27">
        <f t="shared" si="18"/>
        <v>0</v>
      </c>
      <c r="AO48" s="27">
        <f t="shared" si="18"/>
        <v>0</v>
      </c>
      <c r="AP48" s="27">
        <f t="shared" si="18"/>
        <v>0.60929963900068129</v>
      </c>
      <c r="AQ48" s="27">
        <f t="shared" si="18"/>
        <v>0</v>
      </c>
      <c r="AR48" s="27">
        <f t="shared" si="18"/>
        <v>0</v>
      </c>
      <c r="AS48" s="27">
        <f t="shared" si="18"/>
        <v>0</v>
      </c>
      <c r="AT48" s="27">
        <f t="shared" si="18"/>
        <v>0</v>
      </c>
      <c r="AU48" s="27">
        <f t="shared" si="18"/>
        <v>0</v>
      </c>
      <c r="AV48" s="27">
        <f t="shared" si="18"/>
        <v>357.8586618881892</v>
      </c>
      <c r="AW48" s="27">
        <f t="shared" si="18"/>
        <v>38.583042006295386</v>
      </c>
      <c r="AX48" s="27">
        <f t="shared" si="18"/>
        <v>0</v>
      </c>
      <c r="AY48" s="27">
        <f t="shared" si="18"/>
        <v>0</v>
      </c>
      <c r="AZ48" s="27">
        <f t="shared" si="18"/>
        <v>147.82376831063195</v>
      </c>
      <c r="BA48" s="27">
        <f t="shared" si="18"/>
        <v>0</v>
      </c>
      <c r="BB48" s="27">
        <f t="shared" si="18"/>
        <v>0</v>
      </c>
      <c r="BC48" s="27">
        <f t="shared" si="18"/>
        <v>0</v>
      </c>
      <c r="BD48" s="27">
        <f t="shared" si="18"/>
        <v>0</v>
      </c>
      <c r="BE48" s="27">
        <f t="shared" si="18"/>
        <v>0</v>
      </c>
      <c r="BF48" s="27">
        <f t="shared" si="18"/>
        <v>383.96624290055934</v>
      </c>
      <c r="BG48" s="27">
        <f t="shared" si="18"/>
        <v>26.502153266675997</v>
      </c>
      <c r="BH48" s="27">
        <f t="shared" si="18"/>
        <v>3.1422717956186696</v>
      </c>
      <c r="BI48" s="27">
        <f t="shared" si="18"/>
        <v>0</v>
      </c>
      <c r="BJ48" s="27">
        <f t="shared" si="18"/>
        <v>96.764038759649338</v>
      </c>
      <c r="BK48" s="28">
        <f t="shared" si="17"/>
        <v>1307.6545218950434</v>
      </c>
    </row>
    <row r="49" spans="1:63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35.273116732202269</v>
      </c>
      <c r="I49" s="30">
        <f t="shared" si="19"/>
        <v>145.59462031830469</v>
      </c>
      <c r="J49" s="30">
        <f t="shared" si="19"/>
        <v>0</v>
      </c>
      <c r="K49" s="30">
        <f t="shared" si="19"/>
        <v>0</v>
      </c>
      <c r="L49" s="30">
        <f t="shared" si="19"/>
        <v>26.172317443837933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23.435915341095754</v>
      </c>
      <c r="S49" s="30">
        <f t="shared" si="19"/>
        <v>15.921499870398131</v>
      </c>
      <c r="T49" s="30">
        <f t="shared" si="19"/>
        <v>2.0795409642266693</v>
      </c>
      <c r="U49" s="30">
        <f t="shared" si="19"/>
        <v>0</v>
      </c>
      <c r="V49" s="30">
        <f t="shared" si="19"/>
        <v>8.1105928572345487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7.1551858148975889</v>
      </c>
      <c r="AC49" s="30">
        <f t="shared" si="19"/>
        <v>5.8518364059179664E-2</v>
      </c>
      <c r="AD49" s="30">
        <f t="shared" si="19"/>
        <v>0</v>
      </c>
      <c r="AE49" s="30">
        <f t="shared" si="19"/>
        <v>0</v>
      </c>
      <c r="AF49" s="30">
        <f t="shared" si="19"/>
        <v>0.99674991583764572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8.7390836716020281</v>
      </c>
      <c r="AM49" s="30">
        <f t="shared" si="20"/>
        <v>9.564554403648385E-3</v>
      </c>
      <c r="AN49" s="30">
        <f t="shared" si="20"/>
        <v>0</v>
      </c>
      <c r="AO49" s="30">
        <f t="shared" si="20"/>
        <v>0</v>
      </c>
      <c r="AP49" s="30">
        <f t="shared" si="20"/>
        <v>0.72537586810105281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574.46310895994384</v>
      </c>
      <c r="AW49" s="30">
        <f t="shared" si="20"/>
        <v>44.766581641376135</v>
      </c>
      <c r="AX49" s="30">
        <f t="shared" si="20"/>
        <v>0</v>
      </c>
      <c r="AY49" s="30">
        <f t="shared" si="20"/>
        <v>0</v>
      </c>
      <c r="AZ49" s="30">
        <f t="shared" si="20"/>
        <v>174.35146040480367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592.62819869648285</v>
      </c>
      <c r="BG49" s="30">
        <f t="shared" si="20"/>
        <v>29.854271682981043</v>
      </c>
      <c r="BH49" s="30">
        <f t="shared" si="20"/>
        <v>3.1422717956186696</v>
      </c>
      <c r="BI49" s="30">
        <f t="shared" si="20"/>
        <v>0</v>
      </c>
      <c r="BJ49" s="30">
        <f t="shared" si="20"/>
        <v>112.98140825706889</v>
      </c>
      <c r="BK49" s="28">
        <f t="shared" si="17"/>
        <v>1806.4593831544762</v>
      </c>
    </row>
    <row r="50" spans="1:63" ht="3" customHeight="1" x14ac:dyDescent="0.2">
      <c r="A50" s="22"/>
      <c r="B50" s="25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50"/>
    </row>
    <row r="51" spans="1:63" x14ac:dyDescent="0.2">
      <c r="A51" s="22" t="s">
        <v>15</v>
      </c>
      <c r="B51" s="23" t="s">
        <v>8</v>
      </c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50"/>
    </row>
    <row r="52" spans="1:63" x14ac:dyDescent="0.2">
      <c r="A52" s="22" t="s">
        <v>76</v>
      </c>
      <c r="B52" s="25" t="s">
        <v>16</v>
      </c>
      <c r="C52" s="48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50"/>
    </row>
    <row r="53" spans="1:63" x14ac:dyDescent="0.2">
      <c r="A53" s="22"/>
      <c r="B53" s="26" t="s">
        <v>126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3.1820315733486235</v>
      </c>
      <c r="I53" s="27">
        <v>58.133682575792356</v>
      </c>
      <c r="J53" s="27">
        <v>0</v>
      </c>
      <c r="K53" s="27">
        <v>0</v>
      </c>
      <c r="L53" s="27">
        <v>6.9665921108184357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1.6903139164544296</v>
      </c>
      <c r="S53" s="27">
        <v>1.4964021266596387E-2</v>
      </c>
      <c r="T53" s="27">
        <v>4.7534233127988514</v>
      </c>
      <c r="U53" s="27">
        <v>0</v>
      </c>
      <c r="V53" s="27">
        <v>5.5866147730873861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1.2991452386353506</v>
      </c>
      <c r="AC53" s="27">
        <v>2.4401071331422533E-3</v>
      </c>
      <c r="AD53" s="27">
        <v>0</v>
      </c>
      <c r="AE53" s="27">
        <v>0</v>
      </c>
      <c r="AF53" s="27">
        <v>1.4440708238182007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1.5589849115748857</v>
      </c>
      <c r="AM53" s="27">
        <v>2.851083799815685E-2</v>
      </c>
      <c r="AN53" s="27">
        <v>0</v>
      </c>
      <c r="AO53" s="27">
        <v>0</v>
      </c>
      <c r="AP53" s="27">
        <v>1.7708143671476837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56.643824623391922</v>
      </c>
      <c r="AW53" s="27">
        <v>8.0811776486305096</v>
      </c>
      <c r="AX53" s="27">
        <v>0</v>
      </c>
      <c r="AY53" s="27">
        <v>0</v>
      </c>
      <c r="AZ53" s="27">
        <v>86.656732838653724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47.712790795786994</v>
      </c>
      <c r="BG53" s="27">
        <v>1.7088227335432884</v>
      </c>
      <c r="BH53" s="27">
        <v>9.0947983369786449</v>
      </c>
      <c r="BI53" s="27">
        <v>0</v>
      </c>
      <c r="BJ53" s="27">
        <v>49.006905027507429</v>
      </c>
      <c r="BK53" s="28">
        <f t="shared" ref="BK53:BK54" si="21">SUM(C53:BJ53)</f>
        <v>345.33664057436658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2">SUM(D53)</f>
        <v>0</v>
      </c>
      <c r="E54" s="30">
        <f t="shared" si="22"/>
        <v>0</v>
      </c>
      <c r="F54" s="30">
        <f t="shared" si="22"/>
        <v>0</v>
      </c>
      <c r="G54" s="30">
        <f t="shared" si="22"/>
        <v>0</v>
      </c>
      <c r="H54" s="30">
        <f t="shared" si="22"/>
        <v>3.1820315733486235</v>
      </c>
      <c r="I54" s="30">
        <f t="shared" si="22"/>
        <v>58.133682575792356</v>
      </c>
      <c r="J54" s="30">
        <f t="shared" si="22"/>
        <v>0</v>
      </c>
      <c r="K54" s="30">
        <f t="shared" si="22"/>
        <v>0</v>
      </c>
      <c r="L54" s="30">
        <f t="shared" si="22"/>
        <v>6.9665921108184357</v>
      </c>
      <c r="M54" s="30">
        <f t="shared" si="22"/>
        <v>0</v>
      </c>
      <c r="N54" s="30">
        <f t="shared" si="22"/>
        <v>0</v>
      </c>
      <c r="O54" s="30">
        <f t="shared" si="22"/>
        <v>0</v>
      </c>
      <c r="P54" s="30">
        <f t="shared" si="22"/>
        <v>0</v>
      </c>
      <c r="Q54" s="30">
        <f t="shared" si="22"/>
        <v>0</v>
      </c>
      <c r="R54" s="30">
        <f t="shared" si="22"/>
        <v>1.6903139164544296</v>
      </c>
      <c r="S54" s="30">
        <f t="shared" si="22"/>
        <v>1.4964021266596387E-2</v>
      </c>
      <c r="T54" s="30">
        <f t="shared" si="22"/>
        <v>4.7534233127988514</v>
      </c>
      <c r="U54" s="30">
        <f t="shared" si="22"/>
        <v>0</v>
      </c>
      <c r="V54" s="30">
        <f t="shared" si="22"/>
        <v>5.5866147730873861</v>
      </c>
      <c r="W54" s="30">
        <f t="shared" si="22"/>
        <v>0</v>
      </c>
      <c r="X54" s="30">
        <f t="shared" si="22"/>
        <v>0</v>
      </c>
      <c r="Y54" s="30">
        <f t="shared" si="22"/>
        <v>0</v>
      </c>
      <c r="Z54" s="30">
        <f t="shared" si="22"/>
        <v>0</v>
      </c>
      <c r="AA54" s="30">
        <f t="shared" si="22"/>
        <v>0</v>
      </c>
      <c r="AB54" s="30">
        <f t="shared" si="22"/>
        <v>1.2991452386353506</v>
      </c>
      <c r="AC54" s="30">
        <f t="shared" si="22"/>
        <v>2.4401071331422533E-3</v>
      </c>
      <c r="AD54" s="30">
        <f t="shared" si="22"/>
        <v>0</v>
      </c>
      <c r="AE54" s="30">
        <f t="shared" si="22"/>
        <v>0</v>
      </c>
      <c r="AF54" s="30">
        <f t="shared" si="22"/>
        <v>1.4440708238182007</v>
      </c>
      <c r="AG54" s="30">
        <f t="shared" si="22"/>
        <v>0</v>
      </c>
      <c r="AH54" s="30">
        <f t="shared" si="22"/>
        <v>0</v>
      </c>
      <c r="AI54" s="30">
        <f t="shared" si="22"/>
        <v>0</v>
      </c>
      <c r="AJ54" s="30">
        <f t="shared" si="22"/>
        <v>0</v>
      </c>
      <c r="AK54" s="30">
        <f t="shared" si="22"/>
        <v>0</v>
      </c>
      <c r="AL54" s="30">
        <f t="shared" si="22"/>
        <v>1.5589849115748857</v>
      </c>
      <c r="AM54" s="30">
        <f t="shared" si="22"/>
        <v>2.851083799815685E-2</v>
      </c>
      <c r="AN54" s="30">
        <f t="shared" si="22"/>
        <v>0</v>
      </c>
      <c r="AO54" s="30">
        <f t="shared" si="22"/>
        <v>0</v>
      </c>
      <c r="AP54" s="30">
        <f t="shared" si="22"/>
        <v>1.7708143671476837</v>
      </c>
      <c r="AQ54" s="30">
        <f t="shared" si="22"/>
        <v>0</v>
      </c>
      <c r="AR54" s="30">
        <f t="shared" si="22"/>
        <v>0</v>
      </c>
      <c r="AS54" s="30">
        <f t="shared" si="22"/>
        <v>0</v>
      </c>
      <c r="AT54" s="30">
        <f t="shared" si="22"/>
        <v>0</v>
      </c>
      <c r="AU54" s="30">
        <f t="shared" si="22"/>
        <v>0</v>
      </c>
      <c r="AV54" s="30">
        <f t="shared" si="22"/>
        <v>56.643824623391922</v>
      </c>
      <c r="AW54" s="30">
        <f t="shared" si="22"/>
        <v>8.0811776486305096</v>
      </c>
      <c r="AX54" s="30">
        <f t="shared" si="22"/>
        <v>0</v>
      </c>
      <c r="AY54" s="30">
        <f t="shared" si="22"/>
        <v>0</v>
      </c>
      <c r="AZ54" s="30">
        <f t="shared" si="22"/>
        <v>86.656732838653724</v>
      </c>
      <c r="BA54" s="30">
        <f t="shared" si="22"/>
        <v>0</v>
      </c>
      <c r="BB54" s="30">
        <f t="shared" si="22"/>
        <v>0</v>
      </c>
      <c r="BC54" s="30">
        <f t="shared" si="22"/>
        <v>0</v>
      </c>
      <c r="BD54" s="30">
        <f t="shared" si="22"/>
        <v>0</v>
      </c>
      <c r="BE54" s="30">
        <f t="shared" si="22"/>
        <v>0</v>
      </c>
      <c r="BF54" s="30">
        <f t="shared" si="22"/>
        <v>47.712790795786994</v>
      </c>
      <c r="BG54" s="30">
        <f t="shared" si="22"/>
        <v>1.7088227335432884</v>
      </c>
      <c r="BH54" s="30">
        <f t="shared" si="22"/>
        <v>9.0947983369786449</v>
      </c>
      <c r="BI54" s="30">
        <f t="shared" si="22"/>
        <v>0</v>
      </c>
      <c r="BJ54" s="30">
        <f t="shared" si="22"/>
        <v>49.006905027507429</v>
      </c>
      <c r="BK54" s="28">
        <f t="shared" si="21"/>
        <v>345.33664057436658</v>
      </c>
    </row>
    <row r="55" spans="1:63" ht="2.25" customHeight="1" x14ac:dyDescent="0.2">
      <c r="A55" s="22"/>
      <c r="B55" s="25"/>
      <c r="C55" s="48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50"/>
    </row>
    <row r="56" spans="1:63" x14ac:dyDescent="0.2">
      <c r="A56" s="22" t="s">
        <v>4</v>
      </c>
      <c r="B56" s="23" t="s">
        <v>9</v>
      </c>
      <c r="C56" s="48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50"/>
    </row>
    <row r="57" spans="1:63" x14ac:dyDescent="0.2">
      <c r="A57" s="22" t="s">
        <v>76</v>
      </c>
      <c r="B57" s="25" t="s">
        <v>17</v>
      </c>
      <c r="C57" s="48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50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3">SUM(D58)</f>
        <v>0</v>
      </c>
      <c r="E59" s="30">
        <f t="shared" si="23"/>
        <v>0</v>
      </c>
      <c r="F59" s="30">
        <f t="shared" si="23"/>
        <v>0</v>
      </c>
      <c r="G59" s="30">
        <f t="shared" si="23"/>
        <v>0</v>
      </c>
      <c r="H59" s="30">
        <f t="shared" si="23"/>
        <v>0</v>
      </c>
      <c r="I59" s="30">
        <f t="shared" si="23"/>
        <v>0</v>
      </c>
      <c r="J59" s="30">
        <f t="shared" si="23"/>
        <v>0</v>
      </c>
      <c r="K59" s="30">
        <f t="shared" si="23"/>
        <v>0</v>
      </c>
      <c r="L59" s="30">
        <f t="shared" si="23"/>
        <v>0</v>
      </c>
      <c r="M59" s="30">
        <f t="shared" si="23"/>
        <v>0</v>
      </c>
      <c r="N59" s="30">
        <f t="shared" si="23"/>
        <v>0</v>
      </c>
      <c r="O59" s="30">
        <f t="shared" si="23"/>
        <v>0</v>
      </c>
      <c r="P59" s="30">
        <f t="shared" si="23"/>
        <v>0</v>
      </c>
      <c r="Q59" s="30">
        <f t="shared" si="23"/>
        <v>0</v>
      </c>
      <c r="R59" s="30">
        <f t="shared" si="23"/>
        <v>0</v>
      </c>
      <c r="S59" s="30">
        <f t="shared" si="23"/>
        <v>0</v>
      </c>
      <c r="T59" s="30">
        <f t="shared" si="23"/>
        <v>0</v>
      </c>
      <c r="U59" s="30">
        <f t="shared" si="23"/>
        <v>0</v>
      </c>
      <c r="V59" s="30">
        <f t="shared" si="23"/>
        <v>0</v>
      </c>
      <c r="W59" s="30">
        <f t="shared" si="23"/>
        <v>0</v>
      </c>
      <c r="X59" s="30">
        <f t="shared" si="23"/>
        <v>0</v>
      </c>
      <c r="Y59" s="30">
        <f t="shared" si="23"/>
        <v>0</v>
      </c>
      <c r="Z59" s="30">
        <f t="shared" si="23"/>
        <v>0</v>
      </c>
      <c r="AA59" s="30">
        <f t="shared" si="23"/>
        <v>0</v>
      </c>
      <c r="AB59" s="30">
        <f t="shared" si="23"/>
        <v>0</v>
      </c>
      <c r="AC59" s="30">
        <f t="shared" si="23"/>
        <v>0</v>
      </c>
      <c r="AD59" s="30">
        <f t="shared" si="23"/>
        <v>0</v>
      </c>
      <c r="AE59" s="30">
        <f t="shared" si="23"/>
        <v>0</v>
      </c>
      <c r="AF59" s="30">
        <f t="shared" si="23"/>
        <v>0</v>
      </c>
      <c r="AG59" s="30">
        <f t="shared" si="23"/>
        <v>0</v>
      </c>
      <c r="AH59" s="30">
        <f t="shared" si="23"/>
        <v>0</v>
      </c>
      <c r="AI59" s="30">
        <f t="shared" si="23"/>
        <v>0</v>
      </c>
      <c r="AJ59" s="30">
        <f t="shared" si="23"/>
        <v>0</v>
      </c>
      <c r="AK59" s="30">
        <f t="shared" si="23"/>
        <v>0</v>
      </c>
      <c r="AL59" s="30">
        <f t="shared" si="23"/>
        <v>0</v>
      </c>
      <c r="AM59" s="30">
        <f t="shared" si="23"/>
        <v>0</v>
      </c>
      <c r="AN59" s="30">
        <f t="shared" si="23"/>
        <v>0</v>
      </c>
      <c r="AO59" s="30">
        <f t="shared" si="23"/>
        <v>0</v>
      </c>
      <c r="AP59" s="30">
        <f t="shared" si="23"/>
        <v>0</v>
      </c>
      <c r="AQ59" s="30">
        <f t="shared" si="23"/>
        <v>0</v>
      </c>
      <c r="AR59" s="30">
        <f t="shared" si="23"/>
        <v>0</v>
      </c>
      <c r="AS59" s="30">
        <f t="shared" si="23"/>
        <v>0</v>
      </c>
      <c r="AT59" s="30">
        <f t="shared" si="23"/>
        <v>0</v>
      </c>
      <c r="AU59" s="30">
        <f t="shared" si="23"/>
        <v>0</v>
      </c>
      <c r="AV59" s="30">
        <f t="shared" si="23"/>
        <v>0</v>
      </c>
      <c r="AW59" s="30">
        <f t="shared" si="23"/>
        <v>0</v>
      </c>
      <c r="AX59" s="30">
        <f t="shared" si="23"/>
        <v>0</v>
      </c>
      <c r="AY59" s="30">
        <f t="shared" si="23"/>
        <v>0</v>
      </c>
      <c r="AZ59" s="30">
        <f t="shared" si="23"/>
        <v>0</v>
      </c>
      <c r="BA59" s="30">
        <f t="shared" si="23"/>
        <v>0</v>
      </c>
      <c r="BB59" s="30">
        <f t="shared" si="23"/>
        <v>0</v>
      </c>
      <c r="BC59" s="30">
        <f t="shared" si="23"/>
        <v>0</v>
      </c>
      <c r="BD59" s="30">
        <f t="shared" si="23"/>
        <v>0</v>
      </c>
      <c r="BE59" s="30">
        <f t="shared" si="23"/>
        <v>0</v>
      </c>
      <c r="BF59" s="30">
        <f t="shared" si="23"/>
        <v>0</v>
      </c>
      <c r="BG59" s="30">
        <f t="shared" si="23"/>
        <v>0</v>
      </c>
      <c r="BH59" s="30">
        <f t="shared" si="23"/>
        <v>0</v>
      </c>
      <c r="BI59" s="30">
        <f t="shared" si="23"/>
        <v>0</v>
      </c>
      <c r="BJ59" s="30">
        <f t="shared" si="23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48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50"/>
    </row>
    <row r="61" spans="1:63" x14ac:dyDescent="0.2">
      <c r="A61" s="22"/>
      <c r="B61" s="29" t="s">
        <v>114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0.24590315079005701</v>
      </c>
      <c r="AW61" s="30">
        <v>188.0668036708631</v>
      </c>
      <c r="AX61" s="30">
        <v>308.00950058431374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0.13404058526768969</v>
      </c>
      <c r="BG61" s="30">
        <v>29.643677815714717</v>
      </c>
      <c r="BH61" s="30">
        <v>0</v>
      </c>
      <c r="BI61" s="30">
        <v>0</v>
      </c>
      <c r="BJ61" s="30">
        <v>0.6581985426844722</v>
      </c>
      <c r="BK61" s="28">
        <f t="shared" ref="BK61:BK66" si="24">SUM(C61:BJ61)</f>
        <v>526.7581243496337</v>
      </c>
    </row>
    <row r="62" spans="1:63" x14ac:dyDescent="0.2">
      <c r="A62" s="22"/>
      <c r="B62" s="29" t="s">
        <v>115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0.16439580748834284</v>
      </c>
      <c r="AW62" s="30">
        <v>80.343356468737156</v>
      </c>
      <c r="AX62" s="30">
        <v>310.14503532412317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5.7219644218518134E-2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24"/>
        <v>390.71000724456718</v>
      </c>
    </row>
    <row r="63" spans="1:63" x14ac:dyDescent="0.2">
      <c r="A63" s="22"/>
      <c r="B63" s="29" t="s">
        <v>113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0.41472518502159145</v>
      </c>
      <c r="AW63" s="30">
        <v>73.320192559378071</v>
      </c>
      <c r="AX63" s="30">
        <v>0</v>
      </c>
      <c r="AY63" s="30">
        <v>0</v>
      </c>
      <c r="AZ63" s="30">
        <v>1.1023596575333414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0.10050915685826069</v>
      </c>
      <c r="BG63" s="30">
        <v>9.3722143556645154E-3</v>
      </c>
      <c r="BH63" s="30">
        <v>0</v>
      </c>
      <c r="BI63" s="30">
        <v>0</v>
      </c>
      <c r="BJ63" s="30">
        <v>0.31019752385317639</v>
      </c>
      <c r="BK63" s="28">
        <f t="shared" si="24"/>
        <v>75.257356297000115</v>
      </c>
    </row>
    <row r="64" spans="1:63" x14ac:dyDescent="0.2">
      <c r="A64" s="22"/>
      <c r="B64" s="29" t="s">
        <v>116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1.043697036083856</v>
      </c>
      <c r="AW64" s="30">
        <v>1.0878997562969037</v>
      </c>
      <c r="AX64" s="30">
        <v>321.08379048710003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1.9506146899030241</v>
      </c>
      <c r="BG64" s="30">
        <v>1.586517346044935E-4</v>
      </c>
      <c r="BH64" s="30">
        <v>0</v>
      </c>
      <c r="BI64" s="30">
        <v>0</v>
      </c>
      <c r="BJ64" s="30">
        <v>0</v>
      </c>
      <c r="BK64" s="28">
        <f t="shared" si="24"/>
        <v>325.16616062111842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BJ65" si="25">SUM(D61:D64)</f>
        <v>0</v>
      </c>
      <c r="E65" s="30">
        <f t="shared" si="25"/>
        <v>0</v>
      </c>
      <c r="F65" s="30">
        <f t="shared" si="25"/>
        <v>0</v>
      </c>
      <c r="G65" s="30">
        <f t="shared" si="25"/>
        <v>0</v>
      </c>
      <c r="H65" s="30">
        <f t="shared" si="25"/>
        <v>0</v>
      </c>
      <c r="I65" s="30">
        <f t="shared" si="25"/>
        <v>0</v>
      </c>
      <c r="J65" s="30">
        <f t="shared" si="25"/>
        <v>0</v>
      </c>
      <c r="K65" s="30">
        <f t="shared" si="25"/>
        <v>0</v>
      </c>
      <c r="L65" s="30">
        <f t="shared" si="25"/>
        <v>0</v>
      </c>
      <c r="M65" s="30">
        <f t="shared" si="25"/>
        <v>0</v>
      </c>
      <c r="N65" s="30">
        <f t="shared" si="25"/>
        <v>0</v>
      </c>
      <c r="O65" s="30">
        <f t="shared" si="25"/>
        <v>0</v>
      </c>
      <c r="P65" s="30">
        <f t="shared" si="25"/>
        <v>0</v>
      </c>
      <c r="Q65" s="30">
        <f t="shared" si="25"/>
        <v>0</v>
      </c>
      <c r="R65" s="30">
        <f t="shared" si="25"/>
        <v>0</v>
      </c>
      <c r="S65" s="30">
        <f t="shared" si="25"/>
        <v>0</v>
      </c>
      <c r="T65" s="30">
        <f t="shared" si="25"/>
        <v>0</v>
      </c>
      <c r="U65" s="30">
        <f t="shared" si="25"/>
        <v>0</v>
      </c>
      <c r="V65" s="30">
        <f t="shared" si="25"/>
        <v>0</v>
      </c>
      <c r="W65" s="30">
        <f t="shared" si="25"/>
        <v>0</v>
      </c>
      <c r="X65" s="30">
        <f t="shared" si="25"/>
        <v>0</v>
      </c>
      <c r="Y65" s="30">
        <f t="shared" si="25"/>
        <v>0</v>
      </c>
      <c r="Z65" s="30">
        <f t="shared" si="25"/>
        <v>0</v>
      </c>
      <c r="AA65" s="30">
        <f t="shared" si="25"/>
        <v>0</v>
      </c>
      <c r="AB65" s="30">
        <f t="shared" si="25"/>
        <v>0</v>
      </c>
      <c r="AC65" s="30">
        <f t="shared" si="25"/>
        <v>0</v>
      </c>
      <c r="AD65" s="30">
        <f t="shared" si="25"/>
        <v>0</v>
      </c>
      <c r="AE65" s="30">
        <f t="shared" si="25"/>
        <v>0</v>
      </c>
      <c r="AF65" s="30">
        <f t="shared" si="25"/>
        <v>0</v>
      </c>
      <c r="AG65" s="30">
        <f t="shared" si="25"/>
        <v>0</v>
      </c>
      <c r="AH65" s="30">
        <f t="shared" si="25"/>
        <v>0</v>
      </c>
      <c r="AI65" s="30">
        <f t="shared" si="25"/>
        <v>0</v>
      </c>
      <c r="AJ65" s="30">
        <f t="shared" si="25"/>
        <v>0</v>
      </c>
      <c r="AK65" s="30">
        <f t="shared" si="25"/>
        <v>0</v>
      </c>
      <c r="AL65" s="30">
        <f t="shared" si="25"/>
        <v>0</v>
      </c>
      <c r="AM65" s="30">
        <f t="shared" si="25"/>
        <v>0</v>
      </c>
      <c r="AN65" s="30">
        <f t="shared" si="25"/>
        <v>0</v>
      </c>
      <c r="AO65" s="30">
        <f t="shared" si="25"/>
        <v>0</v>
      </c>
      <c r="AP65" s="30">
        <f t="shared" si="25"/>
        <v>0</v>
      </c>
      <c r="AQ65" s="30">
        <f t="shared" si="25"/>
        <v>0</v>
      </c>
      <c r="AR65" s="30">
        <f t="shared" si="25"/>
        <v>0</v>
      </c>
      <c r="AS65" s="30">
        <f t="shared" si="25"/>
        <v>0</v>
      </c>
      <c r="AT65" s="30">
        <f t="shared" si="25"/>
        <v>0</v>
      </c>
      <c r="AU65" s="30">
        <f t="shared" si="25"/>
        <v>0</v>
      </c>
      <c r="AV65" s="30">
        <f t="shared" si="25"/>
        <v>1.8687211793838472</v>
      </c>
      <c r="AW65" s="30">
        <f t="shared" si="25"/>
        <v>342.81825245527523</v>
      </c>
      <c r="AX65" s="30">
        <f t="shared" si="25"/>
        <v>939.23832639553689</v>
      </c>
      <c r="AY65" s="30">
        <f t="shared" si="25"/>
        <v>0</v>
      </c>
      <c r="AZ65" s="30">
        <f t="shared" si="25"/>
        <v>1.1023596575333414</v>
      </c>
      <c r="BA65" s="30">
        <f t="shared" si="25"/>
        <v>0</v>
      </c>
      <c r="BB65" s="30">
        <f t="shared" si="25"/>
        <v>0</v>
      </c>
      <c r="BC65" s="30">
        <f t="shared" si="25"/>
        <v>0</v>
      </c>
      <c r="BD65" s="30">
        <f t="shared" si="25"/>
        <v>0</v>
      </c>
      <c r="BE65" s="30">
        <f t="shared" si="25"/>
        <v>0</v>
      </c>
      <c r="BF65" s="30">
        <f t="shared" si="25"/>
        <v>2.2423840762474927</v>
      </c>
      <c r="BG65" s="30">
        <f t="shared" si="25"/>
        <v>29.653208681804987</v>
      </c>
      <c r="BH65" s="30">
        <f t="shared" si="25"/>
        <v>0</v>
      </c>
      <c r="BI65" s="30">
        <f t="shared" si="25"/>
        <v>0</v>
      </c>
      <c r="BJ65" s="30">
        <f t="shared" si="25"/>
        <v>0.96839606653764854</v>
      </c>
      <c r="BK65" s="28">
        <f t="shared" si="24"/>
        <v>1317.8916485123193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BJ66" si="26">D59+D65</f>
        <v>0</v>
      </c>
      <c r="E66" s="30">
        <f t="shared" si="26"/>
        <v>0</v>
      </c>
      <c r="F66" s="30">
        <f t="shared" si="26"/>
        <v>0</v>
      </c>
      <c r="G66" s="30">
        <f t="shared" si="26"/>
        <v>0</v>
      </c>
      <c r="H66" s="30">
        <f t="shared" si="26"/>
        <v>0</v>
      </c>
      <c r="I66" s="30">
        <f t="shared" si="26"/>
        <v>0</v>
      </c>
      <c r="J66" s="30">
        <f t="shared" si="26"/>
        <v>0</v>
      </c>
      <c r="K66" s="30">
        <f t="shared" si="26"/>
        <v>0</v>
      </c>
      <c r="L66" s="30">
        <f t="shared" si="26"/>
        <v>0</v>
      </c>
      <c r="M66" s="30">
        <f t="shared" si="26"/>
        <v>0</v>
      </c>
      <c r="N66" s="30">
        <f t="shared" si="26"/>
        <v>0</v>
      </c>
      <c r="O66" s="30">
        <f t="shared" si="26"/>
        <v>0</v>
      </c>
      <c r="P66" s="30">
        <f t="shared" si="26"/>
        <v>0</v>
      </c>
      <c r="Q66" s="30">
        <f t="shared" si="26"/>
        <v>0</v>
      </c>
      <c r="R66" s="30">
        <f t="shared" si="26"/>
        <v>0</v>
      </c>
      <c r="S66" s="30">
        <f t="shared" si="26"/>
        <v>0</v>
      </c>
      <c r="T66" s="30">
        <f t="shared" si="26"/>
        <v>0</v>
      </c>
      <c r="U66" s="30">
        <f t="shared" si="26"/>
        <v>0</v>
      </c>
      <c r="V66" s="30">
        <f t="shared" si="26"/>
        <v>0</v>
      </c>
      <c r="W66" s="30">
        <f t="shared" si="26"/>
        <v>0</v>
      </c>
      <c r="X66" s="30">
        <f t="shared" si="26"/>
        <v>0</v>
      </c>
      <c r="Y66" s="30">
        <f t="shared" si="26"/>
        <v>0</v>
      </c>
      <c r="Z66" s="30">
        <f t="shared" si="26"/>
        <v>0</v>
      </c>
      <c r="AA66" s="30">
        <f t="shared" si="26"/>
        <v>0</v>
      </c>
      <c r="AB66" s="30">
        <f t="shared" si="26"/>
        <v>0</v>
      </c>
      <c r="AC66" s="30">
        <f t="shared" si="26"/>
        <v>0</v>
      </c>
      <c r="AD66" s="30">
        <f t="shared" si="26"/>
        <v>0</v>
      </c>
      <c r="AE66" s="30">
        <f t="shared" si="26"/>
        <v>0</v>
      </c>
      <c r="AF66" s="30">
        <f t="shared" si="26"/>
        <v>0</v>
      </c>
      <c r="AG66" s="30">
        <f t="shared" si="26"/>
        <v>0</v>
      </c>
      <c r="AH66" s="30">
        <f t="shared" si="26"/>
        <v>0</v>
      </c>
      <c r="AI66" s="30">
        <f t="shared" si="26"/>
        <v>0</v>
      </c>
      <c r="AJ66" s="30">
        <f t="shared" si="26"/>
        <v>0</v>
      </c>
      <c r="AK66" s="30">
        <f t="shared" si="26"/>
        <v>0</v>
      </c>
      <c r="AL66" s="30">
        <f t="shared" si="26"/>
        <v>0</v>
      </c>
      <c r="AM66" s="30">
        <f t="shared" si="26"/>
        <v>0</v>
      </c>
      <c r="AN66" s="30">
        <f t="shared" si="26"/>
        <v>0</v>
      </c>
      <c r="AO66" s="30">
        <f t="shared" si="26"/>
        <v>0</v>
      </c>
      <c r="AP66" s="30">
        <f t="shared" si="26"/>
        <v>0</v>
      </c>
      <c r="AQ66" s="30">
        <f t="shared" si="26"/>
        <v>0</v>
      </c>
      <c r="AR66" s="30">
        <f t="shared" si="26"/>
        <v>0</v>
      </c>
      <c r="AS66" s="30">
        <f t="shared" si="26"/>
        <v>0</v>
      </c>
      <c r="AT66" s="30">
        <f t="shared" si="26"/>
        <v>0</v>
      </c>
      <c r="AU66" s="30">
        <f t="shared" si="26"/>
        <v>0</v>
      </c>
      <c r="AV66" s="30">
        <f t="shared" si="26"/>
        <v>1.8687211793838472</v>
      </c>
      <c r="AW66" s="30">
        <f t="shared" si="26"/>
        <v>342.81825245527523</v>
      </c>
      <c r="AX66" s="30">
        <f t="shared" si="26"/>
        <v>939.23832639553689</v>
      </c>
      <c r="AY66" s="30">
        <f t="shared" si="26"/>
        <v>0</v>
      </c>
      <c r="AZ66" s="30">
        <f t="shared" si="26"/>
        <v>1.1023596575333414</v>
      </c>
      <c r="BA66" s="30">
        <f t="shared" si="26"/>
        <v>0</v>
      </c>
      <c r="BB66" s="30">
        <f t="shared" si="26"/>
        <v>0</v>
      </c>
      <c r="BC66" s="30">
        <f t="shared" si="26"/>
        <v>0</v>
      </c>
      <c r="BD66" s="30">
        <f t="shared" si="26"/>
        <v>0</v>
      </c>
      <c r="BE66" s="30">
        <f t="shared" si="26"/>
        <v>0</v>
      </c>
      <c r="BF66" s="30">
        <f t="shared" si="26"/>
        <v>2.2423840762474927</v>
      </c>
      <c r="BG66" s="30">
        <f t="shared" si="26"/>
        <v>29.653208681804987</v>
      </c>
      <c r="BH66" s="30">
        <f t="shared" si="26"/>
        <v>0</v>
      </c>
      <c r="BI66" s="30">
        <f t="shared" si="26"/>
        <v>0</v>
      </c>
      <c r="BJ66" s="30">
        <f t="shared" si="26"/>
        <v>0.96839606653764854</v>
      </c>
      <c r="BK66" s="28">
        <f t="shared" si="24"/>
        <v>1317.8916485123193</v>
      </c>
    </row>
    <row r="67" spans="1:66" ht="4.5" customHeight="1" x14ac:dyDescent="0.2">
      <c r="A67" s="22"/>
      <c r="B67" s="25"/>
      <c r="C67" s="48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50"/>
    </row>
    <row r="68" spans="1:66" x14ac:dyDescent="0.2">
      <c r="A68" s="22" t="s">
        <v>19</v>
      </c>
      <c r="B68" s="23" t="s">
        <v>20</v>
      </c>
      <c r="C68" s="48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50"/>
    </row>
    <row r="69" spans="1:66" x14ac:dyDescent="0.2">
      <c r="A69" s="22" t="s">
        <v>76</v>
      </c>
      <c r="B69" s="25" t="s">
        <v>21</v>
      </c>
      <c r="C69" s="48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50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48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50"/>
    </row>
    <row r="73" spans="1:66" x14ac:dyDescent="0.2">
      <c r="A73" s="22"/>
      <c r="B73" s="37" t="s">
        <v>99</v>
      </c>
      <c r="C73" s="38">
        <f t="shared" ref="C73:AH73" si="27">C31+C49+C54+C66+C71</f>
        <v>0</v>
      </c>
      <c r="D73" s="38">
        <f t="shared" si="27"/>
        <v>38.931697967834332</v>
      </c>
      <c r="E73" s="38">
        <f t="shared" si="27"/>
        <v>0</v>
      </c>
      <c r="F73" s="38">
        <f t="shared" si="27"/>
        <v>0</v>
      </c>
      <c r="G73" s="38">
        <f t="shared" si="27"/>
        <v>0</v>
      </c>
      <c r="H73" s="38">
        <f t="shared" si="27"/>
        <v>77.492713830208672</v>
      </c>
      <c r="I73" s="38">
        <f t="shared" si="27"/>
        <v>6750.6989664055463</v>
      </c>
      <c r="J73" s="38">
        <f t="shared" si="27"/>
        <v>2943.0495999941463</v>
      </c>
      <c r="K73" s="38">
        <f t="shared" si="27"/>
        <v>0</v>
      </c>
      <c r="L73" s="38">
        <f t="shared" si="27"/>
        <v>338.13925197365779</v>
      </c>
      <c r="M73" s="38">
        <f t="shared" si="27"/>
        <v>0</v>
      </c>
      <c r="N73" s="38">
        <f t="shared" si="27"/>
        <v>0</v>
      </c>
      <c r="O73" s="38">
        <f t="shared" si="27"/>
        <v>0</v>
      </c>
      <c r="P73" s="38">
        <f t="shared" si="27"/>
        <v>0</v>
      </c>
      <c r="Q73" s="38">
        <f t="shared" si="27"/>
        <v>0</v>
      </c>
      <c r="R73" s="38">
        <f t="shared" si="27"/>
        <v>43.50789843484327</v>
      </c>
      <c r="S73" s="38">
        <f t="shared" si="27"/>
        <v>144.8335902520723</v>
      </c>
      <c r="T73" s="38">
        <f t="shared" si="27"/>
        <v>838.91689285598193</v>
      </c>
      <c r="U73" s="38">
        <f t="shared" si="27"/>
        <v>0</v>
      </c>
      <c r="V73" s="38">
        <f t="shared" si="27"/>
        <v>43.951396431107248</v>
      </c>
      <c r="W73" s="38">
        <f t="shared" si="27"/>
        <v>0</v>
      </c>
      <c r="X73" s="38">
        <f t="shared" si="27"/>
        <v>0</v>
      </c>
      <c r="Y73" s="38">
        <f t="shared" si="27"/>
        <v>0</v>
      </c>
      <c r="Z73" s="38">
        <f t="shared" si="27"/>
        <v>0</v>
      </c>
      <c r="AA73" s="38">
        <f t="shared" si="27"/>
        <v>0</v>
      </c>
      <c r="AB73" s="38">
        <f t="shared" si="27"/>
        <v>9.0656794843712269</v>
      </c>
      <c r="AC73" s="38">
        <f t="shared" si="27"/>
        <v>85.671743378961125</v>
      </c>
      <c r="AD73" s="38">
        <f t="shared" si="27"/>
        <v>0</v>
      </c>
      <c r="AE73" s="38">
        <f t="shared" si="27"/>
        <v>0</v>
      </c>
      <c r="AF73" s="38">
        <f t="shared" si="27"/>
        <v>4.9115360988541852</v>
      </c>
      <c r="AG73" s="38">
        <f t="shared" si="27"/>
        <v>0</v>
      </c>
      <c r="AH73" s="38">
        <f t="shared" si="27"/>
        <v>0</v>
      </c>
      <c r="AI73" s="38">
        <f t="shared" ref="AI73:BK73" si="28">AI31+AI49+AI54+AI66+AI71</f>
        <v>0</v>
      </c>
      <c r="AJ73" s="38">
        <f t="shared" si="28"/>
        <v>0</v>
      </c>
      <c r="AK73" s="38">
        <f t="shared" si="28"/>
        <v>0</v>
      </c>
      <c r="AL73" s="38">
        <f t="shared" si="28"/>
        <v>11.26764293931333</v>
      </c>
      <c r="AM73" s="38">
        <f t="shared" si="28"/>
        <v>0.19459296064719736</v>
      </c>
      <c r="AN73" s="38">
        <f t="shared" si="28"/>
        <v>0.6181524949755095</v>
      </c>
      <c r="AO73" s="38">
        <f t="shared" si="28"/>
        <v>0</v>
      </c>
      <c r="AP73" s="38">
        <f t="shared" si="28"/>
        <v>3.6966597531801861</v>
      </c>
      <c r="AQ73" s="38">
        <f t="shared" si="28"/>
        <v>0</v>
      </c>
      <c r="AR73" s="38">
        <f t="shared" si="28"/>
        <v>0</v>
      </c>
      <c r="AS73" s="38">
        <f t="shared" si="28"/>
        <v>0</v>
      </c>
      <c r="AT73" s="38">
        <f t="shared" si="28"/>
        <v>0</v>
      </c>
      <c r="AU73" s="38">
        <f t="shared" si="28"/>
        <v>0</v>
      </c>
      <c r="AV73" s="38">
        <f t="shared" si="28"/>
        <v>867.35245536461457</v>
      </c>
      <c r="AW73" s="38">
        <f t="shared" si="28"/>
        <v>1558.7110624027423</v>
      </c>
      <c r="AX73" s="38">
        <f t="shared" si="28"/>
        <v>1157.6837223403113</v>
      </c>
      <c r="AY73" s="38">
        <f t="shared" si="28"/>
        <v>0</v>
      </c>
      <c r="AZ73" s="38">
        <f t="shared" si="28"/>
        <v>785.90188156929821</v>
      </c>
      <c r="BA73" s="38">
        <f t="shared" si="28"/>
        <v>0</v>
      </c>
      <c r="BB73" s="38">
        <f t="shared" si="28"/>
        <v>0</v>
      </c>
      <c r="BC73" s="38">
        <f t="shared" si="28"/>
        <v>0</v>
      </c>
      <c r="BD73" s="38">
        <f t="shared" si="28"/>
        <v>0</v>
      </c>
      <c r="BE73" s="38">
        <f t="shared" si="28"/>
        <v>0</v>
      </c>
      <c r="BF73" s="38">
        <f t="shared" si="28"/>
        <v>803.2470586453353</v>
      </c>
      <c r="BG73" s="38">
        <f t="shared" si="28"/>
        <v>191.83685638092584</v>
      </c>
      <c r="BH73" s="38">
        <f t="shared" si="28"/>
        <v>167.0724977841044</v>
      </c>
      <c r="BI73" s="38">
        <f t="shared" si="28"/>
        <v>0</v>
      </c>
      <c r="BJ73" s="38">
        <f t="shared" si="28"/>
        <v>291.84417944102751</v>
      </c>
      <c r="BK73" s="46">
        <f t="shared" si="28"/>
        <v>17158.597729184065</v>
      </c>
      <c r="BN73" s="45"/>
    </row>
    <row r="74" spans="1:66" ht="4.5" customHeight="1" x14ac:dyDescent="0.2">
      <c r="A74" s="22"/>
      <c r="B74" s="37"/>
      <c r="C74" s="53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54"/>
    </row>
    <row r="75" spans="1:66" ht="14.25" customHeight="1" x14ac:dyDescent="0.3">
      <c r="A75" s="22" t="s">
        <v>5</v>
      </c>
      <c r="B75" s="20" t="s">
        <v>23</v>
      </c>
      <c r="C75" s="53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54"/>
    </row>
    <row r="76" spans="1:66" x14ac:dyDescent="0.2">
      <c r="A76" s="22"/>
      <c r="B76" s="29" t="s">
        <v>37</v>
      </c>
      <c r="C76" s="27"/>
      <c r="D76" s="27"/>
      <c r="E76" s="27"/>
      <c r="F76" s="27"/>
      <c r="G76" s="39"/>
      <c r="H76" s="30"/>
      <c r="I76" s="27"/>
      <c r="J76" s="27"/>
      <c r="K76" s="27"/>
      <c r="L76" s="39"/>
      <c r="M76" s="30"/>
      <c r="N76" s="27"/>
      <c r="O76" s="27"/>
      <c r="P76" s="27"/>
      <c r="Q76" s="39"/>
      <c r="R76" s="30"/>
      <c r="S76" s="27"/>
      <c r="T76" s="27"/>
      <c r="U76" s="27"/>
      <c r="V76" s="35"/>
      <c r="W76" s="40"/>
      <c r="X76" s="27"/>
      <c r="Y76" s="27"/>
      <c r="Z76" s="27"/>
      <c r="AA76" s="39"/>
      <c r="AB76" s="30"/>
      <c r="AC76" s="27"/>
      <c r="AD76" s="27"/>
      <c r="AE76" s="27"/>
      <c r="AF76" s="39"/>
      <c r="AG76" s="30"/>
      <c r="AH76" s="27"/>
      <c r="AI76" s="27"/>
      <c r="AJ76" s="27"/>
      <c r="AK76" s="39"/>
      <c r="AL76" s="30"/>
      <c r="AM76" s="27"/>
      <c r="AN76" s="27"/>
      <c r="AO76" s="27"/>
      <c r="AP76" s="39"/>
      <c r="AQ76" s="30"/>
      <c r="AR76" s="27"/>
      <c r="AS76" s="27"/>
      <c r="AT76" s="27"/>
      <c r="AU76" s="39"/>
      <c r="AV76" s="30"/>
      <c r="AW76" s="27"/>
      <c r="AX76" s="27"/>
      <c r="AY76" s="27"/>
      <c r="AZ76" s="39"/>
      <c r="BA76" s="30"/>
      <c r="BB76" s="27"/>
      <c r="BC76" s="27"/>
      <c r="BD76" s="27"/>
      <c r="BE76" s="39"/>
      <c r="BF76" s="30"/>
      <c r="BG76" s="27"/>
      <c r="BH76" s="27"/>
      <c r="BI76" s="27"/>
      <c r="BJ76" s="39"/>
      <c r="BK76" s="30"/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 t="s">
        <v>38</v>
      </c>
    </row>
    <row r="80" spans="1:66" x14ac:dyDescent="0.2">
      <c r="A80" s="34"/>
      <c r="B80" s="34" t="s">
        <v>27</v>
      </c>
      <c r="L80" s="34" t="s">
        <v>30</v>
      </c>
    </row>
    <row r="81" spans="2:63" x14ac:dyDescent="0.2">
      <c r="L81" s="34" t="s">
        <v>31</v>
      </c>
    </row>
    <row r="82" spans="2:63" x14ac:dyDescent="0.2">
      <c r="B82" s="34" t="s">
        <v>33</v>
      </c>
      <c r="L82" s="34" t="s">
        <v>98</v>
      </c>
      <c r="BI82" s="43"/>
      <c r="BK82" s="45"/>
    </row>
    <row r="83" spans="2:63" x14ac:dyDescent="0.2">
      <c r="B83" s="34" t="s">
        <v>34</v>
      </c>
      <c r="L83" s="34" t="s">
        <v>100</v>
      </c>
    </row>
    <row r="84" spans="2:63" x14ac:dyDescent="0.2">
      <c r="B84" s="34"/>
      <c r="L84" s="34" t="s">
        <v>32</v>
      </c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1" t="s">
        <v>130</v>
      </c>
      <c r="C2" s="82"/>
      <c r="D2" s="82"/>
      <c r="E2" s="82"/>
      <c r="F2" s="82"/>
      <c r="G2" s="82"/>
      <c r="H2" s="82"/>
      <c r="I2" s="82"/>
      <c r="J2" s="82"/>
      <c r="K2" s="83"/>
    </row>
    <row r="3" spans="2:11" x14ac:dyDescent="0.2">
      <c r="B3" s="84" t="s">
        <v>112</v>
      </c>
      <c r="C3" s="85"/>
      <c r="D3" s="85"/>
      <c r="E3" s="85"/>
      <c r="F3" s="85"/>
      <c r="G3" s="85"/>
      <c r="H3" s="85"/>
      <c r="I3" s="85"/>
      <c r="J3" s="85"/>
      <c r="K3" s="86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2.7731653641925695E-3</v>
      </c>
      <c r="E5" s="6">
        <v>1.3370494910463703E-2</v>
      </c>
      <c r="F5" s="6">
        <v>0.30521679611763447</v>
      </c>
      <c r="G5" s="6">
        <v>5.8154971957166072E-3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0.42256432346932904</v>
      </c>
      <c r="E6" s="6">
        <v>2.8929499456037293</v>
      </c>
      <c r="F6" s="6">
        <v>9.7746997562777462</v>
      </c>
      <c r="G6" s="6">
        <v>1.589675020138422</v>
      </c>
      <c r="H6" s="6">
        <v>0</v>
      </c>
      <c r="I6" s="6">
        <v>0</v>
      </c>
      <c r="J6" s="6">
        <v>7.5928851302685216E-2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6.4311072511409578E-2</v>
      </c>
      <c r="F7" s="6">
        <v>3.2684638109326924E-2</v>
      </c>
      <c r="G7" s="6">
        <v>0</v>
      </c>
      <c r="H7" s="6">
        <v>0</v>
      </c>
      <c r="I7" s="6">
        <v>0</v>
      </c>
      <c r="J7" s="6">
        <v>9.1080925046065547E-5</v>
      </c>
      <c r="K7" s="6">
        <v>0</v>
      </c>
    </row>
    <row r="8" spans="2:11" x14ac:dyDescent="0.2">
      <c r="B8" s="1">
        <v>4</v>
      </c>
      <c r="C8" s="3" t="s">
        <v>43</v>
      </c>
      <c r="D8" s="6">
        <v>77.234270210685224</v>
      </c>
      <c r="E8" s="6">
        <v>26.998237994545239</v>
      </c>
      <c r="F8" s="6">
        <v>12.780272359954312</v>
      </c>
      <c r="G8" s="6">
        <v>5.0190092173527123</v>
      </c>
      <c r="H8" s="6">
        <v>0</v>
      </c>
      <c r="I8" s="6">
        <v>0</v>
      </c>
      <c r="J8" s="6">
        <v>2.4211431794495149E-3</v>
      </c>
      <c r="K8" s="6">
        <v>0</v>
      </c>
    </row>
    <row r="9" spans="2:11" x14ac:dyDescent="0.2">
      <c r="B9" s="1">
        <v>5</v>
      </c>
      <c r="C9" s="3" t="s">
        <v>44</v>
      </c>
      <c r="D9" s="6">
        <v>22.605456643824578</v>
      </c>
      <c r="E9" s="6">
        <v>46.294068233412503</v>
      </c>
      <c r="F9" s="6">
        <v>50.287917432142216</v>
      </c>
      <c r="G9" s="6">
        <v>2.5701913878036411</v>
      </c>
      <c r="H9" s="6">
        <v>0</v>
      </c>
      <c r="I9" s="6">
        <v>0</v>
      </c>
      <c r="J9" s="6">
        <v>0.26906192485796732</v>
      </c>
      <c r="K9" s="6">
        <v>0</v>
      </c>
    </row>
    <row r="10" spans="2:11" x14ac:dyDescent="0.2">
      <c r="B10" s="1">
        <v>6</v>
      </c>
      <c r="C10" s="3" t="s">
        <v>45</v>
      </c>
      <c r="D10" s="6">
        <v>6.3155376045597705E-2</v>
      </c>
      <c r="E10" s="6">
        <v>1.3967924197817072</v>
      </c>
      <c r="F10" s="6">
        <v>6.0496336306630072</v>
      </c>
      <c r="G10" s="6">
        <v>0.93317942265904485</v>
      </c>
      <c r="H10" s="6">
        <v>0</v>
      </c>
      <c r="I10" s="6">
        <v>0</v>
      </c>
      <c r="J10" s="6">
        <v>3.1284335918958836E-2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14.190470892582905</v>
      </c>
      <c r="E11" s="6">
        <v>17.44354240699148</v>
      </c>
      <c r="F11" s="6">
        <v>23.347453079022458</v>
      </c>
      <c r="G11" s="6">
        <v>1.9946642161119359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1.7176389574814639</v>
      </c>
      <c r="E14" s="6">
        <v>30.294202526609887</v>
      </c>
      <c r="F14" s="6">
        <v>16.590527301775314</v>
      </c>
      <c r="G14" s="6">
        <v>1.2069991093656491</v>
      </c>
      <c r="H14" s="6">
        <v>0</v>
      </c>
      <c r="I14" s="6">
        <v>0</v>
      </c>
      <c r="J14" s="6">
        <v>2.823524216611294E-2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161.90771679547316</v>
      </c>
      <c r="E15" s="6">
        <v>273.04887042327709</v>
      </c>
      <c r="F15" s="6">
        <v>198.86328678261</v>
      </c>
      <c r="G15" s="6">
        <v>41.888552727755055</v>
      </c>
      <c r="H15" s="6">
        <v>0</v>
      </c>
      <c r="I15" s="6">
        <v>0</v>
      </c>
      <c r="J15" s="6">
        <v>0.1918713931688093</v>
      </c>
      <c r="K15" s="6">
        <v>0</v>
      </c>
    </row>
    <row r="16" spans="2:11" x14ac:dyDescent="0.2">
      <c r="B16" s="1">
        <v>12</v>
      </c>
      <c r="C16" s="3" t="s">
        <v>51</v>
      </c>
      <c r="D16" s="6">
        <v>1464.7314267944735</v>
      </c>
      <c r="E16" s="6">
        <v>9.427461431521154</v>
      </c>
      <c r="F16" s="6">
        <v>9.5283040309601077</v>
      </c>
      <c r="G16" s="6">
        <v>4.8128800791439641</v>
      </c>
      <c r="H16" s="6">
        <v>0</v>
      </c>
      <c r="I16" s="6">
        <v>0</v>
      </c>
      <c r="J16" s="6">
        <v>4.9840241060313012E-2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0.14604925988580181</v>
      </c>
      <c r="E17" s="6">
        <v>0.23514900732148497</v>
      </c>
      <c r="F17" s="6">
        <v>1.069370761414107</v>
      </c>
      <c r="G17" s="6">
        <v>2.199838822719221E-2</v>
      </c>
      <c r="H17" s="6">
        <v>0</v>
      </c>
      <c r="I17" s="6">
        <v>0</v>
      </c>
      <c r="J17" s="6">
        <v>9.6622064099054336E-4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2.604253172416178E-2</v>
      </c>
      <c r="E18" s="6">
        <v>1.1980179587952116</v>
      </c>
      <c r="F18" s="6">
        <v>6.2908318641612189</v>
      </c>
      <c r="G18" s="6">
        <v>0.96707895873779892</v>
      </c>
      <c r="H18" s="6">
        <v>0</v>
      </c>
      <c r="I18" s="6">
        <v>0</v>
      </c>
      <c r="J18" s="6">
        <v>2.1312896940526912E-4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4.6936850886204162</v>
      </c>
      <c r="E19" s="6">
        <v>27.939964066195</v>
      </c>
      <c r="F19" s="6">
        <v>74.441076524866986</v>
      </c>
      <c r="G19" s="6">
        <v>11.936336580758061</v>
      </c>
      <c r="H19" s="6">
        <v>0</v>
      </c>
      <c r="I19" s="6">
        <v>0</v>
      </c>
      <c r="J19" s="6">
        <v>4.7831645017024747E-5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259.8343013136473</v>
      </c>
      <c r="E20" s="6">
        <v>278.11153516560927</v>
      </c>
      <c r="F20" s="6">
        <v>153.92530310957858</v>
      </c>
      <c r="G20" s="6">
        <v>26.69658872103868</v>
      </c>
      <c r="H20" s="6">
        <v>0</v>
      </c>
      <c r="I20" s="6">
        <v>0</v>
      </c>
      <c r="J20" s="6">
        <v>29.870908592791253</v>
      </c>
      <c r="K20" s="6">
        <v>0</v>
      </c>
    </row>
    <row r="21" spans="2:11" x14ac:dyDescent="0.2">
      <c r="B21" s="1">
        <v>17</v>
      </c>
      <c r="C21" s="3" t="s">
        <v>56</v>
      </c>
      <c r="D21" s="6">
        <v>161.22116935033443</v>
      </c>
      <c r="E21" s="6">
        <v>44.067224143164289</v>
      </c>
      <c r="F21" s="6">
        <v>97.336997174238732</v>
      </c>
      <c r="G21" s="6">
        <v>12.445471405957734</v>
      </c>
      <c r="H21" s="6">
        <v>0</v>
      </c>
      <c r="I21" s="6">
        <v>0</v>
      </c>
      <c r="J21" s="6">
        <v>0.48367101980076638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4.2009085846391718</v>
      </c>
      <c r="E23" s="6">
        <v>25.661279515413746</v>
      </c>
      <c r="F23" s="6">
        <v>68.086745746437614</v>
      </c>
      <c r="G23" s="6">
        <v>16.284404669745555</v>
      </c>
      <c r="H23" s="6">
        <v>0</v>
      </c>
      <c r="I23" s="6">
        <v>0</v>
      </c>
      <c r="J23" s="6">
        <v>0.48003243873500423</v>
      </c>
      <c r="K23" s="6">
        <v>0</v>
      </c>
    </row>
    <row r="24" spans="2:11" x14ac:dyDescent="0.2">
      <c r="B24" s="1">
        <v>20</v>
      </c>
      <c r="C24" s="3" t="s">
        <v>59</v>
      </c>
      <c r="D24" s="6">
        <v>6827.5039132215061</v>
      </c>
      <c r="E24" s="6">
        <v>1114.4105444987613</v>
      </c>
      <c r="F24" s="6">
        <v>420.05536160246101</v>
      </c>
      <c r="G24" s="6">
        <v>53.195438059112824</v>
      </c>
      <c r="H24" s="6">
        <v>0</v>
      </c>
      <c r="I24" s="6">
        <v>0</v>
      </c>
      <c r="J24" s="6">
        <v>1270.979455544142</v>
      </c>
      <c r="K24" s="6">
        <v>0</v>
      </c>
    </row>
    <row r="25" spans="2:11" x14ac:dyDescent="0.2">
      <c r="B25" s="1">
        <v>21</v>
      </c>
      <c r="C25" s="2" t="s">
        <v>60</v>
      </c>
      <c r="D25" s="6">
        <v>3.1148407562465409E-3</v>
      </c>
      <c r="E25" s="6">
        <v>9.3322222175222652E-3</v>
      </c>
      <c r="F25" s="6">
        <v>8.1469115362403963E-2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4.41376241251865E-2</v>
      </c>
      <c r="F26" s="6">
        <v>0.57361933004220067</v>
      </c>
      <c r="G26" s="6">
        <v>3.8308498871218795E-2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3.218643249598971E-3</v>
      </c>
      <c r="E28" s="6">
        <v>4.736858882930399E-2</v>
      </c>
      <c r="F28" s="6">
        <v>5.221009733691892E-2</v>
      </c>
      <c r="G28" s="6">
        <v>3.4141011630459978E-3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690.66723344373611</v>
      </c>
      <c r="E29" s="6">
        <v>86.908808894005503</v>
      </c>
      <c r="F29" s="6">
        <v>59.256920205833019</v>
      </c>
      <c r="G29" s="6">
        <v>5.5567616776885096</v>
      </c>
      <c r="H29" s="6">
        <v>0</v>
      </c>
      <c r="I29" s="6">
        <v>0</v>
      </c>
      <c r="J29" s="6">
        <v>0.28068085393036457</v>
      </c>
      <c r="K29" s="6">
        <v>0</v>
      </c>
    </row>
    <row r="30" spans="2:11" x14ac:dyDescent="0.2">
      <c r="B30" s="1">
        <v>26</v>
      </c>
      <c r="C30" s="3" t="s">
        <v>65</v>
      </c>
      <c r="D30" s="6">
        <v>42.174265334530233</v>
      </c>
      <c r="E30" s="6">
        <v>11.096475817672491</v>
      </c>
      <c r="F30" s="6">
        <v>20.633266709727696</v>
      </c>
      <c r="G30" s="6">
        <v>2.9786221335715273</v>
      </c>
      <c r="H30" s="6">
        <v>0</v>
      </c>
      <c r="I30" s="6">
        <v>0</v>
      </c>
      <c r="J30" s="6">
        <v>2.8796918134547229E-2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5.6462823678048765E-2</v>
      </c>
      <c r="E31" s="6">
        <v>3.4197150218794672</v>
      </c>
      <c r="F31" s="6">
        <v>1.6395859020306998</v>
      </c>
      <c r="G31" s="6">
        <v>3.6092710830206258E-2</v>
      </c>
      <c r="H31" s="6">
        <v>0</v>
      </c>
      <c r="I31" s="6">
        <v>0</v>
      </c>
      <c r="J31" s="6">
        <v>0.75060869689702625</v>
      </c>
      <c r="K31" s="6">
        <v>0</v>
      </c>
    </row>
    <row r="32" spans="2:11" x14ac:dyDescent="0.2">
      <c r="B32" s="1">
        <v>28</v>
      </c>
      <c r="C32" s="3" t="s">
        <v>66</v>
      </c>
      <c r="D32" s="6">
        <v>7.7277797631765006</v>
      </c>
      <c r="E32" s="6">
        <v>0.54908181446904425</v>
      </c>
      <c r="F32" s="6">
        <v>2.2363702019698839</v>
      </c>
      <c r="G32" s="6">
        <v>0.21880417801662588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25.450085002243611</v>
      </c>
      <c r="E33" s="6">
        <v>26.395585643884598</v>
      </c>
      <c r="F33" s="6">
        <v>26.940681366484295</v>
      </c>
      <c r="G33" s="6">
        <v>1.8692650809964884</v>
      </c>
      <c r="H33" s="6">
        <v>0</v>
      </c>
      <c r="I33" s="6">
        <v>0</v>
      </c>
      <c r="J33" s="6">
        <v>6.4069303428475532E-3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53.669509125412603</v>
      </c>
      <c r="E34" s="6">
        <v>46.114327885147695</v>
      </c>
      <c r="F34" s="6">
        <v>34.390809557505747</v>
      </c>
      <c r="G34" s="6">
        <v>3.689618925268991</v>
      </c>
      <c r="H34" s="6">
        <v>0</v>
      </c>
      <c r="I34" s="6">
        <v>0</v>
      </c>
      <c r="J34" s="6">
        <v>0.24317945430474597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2.3004753871918959</v>
      </c>
      <c r="E35" s="6">
        <v>5.0099324262351114E-2</v>
      </c>
      <c r="F35" s="6">
        <v>1.1794610505248224</v>
      </c>
      <c r="G35" s="6">
        <v>5.2937316662577741E-3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460.37532087064602</v>
      </c>
      <c r="E36" s="6">
        <v>54.549621038688173</v>
      </c>
      <c r="F36" s="6">
        <v>66.413632421752155</v>
      </c>
      <c r="G36" s="6">
        <v>10.24626355450247</v>
      </c>
      <c r="H36" s="6">
        <v>0</v>
      </c>
      <c r="I36" s="6">
        <v>0</v>
      </c>
      <c r="J36" s="6">
        <v>12.379810066396617</v>
      </c>
      <c r="K36" s="6">
        <v>0</v>
      </c>
    </row>
    <row r="37" spans="2:14" x14ac:dyDescent="0.2">
      <c r="B37" s="1">
        <v>33</v>
      </c>
      <c r="C37" s="3" t="s">
        <v>101</v>
      </c>
      <c r="D37" s="6">
        <v>565.55923216767451</v>
      </c>
      <c r="E37" s="6">
        <v>62.789760407690572</v>
      </c>
      <c r="F37" s="6">
        <v>67.993255741554847</v>
      </c>
      <c r="G37" s="6">
        <v>10.40752817458336</v>
      </c>
      <c r="H37" s="6">
        <v>0</v>
      </c>
      <c r="I37" s="6">
        <v>0</v>
      </c>
      <c r="J37" s="6">
        <v>0.34011811274794351</v>
      </c>
      <c r="K37" s="6">
        <v>0</v>
      </c>
    </row>
    <row r="38" spans="2:14" x14ac:dyDescent="0.2">
      <c r="B38" s="1">
        <v>34</v>
      </c>
      <c r="C38" s="3" t="s">
        <v>71</v>
      </c>
      <c r="D38" s="6">
        <v>20.22353187292488</v>
      </c>
      <c r="E38" s="6">
        <v>5.9254493640689992E-2</v>
      </c>
      <c r="F38" s="6">
        <v>0.33120326259112864</v>
      </c>
      <c r="G38" s="6">
        <v>8.249275263823911E-3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70.038999748379339</v>
      </c>
      <c r="E39" s="6">
        <v>103.07623659592377</v>
      </c>
      <c r="F39" s="6">
        <v>211.6991487257126</v>
      </c>
      <c r="G39" s="6">
        <v>42.339019897115413</v>
      </c>
      <c r="H39" s="6">
        <v>0</v>
      </c>
      <c r="I39" s="6">
        <v>0</v>
      </c>
      <c r="J39" s="6">
        <v>0.48981120492115038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0.60415416792694721</v>
      </c>
      <c r="E40" s="6">
        <v>2.0144612856941793</v>
      </c>
      <c r="F40" s="6">
        <v>5.0891442268384539</v>
      </c>
      <c r="G40" s="6">
        <v>0.85375732402865789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295.28876231068102</v>
      </c>
      <c r="E41" s="6">
        <v>157.64458096837717</v>
      </c>
      <c r="F41" s="6">
        <v>159.18292264841776</v>
      </c>
      <c r="G41" s="6">
        <v>85.517357849696083</v>
      </c>
      <c r="H41" s="6">
        <v>0</v>
      </c>
      <c r="I41" s="6">
        <v>0</v>
      </c>
      <c r="J41" s="6">
        <v>0.9082072853462877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N42" s="47"/>
    </row>
    <row r="43" spans="2:14" x14ac:dyDescent="0.2">
      <c r="B43" t="s">
        <v>89</v>
      </c>
      <c r="J43" s="44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</row>
    <row r="48" spans="2:14" x14ac:dyDescent="0.2">
      <c r="D48" s="47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2019-05-07T06:27:06Z</dcterms:modified>
</cp:coreProperties>
</file>