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D:\RTA\MIS REPORTS\STATUTORY REPORTS\2021\Dec 2021\11.01.2022\AMC WEBSITE UPLOAD\"/>
    </mc:Choice>
  </mc:AlternateContent>
  <xr:revisionPtr revIDLastSave="0" documentId="8_{559541E3-5CF9-4F48-8E27-A88DAE0357C6}" xr6:coauthVersionLast="47" xr6:coauthVersionMax="47" xr10:uidLastSave="{00000000-0000-0000-0000-000000000000}"/>
  <bookViews>
    <workbookView xWindow="-120" yWindow="-120" windowWidth="20730" windowHeight="11160" tabRatio="675" xr2:uid="{00000000-000D-0000-FFFF-FFFF00000000}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40" i="8" l="1"/>
  <c r="BK8" i="8" l="1"/>
  <c r="BK9" i="8"/>
  <c r="L60" i="8" l="1"/>
  <c r="M60" i="8"/>
  <c r="N60" i="8"/>
  <c r="O60" i="8"/>
  <c r="P60" i="8"/>
  <c r="Q60" i="8"/>
  <c r="R60" i="8"/>
  <c r="S60" i="8"/>
  <c r="T60" i="8"/>
  <c r="U60" i="8"/>
  <c r="V60" i="8"/>
  <c r="W60" i="8"/>
  <c r="X60" i="8"/>
  <c r="Y60" i="8"/>
  <c r="Z60" i="8"/>
  <c r="AA60" i="8"/>
  <c r="AB60" i="8"/>
  <c r="AC60" i="8"/>
  <c r="AD60" i="8"/>
  <c r="AE60" i="8"/>
  <c r="AF60" i="8"/>
  <c r="AG60" i="8"/>
  <c r="AH60" i="8"/>
  <c r="AI60" i="8"/>
  <c r="AJ60" i="8"/>
  <c r="AK60" i="8"/>
  <c r="AL60" i="8"/>
  <c r="AM60" i="8"/>
  <c r="AN60" i="8"/>
  <c r="AO60" i="8"/>
  <c r="AP60" i="8"/>
  <c r="AQ60" i="8"/>
  <c r="AR60" i="8"/>
  <c r="AS60" i="8"/>
  <c r="AT60" i="8"/>
  <c r="AU60" i="8"/>
  <c r="AV60" i="8"/>
  <c r="AW60" i="8"/>
  <c r="AX60" i="8"/>
  <c r="AY60" i="8"/>
  <c r="AZ60" i="8"/>
  <c r="BA60" i="8"/>
  <c r="BB60" i="8"/>
  <c r="BC60" i="8"/>
  <c r="BD60" i="8"/>
  <c r="BE60" i="8"/>
  <c r="BF60" i="8"/>
  <c r="BG60" i="8"/>
  <c r="BH60" i="8"/>
  <c r="BI60" i="8"/>
  <c r="BJ60" i="8"/>
  <c r="BK65" i="8" l="1"/>
  <c r="BK64" i="8"/>
  <c r="BK63" i="8"/>
  <c r="BK62" i="8"/>
  <c r="BK12" i="8" l="1"/>
  <c r="BK13" i="8" s="1"/>
  <c r="BK66" i="8"/>
  <c r="BK54" i="8"/>
  <c r="BK55" i="8" s="1"/>
  <c r="BK36" i="8"/>
  <c r="BK35" i="8"/>
  <c r="BK29" i="8"/>
  <c r="BK26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K10" i="8" l="1"/>
  <c r="BK37" i="8"/>
  <c r="C30" i="8" l="1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Z30" i="8"/>
  <c r="BF30" i="8"/>
  <c r="BG30" i="8"/>
  <c r="BH30" i="8"/>
  <c r="BJ30" i="8"/>
  <c r="BK15" i="8"/>
  <c r="BK16" i="8" s="1"/>
  <c r="BJ66" i="8" l="1"/>
  <c r="BI66" i="8"/>
  <c r="BH66" i="8"/>
  <c r="BG66" i="8"/>
  <c r="BF66" i="8"/>
  <c r="AZ66" i="8"/>
  <c r="AY66" i="8"/>
  <c r="AX66" i="8"/>
  <c r="AW66" i="8"/>
  <c r="AV66" i="8"/>
  <c r="BB66" i="8" l="1"/>
  <c r="BD66" i="8"/>
  <c r="BA66" i="8"/>
  <c r="BC66" i="8"/>
  <c r="BE66" i="8"/>
  <c r="BK77" i="8" l="1"/>
  <c r="BJ67" i="8" l="1"/>
  <c r="BI67" i="8"/>
  <c r="BH67" i="8"/>
  <c r="BG67" i="8"/>
  <c r="BF67" i="8"/>
  <c r="BE67" i="8"/>
  <c r="BD67" i="8"/>
  <c r="BC67" i="8"/>
  <c r="BB67" i="8"/>
  <c r="BA67" i="8"/>
  <c r="AZ67" i="8"/>
  <c r="AY67" i="8"/>
  <c r="AX67" i="8"/>
  <c r="AW67" i="8"/>
  <c r="AV67" i="8"/>
  <c r="K60" i="8"/>
  <c r="J60" i="8"/>
  <c r="I60" i="8"/>
  <c r="H60" i="8"/>
  <c r="G60" i="8"/>
  <c r="F60" i="8"/>
  <c r="E60" i="8"/>
  <c r="D60" i="8"/>
  <c r="C60" i="8"/>
  <c r="BJ49" i="8"/>
  <c r="BG49" i="8"/>
  <c r="BF49" i="8"/>
  <c r="AZ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1" i="8"/>
  <c r="BK59" i="8"/>
  <c r="BK21" i="8"/>
  <c r="BK22" i="8" s="1"/>
  <c r="BK24" i="8" l="1"/>
  <c r="BA30" i="8"/>
  <c r="BC30" i="8"/>
  <c r="BE30" i="8"/>
  <c r="BB30" i="8"/>
  <c r="BD30" i="8"/>
  <c r="BK60" i="8"/>
  <c r="BK67" i="8" s="1"/>
  <c r="BK78" i="8"/>
  <c r="BK72" i="8"/>
  <c r="BK18" i="8"/>
  <c r="BK19" i="8" s="1"/>
  <c r="D66" i="8"/>
  <c r="D67" i="8" s="1"/>
  <c r="E66" i="8"/>
  <c r="E67" i="8" s="1"/>
  <c r="F66" i="8"/>
  <c r="F67" i="8" s="1"/>
  <c r="G66" i="8"/>
  <c r="G67" i="8" s="1"/>
  <c r="H66" i="8"/>
  <c r="H67" i="8" s="1"/>
  <c r="I66" i="8"/>
  <c r="I67" i="8" s="1"/>
  <c r="J66" i="8"/>
  <c r="J67" i="8" s="1"/>
  <c r="K66" i="8"/>
  <c r="K67" i="8" s="1"/>
  <c r="L66" i="8"/>
  <c r="L67" i="8" s="1"/>
  <c r="M66" i="8"/>
  <c r="M67" i="8" s="1"/>
  <c r="N66" i="8"/>
  <c r="N67" i="8" s="1"/>
  <c r="O66" i="8"/>
  <c r="O67" i="8" s="1"/>
  <c r="P66" i="8"/>
  <c r="P67" i="8" s="1"/>
  <c r="Q66" i="8"/>
  <c r="Q67" i="8" s="1"/>
  <c r="R66" i="8"/>
  <c r="R67" i="8" s="1"/>
  <c r="S66" i="8"/>
  <c r="S67" i="8" s="1"/>
  <c r="T66" i="8"/>
  <c r="T67" i="8" s="1"/>
  <c r="U66" i="8"/>
  <c r="U67" i="8" s="1"/>
  <c r="V66" i="8"/>
  <c r="V67" i="8" s="1"/>
  <c r="W66" i="8"/>
  <c r="W67" i="8" s="1"/>
  <c r="X66" i="8"/>
  <c r="X67" i="8" s="1"/>
  <c r="Y66" i="8"/>
  <c r="Y67" i="8" s="1"/>
  <c r="Z66" i="8"/>
  <c r="Z67" i="8" s="1"/>
  <c r="AA66" i="8"/>
  <c r="AA67" i="8" s="1"/>
  <c r="AB66" i="8"/>
  <c r="AB67" i="8" s="1"/>
  <c r="AC66" i="8"/>
  <c r="AC67" i="8" s="1"/>
  <c r="AD66" i="8"/>
  <c r="AD67" i="8" s="1"/>
  <c r="AE66" i="8"/>
  <c r="AE67" i="8" s="1"/>
  <c r="AF66" i="8"/>
  <c r="AF67" i="8" s="1"/>
  <c r="AG66" i="8"/>
  <c r="AG67" i="8" s="1"/>
  <c r="AH66" i="8"/>
  <c r="AH67" i="8" s="1"/>
  <c r="AI66" i="8"/>
  <c r="AI67" i="8" s="1"/>
  <c r="AJ66" i="8"/>
  <c r="AJ67" i="8" s="1"/>
  <c r="AK66" i="8"/>
  <c r="AK67" i="8" s="1"/>
  <c r="AL66" i="8"/>
  <c r="AL67" i="8" s="1"/>
  <c r="AM66" i="8"/>
  <c r="AM67" i="8" s="1"/>
  <c r="AN66" i="8"/>
  <c r="AN67" i="8" s="1"/>
  <c r="AO66" i="8"/>
  <c r="AO67" i="8" s="1"/>
  <c r="AP66" i="8"/>
  <c r="AP67" i="8" s="1"/>
  <c r="AQ66" i="8"/>
  <c r="AQ67" i="8" s="1"/>
  <c r="AR66" i="8"/>
  <c r="AR67" i="8" s="1"/>
  <c r="AS66" i="8"/>
  <c r="AS67" i="8" s="1"/>
  <c r="AT66" i="8"/>
  <c r="AT67" i="8" s="1"/>
  <c r="AU66" i="8"/>
  <c r="AU67" i="8" s="1"/>
  <c r="C66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V55" i="8"/>
  <c r="W55" i="8"/>
  <c r="X55" i="8"/>
  <c r="Y55" i="8"/>
  <c r="Z55" i="8"/>
  <c r="AA55" i="8"/>
  <c r="AB55" i="8"/>
  <c r="AC55" i="8"/>
  <c r="AD55" i="8"/>
  <c r="AE55" i="8"/>
  <c r="AF55" i="8"/>
  <c r="AG55" i="8"/>
  <c r="AH55" i="8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BD55" i="8"/>
  <c r="BE55" i="8"/>
  <c r="BF55" i="8"/>
  <c r="BG55" i="8"/>
  <c r="BH55" i="8"/>
  <c r="BI55" i="8"/>
  <c r="BJ55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5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AX49" i="8" l="1"/>
  <c r="AX50" i="8" s="1"/>
  <c r="BK25" i="8"/>
  <c r="BK39" i="8"/>
  <c r="C67" i="8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G31" i="8"/>
  <c r="BE31" i="8"/>
  <c r="BC31" i="8"/>
  <c r="BA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AW50" i="8"/>
  <c r="AU50" i="8"/>
  <c r="AS50" i="8"/>
  <c r="AQ50" i="8"/>
  <c r="AO50" i="8"/>
  <c r="AM50" i="8"/>
  <c r="AK50" i="8"/>
  <c r="AI50" i="8"/>
  <c r="AG50" i="8"/>
  <c r="AE50" i="8"/>
  <c r="AC50" i="8"/>
  <c r="AA50" i="8"/>
  <c r="Y50" i="8"/>
  <c r="W50" i="8"/>
  <c r="U50" i="8"/>
  <c r="S50" i="8"/>
  <c r="Q50" i="8"/>
  <c r="O50" i="8"/>
  <c r="M50" i="8"/>
  <c r="K50" i="8"/>
  <c r="I50" i="8"/>
  <c r="G50" i="8"/>
  <c r="E50" i="8"/>
  <c r="AV50" i="8"/>
  <c r="AT50" i="8"/>
  <c r="AR50" i="8"/>
  <c r="AP50" i="8"/>
  <c r="AN50" i="8"/>
  <c r="AL50" i="8"/>
  <c r="AJ50" i="8"/>
  <c r="AH50" i="8"/>
  <c r="AF50" i="8"/>
  <c r="AD50" i="8"/>
  <c r="AB50" i="8"/>
  <c r="Z50" i="8"/>
  <c r="X50" i="8"/>
  <c r="V50" i="8"/>
  <c r="T50" i="8"/>
  <c r="R50" i="8"/>
  <c r="P50" i="8"/>
  <c r="N50" i="8"/>
  <c r="L50" i="8"/>
  <c r="J50" i="8"/>
  <c r="H50" i="8"/>
  <c r="F50" i="8"/>
  <c r="D50" i="8"/>
  <c r="BG50" i="8"/>
  <c r="BJ50" i="8"/>
  <c r="BF50" i="8"/>
  <c r="AZ50" i="8"/>
  <c r="C50" i="8"/>
  <c r="C31" i="8"/>
  <c r="BB49" i="8" l="1"/>
  <c r="BB50" i="8" s="1"/>
  <c r="BB74" i="8" s="1"/>
  <c r="BA49" i="8"/>
  <c r="BA50" i="8" s="1"/>
  <c r="BA74" i="8" s="1"/>
  <c r="BC49" i="8"/>
  <c r="BC50" i="8" s="1"/>
  <c r="BC74" i="8" s="1"/>
  <c r="BE49" i="8"/>
  <c r="BE50" i="8" s="1"/>
  <c r="BE74" i="8" s="1"/>
  <c r="BK28" i="8"/>
  <c r="BK27" i="8"/>
  <c r="AY30" i="8"/>
  <c r="AY31" i="8" s="1"/>
  <c r="BK41" i="8"/>
  <c r="BH49" i="8"/>
  <c r="BH50" i="8" s="1"/>
  <c r="BH74" i="8" s="1"/>
  <c r="I74" i="8"/>
  <c r="Q74" i="8"/>
  <c r="AK74" i="8"/>
  <c r="AS74" i="8"/>
  <c r="W74" i="8"/>
  <c r="E74" i="8"/>
  <c r="M74" i="8"/>
  <c r="U74" i="8"/>
  <c r="AG74" i="8"/>
  <c r="AO74" i="8"/>
  <c r="AW74" i="8"/>
  <c r="BG74" i="8"/>
  <c r="G74" i="8"/>
  <c r="K74" i="8"/>
  <c r="O74" i="8"/>
  <c r="S74" i="8"/>
  <c r="AA74" i="8"/>
  <c r="AI74" i="8"/>
  <c r="AM74" i="8"/>
  <c r="AQ74" i="8"/>
  <c r="AU74" i="8"/>
  <c r="Y74" i="8"/>
  <c r="AC74" i="8"/>
  <c r="AE74" i="8"/>
  <c r="D74" i="8"/>
  <c r="H74" i="8"/>
  <c r="L74" i="8"/>
  <c r="P74" i="8"/>
  <c r="T74" i="8"/>
  <c r="X74" i="8"/>
  <c r="AB74" i="8"/>
  <c r="AF74" i="8"/>
  <c r="AJ74" i="8"/>
  <c r="AN74" i="8"/>
  <c r="AR74" i="8"/>
  <c r="AV74" i="8"/>
  <c r="F74" i="8"/>
  <c r="J74" i="8"/>
  <c r="N74" i="8"/>
  <c r="R74" i="8"/>
  <c r="V74" i="8"/>
  <c r="Z74" i="8"/>
  <c r="AD74" i="8"/>
  <c r="AH74" i="8"/>
  <c r="AL74" i="8"/>
  <c r="AP74" i="8"/>
  <c r="AT74" i="8"/>
  <c r="AX74" i="8"/>
  <c r="AZ74" i="8"/>
  <c r="BJ74" i="8"/>
  <c r="BF74" i="8"/>
  <c r="C74" i="8"/>
  <c r="BK30" i="8" l="1"/>
  <c r="BK31" i="8" s="1"/>
  <c r="BD49" i="8"/>
  <c r="BD50" i="8" s="1"/>
  <c r="BD74" i="8" s="1"/>
  <c r="AY49" i="8"/>
  <c r="AY50" i="8" s="1"/>
  <c r="AY74" i="8" s="1"/>
  <c r="BK43" i="8"/>
  <c r="BK42" i="8"/>
  <c r="BK44" i="8" l="1"/>
  <c r="BK46" i="8"/>
  <c r="BK45" i="8" l="1"/>
  <c r="BK47" i="8" l="1"/>
  <c r="BK48" i="8" l="1"/>
  <c r="BK49" i="8" s="1"/>
  <c r="BK50" i="8" s="1"/>
  <c r="BK74" i="8" s="1"/>
  <c r="BI49" i="8"/>
  <c r="BI50" i="8" s="1"/>
  <c r="BI74" i="8" s="1"/>
</calcChain>
</file>

<file path=xl/sharedStrings.xml><?xml version="1.0" encoding="utf-8"?>
<sst xmlns="http://schemas.openxmlformats.org/spreadsheetml/2006/main" count="170" uniqueCount="134">
  <si>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</si>
  <si>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</si>
  <si>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</si>
  <si>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</si>
  <si>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</si>
  <si>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</si>
  <si>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</si>
  <si>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</si>
  <si>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</si>
  <si>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</si>
  <si>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</si>
  <si>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</si>
  <si>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</si>
  <si>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</si>
  <si>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</si>
  <si>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</si>
  <si>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</si>
  <si>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</si>
  <si>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</si>
  <si>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</si>
  <si>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</si>
  <si>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</si>
  <si>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</si>
  <si>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</si>
  <si>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</si>
  <si>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</si>
  <si>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</si>
  <si>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</si>
  <si>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</si>
  <si>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</si>
  <si>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</si>
  <si>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</si>
  <si>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</si>
  <si>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</si>
  <si>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</si>
  <si>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</si>
  <si>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</si>
  <si>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</si>
  <si>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</si>
  <si>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</si>
  <si>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</si>
  <si>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</si>
  <si>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</si>
  <si>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</si>
  <si>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</si>
  <si>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</si>
  <si>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</si>
  <si>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</si>
  <si>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</si>
  <si>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</si>
  <si>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</si>
  <si>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</si>
  <si>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</si>
  <si>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</si>
  <si>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</si>
  <si>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</si>
  <si>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</si>
  <si>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</si>
  <si>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</si>
  <si>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</si>
  <si>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</si>
  <si>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</si>
  <si>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</si>
  <si>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</si>
  <si>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</si>
  <si>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</si>
  <si>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</si>
  <si>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</si>
  <si>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</si>
  <si>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</si>
  <si>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</si>
  <si>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</si>
  <si>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</si>
  <si>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</si>
  <si>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</si>
  <si>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</si>
  <si>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</si>
  <si>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</si>
  <si>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</si>
  <si>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</si>
  <si>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</si>
  <si>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</si>
  <si>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</si>
  <si>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</si>
  <si>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</si>
  <si>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</si>
  <si>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</si>
  <si>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</si>
  <si>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</si>
  <si>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</si>
  <si>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</si>
  <si>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</si>
  <si>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</si>
  <si>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</si>
  <si>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</si>
  <si>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</si>
  <si>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</si>
  <si>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</si>
  <si>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</si>
  <si>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</si>
  <si>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Mutual Fund (All figures in Rs. Crore)</t>
  </si>
  <si>
    <t>T30</t>
  </si>
  <si>
    <t>B30</t>
  </si>
  <si>
    <t>S.No</t>
  </si>
  <si>
    <t>Telangana</t>
  </si>
  <si>
    <t>LIC MF Govt. Securities Fund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</si>
  <si>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</si>
  <si>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</si>
  <si>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</si>
  <si>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</si>
  <si>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</si>
  <si>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</si>
  <si>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LIC MF Tax Plan</t>
  </si>
  <si>
    <t>LIC MF UNIT LINKED INSURANCE SCHEME</t>
  </si>
  <si>
    <t>LIC MF Arbitrage Fund</t>
  </si>
  <si>
    <t>LIC MF Banking and Financial Services Fund</t>
  </si>
  <si>
    <t>LIC MF Childrens Gift Fund</t>
  </si>
  <si>
    <t>LIC MF Index Fund-Sensex Plan</t>
  </si>
  <si>
    <t>LIC MF Infrastructure Fund</t>
  </si>
  <si>
    <t>LIC MF Large and Midcap Fund</t>
  </si>
  <si>
    <t>LIC MF Large Cap Fund</t>
  </si>
  <si>
    <t>LIC MF Equity Hybrid Fund</t>
  </si>
  <si>
    <t>LIC MF Exchange Traded Fund - Nifty 50</t>
  </si>
  <si>
    <t>LIC MF Exchange Traded Fund Sensex</t>
  </si>
  <si>
    <t>LIC MF Exchange Traded Fund - Nifty 100</t>
  </si>
  <si>
    <t>LIC MF G-Sec Long Term Exchange Traded Fund</t>
  </si>
  <si>
    <t>LIC MF Liquid Fund</t>
  </si>
  <si>
    <t>LIC MF Overnight Fund</t>
  </si>
  <si>
    <t>LIC MF Flexi Cap Fund</t>
  </si>
  <si>
    <t>Scheme Category/ Scheme Name</t>
  </si>
  <si>
    <t>LIC MF Index Fund-Nifty Plan</t>
  </si>
  <si>
    <t>LIC MF Balanced Advantage Fund</t>
  </si>
  <si>
    <t>LIC Mutual Fund: Net Average Assets Under Management (AAUM) as on 31/12/2021 (All figures in Rs. Crore)</t>
  </si>
  <si>
    <t>Table showing State wise /Union Territory wise contribution to AAUM of category of schemes as on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</si>
</sst>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000"/>
    <numFmt numFmtId="165" formatCode="#,##0.00000000"/>
    <numFmt numFmtId="166" formatCode="0.000000000"/>
    <numFmt numFmtId="167" formatCode="_(* #,##0.00000000_);_(* \(#,##0.00000000\);_(* &quot;-&quot;??_);_(@_)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2" fontId="13" fillId="0" borderId="0" xfId="0" applyNumberFormat="1" applyFont="1" applyFill="1" applyBorder="1"/>
    <xf numFmtId="43" fontId="13" fillId="0" borderId="0" xfId="4" applyFont="1" applyFill="1" applyBorder="1"/>
    <xf numFmtId="43" fontId="0" fillId="0" borderId="0" xfId="4" applyFont="1"/>
    <xf numFmtId="43" fontId="13" fillId="0" borderId="0" xfId="0" applyNumberFormat="1" applyFont="1" applyFill="1" applyBorder="1"/>
    <xf numFmtId="167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5">
    <cellStyle name="Comma" xfId="4" builtinId="3"/>
    <cellStyle name="Normal" xfId="0" builtinId="0"/>
    <cellStyle name="Normal 2" xfId="1" xr:uid="{00000000-0005-0000-0000-000002000000}"/>
    <cellStyle name="Normal 2 2" xfId="2" xr:uid="{00000000-0005-0000-0000-000003000000}"/>
    <cellStyle name="Normal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C93"/>
  <sheetViews>
    <sheetView tabSelected="1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37.2851562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1" width="5.28515625" style="24" customWidth="1"/>
    <col min="32" max="32" width="6.5703125" style="24" bestFit="1" customWidth="1"/>
    <col min="33" max="37" width="5.28515625" style="24" customWidth="1"/>
    <col min="38" max="38" width="6.42578125" style="24" customWidth="1"/>
    <col min="39" max="39" width="5.28515625" style="24" customWidth="1"/>
    <col min="40" max="40" width="6.5703125" style="24" bestFit="1" customWidth="1"/>
    <col min="41" max="47" width="5.28515625" style="24" customWidth="1"/>
    <col min="48" max="48" width="8.7109375" style="24" customWidth="1"/>
    <col min="49" max="49" width="8.7109375" style="24" bestFit="1" customWidth="1"/>
    <col min="50" max="50" width="8.7109375" style="24" customWidth="1"/>
    <col min="51" max="51" width="5.28515625" style="24" customWidth="1"/>
    <col min="52" max="52" width="8.7109375" style="24" bestFit="1" customWidth="1"/>
    <col min="53" max="57" width="5.28515625" style="24" customWidth="1"/>
    <col min="58" max="58" width="8.7109375" style="24" customWidth="1"/>
    <col min="59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60" t="s">
        <v>103</v>
      </c>
      <c r="B1" s="77" t="s">
        <v>129</v>
      </c>
      <c r="C1" s="68" t="s">
        <v>132</v>
      </c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7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61"/>
      <c r="B2" s="78"/>
      <c r="C2" s="85" t="s">
        <v>28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5" t="s">
        <v>24</v>
      </c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7"/>
      <c r="AQ2" s="85" t="s">
        <v>25</v>
      </c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7"/>
      <c r="BK2" s="74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61"/>
      <c r="B3" s="78"/>
      <c r="C3" s="71" t="s">
        <v>101</v>
      </c>
      <c r="D3" s="72"/>
      <c r="E3" s="72"/>
      <c r="F3" s="72"/>
      <c r="G3" s="72"/>
      <c r="H3" s="72"/>
      <c r="I3" s="72"/>
      <c r="J3" s="72"/>
      <c r="K3" s="72"/>
      <c r="L3" s="73"/>
      <c r="M3" s="71" t="s">
        <v>102</v>
      </c>
      <c r="N3" s="72"/>
      <c r="O3" s="72"/>
      <c r="P3" s="72"/>
      <c r="Q3" s="72"/>
      <c r="R3" s="72"/>
      <c r="S3" s="72"/>
      <c r="T3" s="72"/>
      <c r="U3" s="72"/>
      <c r="V3" s="73"/>
      <c r="W3" s="71" t="s">
        <v>101</v>
      </c>
      <c r="X3" s="72"/>
      <c r="Y3" s="72"/>
      <c r="Z3" s="72"/>
      <c r="AA3" s="72"/>
      <c r="AB3" s="72"/>
      <c r="AC3" s="72"/>
      <c r="AD3" s="72"/>
      <c r="AE3" s="72"/>
      <c r="AF3" s="73"/>
      <c r="AG3" s="71" t="s">
        <v>102</v>
      </c>
      <c r="AH3" s="72"/>
      <c r="AI3" s="72"/>
      <c r="AJ3" s="72"/>
      <c r="AK3" s="72"/>
      <c r="AL3" s="72"/>
      <c r="AM3" s="72"/>
      <c r="AN3" s="72"/>
      <c r="AO3" s="72"/>
      <c r="AP3" s="73"/>
      <c r="AQ3" s="71" t="s">
        <v>101</v>
      </c>
      <c r="AR3" s="72"/>
      <c r="AS3" s="72"/>
      <c r="AT3" s="72"/>
      <c r="AU3" s="72"/>
      <c r="AV3" s="72"/>
      <c r="AW3" s="72"/>
      <c r="AX3" s="72"/>
      <c r="AY3" s="72"/>
      <c r="AZ3" s="73"/>
      <c r="BA3" s="71" t="s">
        <v>102</v>
      </c>
      <c r="BB3" s="72"/>
      <c r="BC3" s="72"/>
      <c r="BD3" s="72"/>
      <c r="BE3" s="72"/>
      <c r="BF3" s="72"/>
      <c r="BG3" s="72"/>
      <c r="BH3" s="72"/>
      <c r="BI3" s="72"/>
      <c r="BJ3" s="73"/>
      <c r="BK3" s="75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61"/>
      <c r="B4" s="78"/>
      <c r="C4" s="88" t="s">
        <v>34</v>
      </c>
      <c r="D4" s="89"/>
      <c r="E4" s="89"/>
      <c r="F4" s="89"/>
      <c r="G4" s="90"/>
      <c r="H4" s="82" t="s">
        <v>35</v>
      </c>
      <c r="I4" s="83"/>
      <c r="J4" s="83"/>
      <c r="K4" s="83"/>
      <c r="L4" s="84"/>
      <c r="M4" s="88" t="s">
        <v>34</v>
      </c>
      <c r="N4" s="89"/>
      <c r="O4" s="89"/>
      <c r="P4" s="89"/>
      <c r="Q4" s="90"/>
      <c r="R4" s="82" t="s">
        <v>35</v>
      </c>
      <c r="S4" s="83"/>
      <c r="T4" s="83"/>
      <c r="U4" s="83"/>
      <c r="V4" s="84"/>
      <c r="W4" s="88" t="s">
        <v>34</v>
      </c>
      <c r="X4" s="89"/>
      <c r="Y4" s="89"/>
      <c r="Z4" s="89"/>
      <c r="AA4" s="90"/>
      <c r="AB4" s="82" t="s">
        <v>35</v>
      </c>
      <c r="AC4" s="83"/>
      <c r="AD4" s="83"/>
      <c r="AE4" s="83"/>
      <c r="AF4" s="84"/>
      <c r="AG4" s="88" t="s">
        <v>34</v>
      </c>
      <c r="AH4" s="89"/>
      <c r="AI4" s="89"/>
      <c r="AJ4" s="89"/>
      <c r="AK4" s="90"/>
      <c r="AL4" s="82" t="s">
        <v>35</v>
      </c>
      <c r="AM4" s="83"/>
      <c r="AN4" s="83"/>
      <c r="AO4" s="83"/>
      <c r="AP4" s="84"/>
      <c r="AQ4" s="88" t="s">
        <v>34</v>
      </c>
      <c r="AR4" s="89"/>
      <c r="AS4" s="89"/>
      <c r="AT4" s="89"/>
      <c r="AU4" s="90"/>
      <c r="AV4" s="82" t="s">
        <v>35</v>
      </c>
      <c r="AW4" s="83"/>
      <c r="AX4" s="83"/>
      <c r="AY4" s="83"/>
      <c r="AZ4" s="84"/>
      <c r="BA4" s="88" t="s">
        <v>34</v>
      </c>
      <c r="BB4" s="89"/>
      <c r="BC4" s="89"/>
      <c r="BD4" s="89"/>
      <c r="BE4" s="90"/>
      <c r="BF4" s="82" t="s">
        <v>35</v>
      </c>
      <c r="BG4" s="83"/>
      <c r="BH4" s="83"/>
      <c r="BI4" s="83"/>
      <c r="BJ4" s="84"/>
      <c r="BK4" s="75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62"/>
      <c r="B5" s="78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6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9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1"/>
    </row>
    <row r="7" spans="1:107" x14ac:dyDescent="0.2">
      <c r="A7" s="22" t="s">
        <v>75</v>
      </c>
      <c r="B7" s="25" t="s">
        <v>11</v>
      </c>
      <c r="C7" s="79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1"/>
    </row>
    <row r="8" spans="1:107" x14ac:dyDescent="0.2">
      <c r="A8" s="22"/>
      <c r="B8" s="26" t="s">
        <v>126</v>
      </c>
      <c r="C8" s="27">
        <v>0</v>
      </c>
      <c r="D8" s="27">
        <v>19.358998760612899</v>
      </c>
      <c r="E8" s="27">
        <v>0</v>
      </c>
      <c r="F8" s="27">
        <v>0</v>
      </c>
      <c r="G8" s="27">
        <v>0</v>
      </c>
      <c r="H8" s="27">
        <v>13.573012729612906</v>
      </c>
      <c r="I8" s="27">
        <v>4311.668734615133</v>
      </c>
      <c r="J8" s="27">
        <v>791.36527602906438</v>
      </c>
      <c r="K8" s="27">
        <v>0</v>
      </c>
      <c r="L8" s="27">
        <v>88.040654738935473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9.1081989566451629</v>
      </c>
      <c r="S8" s="27">
        <v>253.42579871896777</v>
      </c>
      <c r="T8" s="27">
        <v>118.59973040177418</v>
      </c>
      <c r="U8" s="27">
        <v>0</v>
      </c>
      <c r="V8" s="27">
        <v>25.510460854903229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4.5140690483870961E-2</v>
      </c>
      <c r="AC8" s="27">
        <v>9.066224208193546</v>
      </c>
      <c r="AD8" s="27">
        <v>0</v>
      </c>
      <c r="AE8" s="27">
        <v>0</v>
      </c>
      <c r="AF8" s="27">
        <v>0.61336528074193564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7.5066140516129046E-2</v>
      </c>
      <c r="AM8" s="27">
        <v>6.2752831870967737E-2</v>
      </c>
      <c r="AN8" s="27">
        <v>0</v>
      </c>
      <c r="AO8" s="27">
        <v>0</v>
      </c>
      <c r="AP8" s="27">
        <v>0.26338551238709673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14.482898577580642</v>
      </c>
      <c r="AW8" s="27">
        <v>901.52079427487126</v>
      </c>
      <c r="AX8" s="27">
        <v>9.3377550537419349</v>
      </c>
      <c r="AY8" s="27">
        <v>0</v>
      </c>
      <c r="AZ8" s="27">
        <v>76.11284493345147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8.409610094161307</v>
      </c>
      <c r="BG8" s="27">
        <v>7.7273959961935503</v>
      </c>
      <c r="BH8" s="27">
        <v>4.6434463245161286</v>
      </c>
      <c r="BI8" s="27">
        <v>0</v>
      </c>
      <c r="BJ8" s="27">
        <v>9.3802881049999964</v>
      </c>
      <c r="BK8" s="28">
        <f t="shared" ref="BK8:BK9" si="0">SUM(C8:BJ8)</f>
        <v>6672.3918338293579</v>
      </c>
      <c r="BL8" s="45"/>
      <c r="BM8" s="53"/>
      <c r="BN8" s="56"/>
    </row>
    <row r="9" spans="1:107" x14ac:dyDescent="0.2">
      <c r="A9" s="22"/>
      <c r="B9" s="26" t="s">
        <v>127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8.5272262387096773E-2</v>
      </c>
      <c r="I9" s="27">
        <v>171.58675968590319</v>
      </c>
      <c r="J9" s="27">
        <v>25.191655976709683</v>
      </c>
      <c r="K9" s="27">
        <v>0</v>
      </c>
      <c r="L9" s="27">
        <v>0.13779511596774194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6.5831432741935494E-2</v>
      </c>
      <c r="S9" s="27">
        <v>1.1623212974193549</v>
      </c>
      <c r="T9" s="27">
        <v>20.009341008161293</v>
      </c>
      <c r="U9" s="27">
        <v>0</v>
      </c>
      <c r="V9" s="27">
        <v>6.3329116399677412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61.810131000902736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0.32968299635483861</v>
      </c>
      <c r="AW9" s="27">
        <v>177.40956902812906</v>
      </c>
      <c r="AX9" s="27">
        <v>0</v>
      </c>
      <c r="AY9" s="27">
        <v>0</v>
      </c>
      <c r="AZ9" s="27">
        <v>0.21580689380645163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0.57967792909677396</v>
      </c>
      <c r="BG9" s="27">
        <v>3.0129909677419357E-4</v>
      </c>
      <c r="BH9" s="27">
        <v>0</v>
      </c>
      <c r="BI9" s="27">
        <v>0</v>
      </c>
      <c r="BJ9" s="27">
        <v>0.57088345358064485</v>
      </c>
      <c r="BK9" s="28">
        <f t="shared" si="0"/>
        <v>465.48794102022526</v>
      </c>
      <c r="BL9" s="45"/>
      <c r="BM9" s="53"/>
    </row>
    <row r="10" spans="1:107" x14ac:dyDescent="0.2">
      <c r="A10" s="22"/>
      <c r="B10" s="29" t="s">
        <v>84</v>
      </c>
      <c r="C10" s="30">
        <f>SUM(C8:C9)</f>
        <v>0</v>
      </c>
      <c r="D10" s="30">
        <f t="shared" ref="D10:BK10" si="1">SUM(D8:D9)</f>
        <v>19.358998760612899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13.658284992000002</v>
      </c>
      <c r="I10" s="30">
        <f t="shared" si="1"/>
        <v>4483.2554943010364</v>
      </c>
      <c r="J10" s="30">
        <f t="shared" si="1"/>
        <v>816.55693200577412</v>
      </c>
      <c r="K10" s="30">
        <f t="shared" si="1"/>
        <v>0</v>
      </c>
      <c r="L10" s="30">
        <f t="shared" si="1"/>
        <v>88.178449854903221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9.1740303893870987</v>
      </c>
      <c r="S10" s="30">
        <f t="shared" si="1"/>
        <v>254.58812001638714</v>
      </c>
      <c r="T10" s="30">
        <f t="shared" si="1"/>
        <v>138.60907140993547</v>
      </c>
      <c r="U10" s="30">
        <f t="shared" si="1"/>
        <v>0</v>
      </c>
      <c r="V10" s="30">
        <f t="shared" si="1"/>
        <v>31.84337249487097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4.5140690483870961E-2</v>
      </c>
      <c r="AC10" s="30">
        <f t="shared" si="1"/>
        <v>70.876355209096289</v>
      </c>
      <c r="AD10" s="30">
        <f t="shared" si="1"/>
        <v>0</v>
      </c>
      <c r="AE10" s="30">
        <f t="shared" si="1"/>
        <v>0</v>
      </c>
      <c r="AF10" s="30">
        <f t="shared" si="1"/>
        <v>0.61336528074193564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7.5066140516129046E-2</v>
      </c>
      <c r="AM10" s="30">
        <f t="shared" si="1"/>
        <v>6.2752831870967737E-2</v>
      </c>
      <c r="AN10" s="30">
        <f t="shared" si="1"/>
        <v>0</v>
      </c>
      <c r="AO10" s="30">
        <f t="shared" si="1"/>
        <v>0</v>
      </c>
      <c r="AP10" s="30">
        <f t="shared" si="1"/>
        <v>0.26338551238709673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14.81258157393548</v>
      </c>
      <c r="AW10" s="30">
        <f t="shared" si="1"/>
        <v>1078.9303633030004</v>
      </c>
      <c r="AX10" s="30">
        <f t="shared" si="1"/>
        <v>9.3377550537419349</v>
      </c>
      <c r="AY10" s="30">
        <f t="shared" si="1"/>
        <v>0</v>
      </c>
      <c r="AZ10" s="30">
        <f t="shared" si="1"/>
        <v>76.328651827257914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8.9892880232580801</v>
      </c>
      <c r="BG10" s="30">
        <f t="shared" si="1"/>
        <v>7.7276972952903247</v>
      </c>
      <c r="BH10" s="30">
        <f t="shared" si="1"/>
        <v>4.6434463245161286</v>
      </c>
      <c r="BI10" s="30">
        <f t="shared" si="1"/>
        <v>0</v>
      </c>
      <c r="BJ10" s="30">
        <f t="shared" si="1"/>
        <v>9.9511715585806417</v>
      </c>
      <c r="BK10" s="30">
        <f t="shared" si="1"/>
        <v>7137.8797748495836</v>
      </c>
      <c r="BL10" s="45"/>
    </row>
    <row r="11" spans="1:107" x14ac:dyDescent="0.2">
      <c r="A11" s="22" t="s">
        <v>76</v>
      </c>
      <c r="B11" s="25" t="s">
        <v>3</v>
      </c>
      <c r="C11" s="57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9"/>
    </row>
    <row r="12" spans="1:107" x14ac:dyDescent="0.2">
      <c r="A12" s="22"/>
      <c r="B12" s="26" t="s">
        <v>105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2.5105620346129034</v>
      </c>
      <c r="I12" s="27">
        <v>4.6590311502258066</v>
      </c>
      <c r="J12" s="27">
        <v>0</v>
      </c>
      <c r="K12" s="27">
        <v>0</v>
      </c>
      <c r="L12" s="27">
        <v>3.8950847087419356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1.0475328242258064</v>
      </c>
      <c r="S12" s="27">
        <v>11.706566994774192</v>
      </c>
      <c r="T12" s="27">
        <v>15.069890745387081</v>
      </c>
      <c r="U12" s="27">
        <v>0</v>
      </c>
      <c r="V12" s="27">
        <v>0.46223441383870961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1.7580186096774194E-2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6.383180645161292E-5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2.0290756430000005</v>
      </c>
      <c r="AW12" s="27">
        <v>14.859453016193553</v>
      </c>
      <c r="AX12" s="27">
        <v>5.7574632580645177E-3</v>
      </c>
      <c r="AY12" s="27">
        <v>0</v>
      </c>
      <c r="AZ12" s="27">
        <v>4.3162075349677433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0.85968990809677459</v>
      </c>
      <c r="BG12" s="27">
        <v>3.8280583219032258</v>
      </c>
      <c r="BH12" s="27">
        <v>2.0151335266451613</v>
      </c>
      <c r="BI12" s="27">
        <v>0</v>
      </c>
      <c r="BJ12" s="27">
        <v>1.1349494844516128</v>
      </c>
      <c r="BK12" s="30">
        <f>SUM(C12:BJ12)</f>
        <v>68.416871788225791</v>
      </c>
      <c r="BL12" s="45"/>
      <c r="BM12" s="53"/>
      <c r="BN12" s="56"/>
    </row>
    <row r="13" spans="1:107" x14ac:dyDescent="0.2">
      <c r="A13" s="22"/>
      <c r="B13" s="29" t="s">
        <v>85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2.5105620346129034</v>
      </c>
      <c r="I13" s="30">
        <f t="shared" si="2"/>
        <v>4.6590311502258066</v>
      </c>
      <c r="J13" s="30">
        <f t="shared" si="2"/>
        <v>0</v>
      </c>
      <c r="K13" s="30">
        <f t="shared" si="2"/>
        <v>0</v>
      </c>
      <c r="L13" s="30">
        <f t="shared" si="2"/>
        <v>3.8950847087419356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1.0475328242258064</v>
      </c>
      <c r="S13" s="30">
        <f t="shared" si="2"/>
        <v>11.706566994774192</v>
      </c>
      <c r="T13" s="30">
        <f t="shared" si="2"/>
        <v>15.069890745387081</v>
      </c>
      <c r="U13" s="30">
        <f t="shared" si="2"/>
        <v>0</v>
      </c>
      <c r="V13" s="30">
        <f t="shared" si="2"/>
        <v>0.46223441383870961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1.7580186096774194E-2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6.383180645161292E-5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2.0290756430000005</v>
      </c>
      <c r="AW13" s="30">
        <f t="shared" si="2"/>
        <v>14.859453016193553</v>
      </c>
      <c r="AX13" s="30">
        <f t="shared" si="2"/>
        <v>5.7574632580645177E-3</v>
      </c>
      <c r="AY13" s="30">
        <f t="shared" si="2"/>
        <v>0</v>
      </c>
      <c r="AZ13" s="30">
        <f t="shared" si="2"/>
        <v>4.3162075349677433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0.85968990809677459</v>
      </c>
      <c r="BG13" s="30">
        <f t="shared" si="2"/>
        <v>3.8280583219032258</v>
      </c>
      <c r="BH13" s="30">
        <f t="shared" si="2"/>
        <v>2.0151335266451613</v>
      </c>
      <c r="BI13" s="30">
        <f t="shared" si="2"/>
        <v>0</v>
      </c>
      <c r="BJ13" s="30">
        <f t="shared" si="2"/>
        <v>1.1349494844516128</v>
      </c>
      <c r="BK13" s="30">
        <f t="shared" si="2"/>
        <v>68.416871788225791</v>
      </c>
    </row>
    <row r="14" spans="1:107" x14ac:dyDescent="0.2">
      <c r="A14" s="22" t="s">
        <v>77</v>
      </c>
      <c r="B14" s="25" t="s">
        <v>10</v>
      </c>
      <c r="C14" s="57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9"/>
    </row>
    <row r="15" spans="1:107" x14ac:dyDescent="0.2">
      <c r="A15" s="22"/>
      <c r="B15" s="31" t="s">
        <v>36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 x14ac:dyDescent="0.2">
      <c r="A16" s="22"/>
      <c r="B16" s="29" t="s">
        <v>92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6" x14ac:dyDescent="0.2">
      <c r="A17" s="22" t="s">
        <v>78</v>
      </c>
      <c r="B17" s="25" t="s">
        <v>12</v>
      </c>
      <c r="C17" s="57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9"/>
    </row>
    <row r="18" spans="1:66" x14ac:dyDescent="0.2">
      <c r="A18" s="22"/>
      <c r="B18" s="29" t="s">
        <v>36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6" x14ac:dyDescent="0.2">
      <c r="A19" s="22"/>
      <c r="B19" s="29" t="s">
        <v>91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6" x14ac:dyDescent="0.2">
      <c r="A20" s="22" t="s">
        <v>80</v>
      </c>
      <c r="B20" s="25" t="s">
        <v>96</v>
      </c>
      <c r="C20" s="57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9"/>
    </row>
    <row r="21" spans="1:66" x14ac:dyDescent="0.2">
      <c r="A21" s="22"/>
      <c r="B21" s="31" t="s">
        <v>36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28">
        <f t="shared" si="6"/>
        <v>0</v>
      </c>
    </row>
    <row r="22" spans="1:66" x14ac:dyDescent="0.2">
      <c r="A22" s="22"/>
      <c r="B22" s="29" t="s">
        <v>90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6" x14ac:dyDescent="0.2">
      <c r="A23" s="22" t="s">
        <v>81</v>
      </c>
      <c r="B23" s="25" t="s">
        <v>13</v>
      </c>
      <c r="C23" s="57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9"/>
    </row>
    <row r="24" spans="1:66" x14ac:dyDescent="0.2">
      <c r="A24" s="22"/>
      <c r="B24" s="26" t="s">
        <v>106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7.335243699290328</v>
      </c>
      <c r="I24" s="27">
        <v>1086.5253141932576</v>
      </c>
      <c r="J24" s="27">
        <v>29.613598919516132</v>
      </c>
      <c r="K24" s="27">
        <v>0</v>
      </c>
      <c r="L24" s="27">
        <v>42.816127454903203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3.6027286526774196</v>
      </c>
      <c r="S24" s="27">
        <v>25.351592738419363</v>
      </c>
      <c r="T24" s="27">
        <v>27.464514534548389</v>
      </c>
      <c r="U24" s="27">
        <v>0</v>
      </c>
      <c r="V24" s="27">
        <v>8.3944042439032298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4.3579678838709661E-2</v>
      </c>
      <c r="AC24" s="27">
        <v>6.5068228193548405E-2</v>
      </c>
      <c r="AD24" s="27">
        <v>0</v>
      </c>
      <c r="AE24" s="27">
        <v>0</v>
      </c>
      <c r="AF24" s="27">
        <v>0.11280726064516128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0.10839970703225806</v>
      </c>
      <c r="AM24" s="27">
        <v>0.11973010329032256</v>
      </c>
      <c r="AN24" s="27">
        <v>0</v>
      </c>
      <c r="AO24" s="27">
        <v>0</v>
      </c>
      <c r="AP24" s="27">
        <v>0.36096976432258066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53.881406325096819</v>
      </c>
      <c r="AW24" s="27">
        <v>62.105321652258056</v>
      </c>
      <c r="AX24" s="27">
        <v>7.1648565709677411E-2</v>
      </c>
      <c r="AY24" s="48">
        <v>0</v>
      </c>
      <c r="AZ24" s="27">
        <v>126.15791648574208</v>
      </c>
      <c r="BA24" s="48">
        <v>0</v>
      </c>
      <c r="BB24" s="48">
        <v>0</v>
      </c>
      <c r="BC24" s="48">
        <v>0</v>
      </c>
      <c r="BD24" s="48">
        <v>0</v>
      </c>
      <c r="BE24" s="48">
        <v>0</v>
      </c>
      <c r="BF24" s="27">
        <v>40.925020717645204</v>
      </c>
      <c r="BG24" s="27">
        <v>56.571372573290333</v>
      </c>
      <c r="BH24" s="27">
        <v>11.918339803032257</v>
      </c>
      <c r="BI24" s="27">
        <v>0</v>
      </c>
      <c r="BJ24" s="27">
        <v>59.832931302064495</v>
      </c>
      <c r="BK24" s="28">
        <f t="shared" ref="BK24:BK29" si="9">SUM(C24:BJ24)</f>
        <v>1643.3780366036769</v>
      </c>
      <c r="BL24" s="45"/>
      <c r="BM24" s="53"/>
      <c r="BN24" s="56"/>
    </row>
    <row r="25" spans="1:66" x14ac:dyDescent="0.2">
      <c r="A25" s="22"/>
      <c r="B25" s="26" t="s">
        <v>107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0.86319600774193561</v>
      </c>
      <c r="I25" s="27">
        <v>23.016074080805918</v>
      </c>
      <c r="J25" s="27">
        <v>1.0373020669354838</v>
      </c>
      <c r="K25" s="27">
        <v>0</v>
      </c>
      <c r="L25" s="27">
        <v>4.0489366781290315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0.37731996080645175</v>
      </c>
      <c r="S25" s="27">
        <v>0.88046450961290312</v>
      </c>
      <c r="T25" s="27">
        <v>0.33152393564516136</v>
      </c>
      <c r="U25" s="27">
        <v>0</v>
      </c>
      <c r="V25" s="27">
        <v>0.37211330796774189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5.4352964548387103E-2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2.3390159451612904E-2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18.617211055322596</v>
      </c>
      <c r="AW25" s="27">
        <v>21.50629026390321</v>
      </c>
      <c r="AX25" s="27">
        <v>1.1228322580645162E-5</v>
      </c>
      <c r="AY25" s="48">
        <v>0</v>
      </c>
      <c r="AZ25" s="27">
        <v>43.136603350612901</v>
      </c>
      <c r="BA25" s="48">
        <v>0</v>
      </c>
      <c r="BB25" s="48">
        <v>0</v>
      </c>
      <c r="BC25" s="48">
        <v>0</v>
      </c>
      <c r="BD25" s="48">
        <v>0</v>
      </c>
      <c r="BE25" s="48">
        <v>0</v>
      </c>
      <c r="BF25" s="27">
        <v>9.2425207625161203</v>
      </c>
      <c r="BG25" s="27">
        <v>0.30126338835483857</v>
      </c>
      <c r="BH25" s="27">
        <v>0.12575796603225808</v>
      </c>
      <c r="BI25" s="27">
        <v>0</v>
      </c>
      <c r="BJ25" s="27">
        <v>4.4911035418064547</v>
      </c>
      <c r="BK25" s="28">
        <f t="shared" si="9"/>
        <v>128.4254352285156</v>
      </c>
      <c r="BL25" s="45"/>
      <c r="BM25" s="53"/>
      <c r="BN25" s="56"/>
    </row>
    <row r="26" spans="1:66" x14ac:dyDescent="0.2">
      <c r="A26" s="22"/>
      <c r="B26" s="26" t="s">
        <v>108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1.6434112294516128</v>
      </c>
      <c r="I26" s="27">
        <v>0.93053235016129043</v>
      </c>
      <c r="J26" s="27">
        <v>0</v>
      </c>
      <c r="K26" s="27">
        <v>0</v>
      </c>
      <c r="L26" s="27">
        <v>1.7038870936129031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0.75721807541935449</v>
      </c>
      <c r="S26" s="27">
        <v>0.20818679403225804</v>
      </c>
      <c r="T26" s="27">
        <v>0</v>
      </c>
      <c r="U26" s="27">
        <v>0</v>
      </c>
      <c r="V26" s="27">
        <v>0.43742787106451614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1.7159112580645165E-3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1.8372582806451609E-2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22.994616758709654</v>
      </c>
      <c r="AW26" s="27">
        <v>2.0506162506129022</v>
      </c>
      <c r="AX26" s="48">
        <v>0</v>
      </c>
      <c r="AY26" s="48">
        <v>0</v>
      </c>
      <c r="AZ26" s="27">
        <v>13.492333871451613</v>
      </c>
      <c r="BA26" s="48">
        <v>0</v>
      </c>
      <c r="BB26" s="48">
        <v>0</v>
      </c>
      <c r="BC26" s="48">
        <v>0</v>
      </c>
      <c r="BD26" s="48">
        <v>0</v>
      </c>
      <c r="BE26" s="48">
        <v>0</v>
      </c>
      <c r="BF26" s="27">
        <v>13.578959854516132</v>
      </c>
      <c r="BG26" s="27">
        <v>1.1311654523225807</v>
      </c>
      <c r="BH26" s="27">
        <v>0</v>
      </c>
      <c r="BI26" s="27">
        <v>0</v>
      </c>
      <c r="BJ26" s="27">
        <v>7.6353949247741904</v>
      </c>
      <c r="BK26" s="28">
        <f t="shared" si="9"/>
        <v>66.583839020193523</v>
      </c>
      <c r="BL26" s="45"/>
      <c r="BM26" s="53"/>
      <c r="BN26" s="56"/>
    </row>
    <row r="27" spans="1:66" x14ac:dyDescent="0.2">
      <c r="A27" s="22"/>
      <c r="B27" s="26" t="s">
        <v>109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8.1160500971290279</v>
      </c>
      <c r="I27" s="27">
        <v>473.91053776741921</v>
      </c>
      <c r="J27" s="27">
        <v>456.47170647922593</v>
      </c>
      <c r="K27" s="27">
        <v>0</v>
      </c>
      <c r="L27" s="27">
        <v>48.187015168225805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5.1573770636774192</v>
      </c>
      <c r="S27" s="27">
        <v>4.0734711764838698</v>
      </c>
      <c r="T27" s="27">
        <v>44.311966428806443</v>
      </c>
      <c r="U27" s="27">
        <v>0</v>
      </c>
      <c r="V27" s="27">
        <v>8.1152920581290289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0.25483592522580645</v>
      </c>
      <c r="AC27" s="27">
        <v>1.624147645161291E-3</v>
      </c>
      <c r="AD27" s="27">
        <v>0</v>
      </c>
      <c r="AE27" s="27">
        <v>0</v>
      </c>
      <c r="AF27" s="27">
        <v>0.51735065667741931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0.19906778145161291</v>
      </c>
      <c r="AM27" s="27">
        <v>5.1207255483870975E-3</v>
      </c>
      <c r="AN27" s="27">
        <v>0</v>
      </c>
      <c r="AO27" s="27">
        <v>0</v>
      </c>
      <c r="AP27" s="27">
        <v>6.7455150193548405E-2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72.880977362032056</v>
      </c>
      <c r="AW27" s="27">
        <v>70.464034473741947</v>
      </c>
      <c r="AX27" s="27">
        <v>7.1335976909677425</v>
      </c>
      <c r="AY27" s="48">
        <v>0</v>
      </c>
      <c r="AZ27" s="27">
        <v>133.77656508832249</v>
      </c>
      <c r="BA27" s="48">
        <v>0</v>
      </c>
      <c r="BB27" s="48">
        <v>0</v>
      </c>
      <c r="BC27" s="48">
        <v>0</v>
      </c>
      <c r="BD27" s="48">
        <v>0</v>
      </c>
      <c r="BE27" s="48">
        <v>0</v>
      </c>
      <c r="BF27" s="27">
        <v>68.135427654709858</v>
      </c>
      <c r="BG27" s="27">
        <v>28.516962299903216</v>
      </c>
      <c r="BH27" s="27">
        <v>62.894666098193532</v>
      </c>
      <c r="BI27" s="27">
        <v>0</v>
      </c>
      <c r="BJ27" s="27">
        <v>60.213612964645208</v>
      </c>
      <c r="BK27" s="28">
        <f t="shared" si="9"/>
        <v>1553.4047142583545</v>
      </c>
      <c r="BL27" s="45"/>
      <c r="BM27" s="53"/>
      <c r="BN27" s="56"/>
    </row>
    <row r="28" spans="1:66" x14ac:dyDescent="0.2">
      <c r="A28" s="22"/>
      <c r="B28" s="26" t="s">
        <v>110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1.8848707598064516</v>
      </c>
      <c r="I28" s="27">
        <v>47.622862246258407</v>
      </c>
      <c r="J28" s="27">
        <v>1.858621809</v>
      </c>
      <c r="K28" s="27">
        <v>0</v>
      </c>
      <c r="L28" s="27">
        <v>9.850797186387096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0.76740513670967736</v>
      </c>
      <c r="S28" s="27">
        <v>1.995528862483871</v>
      </c>
      <c r="T28" s="27">
        <v>30.178826259161287</v>
      </c>
      <c r="U28" s="27">
        <v>0</v>
      </c>
      <c r="V28" s="27">
        <v>1.789208983225806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2.7609204193548387E-3</v>
      </c>
      <c r="AC28" s="27">
        <v>4.0394482677419352E-2</v>
      </c>
      <c r="AD28" s="27">
        <v>0</v>
      </c>
      <c r="AE28" s="27">
        <v>0</v>
      </c>
      <c r="AF28" s="27">
        <v>0.46819502225806436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1.7446531774193544E-2</v>
      </c>
      <c r="AM28" s="27">
        <v>0</v>
      </c>
      <c r="AN28" s="27">
        <v>0</v>
      </c>
      <c r="AO28" s="27">
        <v>0</v>
      </c>
      <c r="AP28" s="27">
        <v>0.23415364399999994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10.91166792193547</v>
      </c>
      <c r="AW28" s="27">
        <v>18.905944890612908</v>
      </c>
      <c r="AX28" s="27">
        <v>8.5430758244838696</v>
      </c>
      <c r="AY28" s="48">
        <v>0</v>
      </c>
      <c r="AZ28" s="27">
        <v>49.224311073354869</v>
      </c>
      <c r="BA28" s="48">
        <v>0</v>
      </c>
      <c r="BB28" s="48">
        <v>0</v>
      </c>
      <c r="BC28" s="48">
        <v>0</v>
      </c>
      <c r="BD28" s="48">
        <v>0</v>
      </c>
      <c r="BE28" s="48">
        <v>0</v>
      </c>
      <c r="BF28" s="27">
        <v>8.9621482855483627</v>
      </c>
      <c r="BG28" s="27">
        <v>6.8486535730322613</v>
      </c>
      <c r="BH28" s="27">
        <v>74.564514703645131</v>
      </c>
      <c r="BI28" s="27">
        <v>0</v>
      </c>
      <c r="BJ28" s="27">
        <v>24.82098418896777</v>
      </c>
      <c r="BK28" s="28">
        <f t="shared" si="9"/>
        <v>299.49237230574226</v>
      </c>
      <c r="BL28" s="45"/>
      <c r="BM28" s="53"/>
      <c r="BN28" s="56"/>
    </row>
    <row r="29" spans="1:66" x14ac:dyDescent="0.2">
      <c r="A29" s="22"/>
      <c r="B29" s="26" t="s">
        <v>111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0.1592340275806452</v>
      </c>
      <c r="I29" s="27">
        <v>18.029664927548392</v>
      </c>
      <c r="J29" s="27">
        <v>27.743601666451518</v>
      </c>
      <c r="K29" s="27">
        <v>0</v>
      </c>
      <c r="L29" s="27">
        <v>0.55865737458064513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0.12910163129032262</v>
      </c>
      <c r="S29" s="27">
        <v>3.3496326457419352</v>
      </c>
      <c r="T29" s="27">
        <v>9.0830026098064529</v>
      </c>
      <c r="U29" s="27">
        <v>0</v>
      </c>
      <c r="V29" s="27">
        <v>0.36058326990322576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3.2408174838709676E-3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2.878710125806451E-2</v>
      </c>
      <c r="AM29" s="27">
        <v>0</v>
      </c>
      <c r="AN29" s="27">
        <v>0</v>
      </c>
      <c r="AO29" s="27">
        <v>0</v>
      </c>
      <c r="AP29" s="27">
        <v>3.2292261419354852E-2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1.2156758642903236</v>
      </c>
      <c r="AW29" s="27">
        <v>4.8999354966129047</v>
      </c>
      <c r="AX29" s="27">
        <v>0.10199928758064516</v>
      </c>
      <c r="AY29" s="27">
        <v>0</v>
      </c>
      <c r="AZ29" s="27">
        <v>3.8366587323548376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1.3549277281290315</v>
      </c>
      <c r="BG29" s="27">
        <v>1.9290694696774187</v>
      </c>
      <c r="BH29" s="27">
        <v>2.5142816549354841</v>
      </c>
      <c r="BI29" s="27">
        <v>0</v>
      </c>
      <c r="BJ29" s="27">
        <v>2.8549293717419375</v>
      </c>
      <c r="BK29" s="28">
        <f t="shared" si="9"/>
        <v>78.185275938387008</v>
      </c>
      <c r="BL29" s="45"/>
      <c r="BM29" s="53"/>
      <c r="BN29" s="56"/>
    </row>
    <row r="30" spans="1:66" x14ac:dyDescent="0.2">
      <c r="A30" s="22"/>
      <c r="B30" s="29" t="s">
        <v>89</v>
      </c>
      <c r="C30" s="30">
        <f t="shared" ref="C30:AH30" si="10">SUM(C24:C29)</f>
        <v>0</v>
      </c>
      <c r="D30" s="30">
        <f t="shared" si="10"/>
        <v>0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20.002005821000001</v>
      </c>
      <c r="I30" s="30">
        <f t="shared" si="10"/>
        <v>1650.0349855654506</v>
      </c>
      <c r="J30" s="30">
        <f t="shared" si="10"/>
        <v>516.72483094112908</v>
      </c>
      <c r="K30" s="30">
        <f t="shared" si="10"/>
        <v>0</v>
      </c>
      <c r="L30" s="30">
        <f t="shared" si="10"/>
        <v>107.16542095583868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10.791150520580645</v>
      </c>
      <c r="S30" s="30">
        <f t="shared" si="10"/>
        <v>35.858876726774199</v>
      </c>
      <c r="T30" s="30">
        <f t="shared" si="10"/>
        <v>111.36983376796773</v>
      </c>
      <c r="U30" s="30">
        <f t="shared" si="10"/>
        <v>0</v>
      </c>
      <c r="V30" s="30">
        <f t="shared" si="10"/>
        <v>19.469029734193551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0.36048621777419348</v>
      </c>
      <c r="AC30" s="30">
        <f t="shared" si="10"/>
        <v>0.10708685851612905</v>
      </c>
      <c r="AD30" s="30">
        <f t="shared" si="10"/>
        <v>0</v>
      </c>
      <c r="AE30" s="30">
        <f t="shared" si="10"/>
        <v>0</v>
      </c>
      <c r="AF30" s="30">
        <f t="shared" si="10"/>
        <v>1.0983529395806451</v>
      </c>
      <c r="AG30" s="30">
        <f t="shared" si="10"/>
        <v>0</v>
      </c>
      <c r="AH30" s="30">
        <f t="shared" si="10"/>
        <v>0</v>
      </c>
      <c r="AI30" s="30">
        <f t="shared" ref="AI30:BK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0.39546386377419351</v>
      </c>
      <c r="AM30" s="30">
        <f t="shared" si="11"/>
        <v>0.12485082883870965</v>
      </c>
      <c r="AN30" s="30">
        <f t="shared" si="11"/>
        <v>0</v>
      </c>
      <c r="AO30" s="30">
        <f t="shared" si="11"/>
        <v>0</v>
      </c>
      <c r="AP30" s="30">
        <f t="shared" si="11"/>
        <v>0.69487081993548383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180.50155528738694</v>
      </c>
      <c r="AW30" s="30">
        <f t="shared" si="11"/>
        <v>179.93214302774194</v>
      </c>
      <c r="AX30" s="30">
        <f t="shared" si="11"/>
        <v>15.850332597064515</v>
      </c>
      <c r="AY30" s="30">
        <f t="shared" si="11"/>
        <v>0</v>
      </c>
      <c r="AZ30" s="30">
        <f t="shared" si="11"/>
        <v>369.62438860183886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142.19900500306471</v>
      </c>
      <c r="BG30" s="30">
        <f t="shared" si="11"/>
        <v>95.298486756580658</v>
      </c>
      <c r="BH30" s="30">
        <f t="shared" si="11"/>
        <v>152.01756022583865</v>
      </c>
      <c r="BI30" s="30">
        <v>0</v>
      </c>
      <c r="BJ30" s="30">
        <f t="shared" si="11"/>
        <v>159.84895629400006</v>
      </c>
      <c r="BK30" s="30">
        <f t="shared" si="11"/>
        <v>3769.4696733548699</v>
      </c>
      <c r="BL30" s="45"/>
      <c r="BM30" s="53"/>
    </row>
    <row r="31" spans="1:66" x14ac:dyDescent="0.2">
      <c r="A31" s="22"/>
      <c r="B31" s="32" t="s">
        <v>79</v>
      </c>
      <c r="C31" s="27">
        <f t="shared" ref="C31:AH31" si="12">C10+C13+C16+C19+C22+C30</f>
        <v>0</v>
      </c>
      <c r="D31" s="27">
        <f t="shared" si="12"/>
        <v>19.358998760612899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36.170852847612906</v>
      </c>
      <c r="I31" s="27">
        <f t="shared" si="12"/>
        <v>6137.9495110167127</v>
      </c>
      <c r="J31" s="27">
        <f t="shared" si="12"/>
        <v>1333.2817629469032</v>
      </c>
      <c r="K31" s="27">
        <f t="shared" si="12"/>
        <v>0</v>
      </c>
      <c r="L31" s="27">
        <f t="shared" si="12"/>
        <v>199.23895551948385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21.01271373419355</v>
      </c>
      <c r="S31" s="27">
        <f t="shared" si="12"/>
        <v>302.15356373793554</v>
      </c>
      <c r="T31" s="27">
        <f t="shared" si="12"/>
        <v>265.0487959232903</v>
      </c>
      <c r="U31" s="27">
        <f t="shared" si="12"/>
        <v>0</v>
      </c>
      <c r="V31" s="27">
        <f t="shared" si="12"/>
        <v>51.774636642903232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0.42320709435483861</v>
      </c>
      <c r="AC31" s="27">
        <f t="shared" si="12"/>
        <v>70.983442067612415</v>
      </c>
      <c r="AD31" s="27">
        <f t="shared" si="12"/>
        <v>0</v>
      </c>
      <c r="AE31" s="27">
        <f t="shared" si="12"/>
        <v>0</v>
      </c>
      <c r="AF31" s="27">
        <f t="shared" si="12"/>
        <v>1.7117182203225807</v>
      </c>
      <c r="AG31" s="27">
        <f t="shared" si="12"/>
        <v>0</v>
      </c>
      <c r="AH31" s="27">
        <f t="shared" si="12"/>
        <v>0</v>
      </c>
      <c r="AI31" s="27">
        <f t="shared" ref="AI31:BK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0.47059383609677419</v>
      </c>
      <c r="AM31" s="27">
        <f t="shared" si="13"/>
        <v>0.18760366070967738</v>
      </c>
      <c r="AN31" s="27">
        <f t="shared" si="13"/>
        <v>0</v>
      </c>
      <c r="AO31" s="27">
        <f t="shared" si="13"/>
        <v>0</v>
      </c>
      <c r="AP31" s="27">
        <f t="shared" si="13"/>
        <v>0.95825633232258056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197.34321250432242</v>
      </c>
      <c r="AW31" s="27">
        <f t="shared" si="13"/>
        <v>1273.7219593469358</v>
      </c>
      <c r="AX31" s="27">
        <f t="shared" si="13"/>
        <v>25.193845114064516</v>
      </c>
      <c r="AY31" s="27">
        <f t="shared" si="13"/>
        <v>0</v>
      </c>
      <c r="AZ31" s="27">
        <f t="shared" si="13"/>
        <v>450.2692479640645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152.04798293441957</v>
      </c>
      <c r="BG31" s="27">
        <f t="shared" si="13"/>
        <v>106.85424237377421</v>
      </c>
      <c r="BH31" s="27">
        <f t="shared" si="13"/>
        <v>158.67614007699993</v>
      </c>
      <c r="BI31" s="27">
        <v>0</v>
      </c>
      <c r="BJ31" s="27">
        <f t="shared" si="13"/>
        <v>170.93507733703231</v>
      </c>
      <c r="BK31" s="27">
        <f t="shared" si="13"/>
        <v>10975.766319992679</v>
      </c>
    </row>
    <row r="32" spans="1:66" ht="3.75" customHeight="1" x14ac:dyDescent="0.2">
      <c r="A32" s="22"/>
      <c r="B32" s="33"/>
      <c r="C32" s="57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9"/>
    </row>
    <row r="33" spans="1:66" ht="25.5" x14ac:dyDescent="0.2">
      <c r="A33" s="22" t="s">
        <v>1</v>
      </c>
      <c r="B33" s="23" t="s">
        <v>7</v>
      </c>
      <c r="C33" s="57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9"/>
    </row>
    <row r="34" spans="1:66" s="34" customFormat="1" x14ac:dyDescent="0.2">
      <c r="A34" s="22" t="s">
        <v>75</v>
      </c>
      <c r="B34" s="25" t="s">
        <v>2</v>
      </c>
      <c r="C34" s="65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7"/>
    </row>
    <row r="35" spans="1:66" s="34" customFormat="1" x14ac:dyDescent="0.2">
      <c r="A35" s="22"/>
      <c r="B35" s="26" t="s">
        <v>112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14.300683805354838</v>
      </c>
      <c r="I35" s="27">
        <v>1.1156703663225807</v>
      </c>
      <c r="J35" s="27">
        <v>0</v>
      </c>
      <c r="K35" s="27">
        <v>0</v>
      </c>
      <c r="L35" s="27">
        <v>2.152011410032256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13.853234015677423</v>
      </c>
      <c r="S35" s="27">
        <v>0.30396040390322571</v>
      </c>
      <c r="T35" s="27">
        <v>0</v>
      </c>
      <c r="U35" s="27">
        <v>0</v>
      </c>
      <c r="V35" s="27">
        <v>1.8909602525806448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1.2289679394516131</v>
      </c>
      <c r="AC35" s="27">
        <v>0</v>
      </c>
      <c r="AD35" s="27">
        <v>0</v>
      </c>
      <c r="AE35" s="27">
        <v>0</v>
      </c>
      <c r="AF35" s="27">
        <v>1.8841339870967738E-2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1.983845530677419</v>
      </c>
      <c r="AM35" s="27">
        <v>7.6331958064516112E-4</v>
      </c>
      <c r="AN35" s="27">
        <v>0</v>
      </c>
      <c r="AO35" s="27">
        <v>0</v>
      </c>
      <c r="AP35" s="27">
        <v>0.16953180599999998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122.38423669780704</v>
      </c>
      <c r="AW35" s="27">
        <v>14.27073118574358</v>
      </c>
      <c r="AX35" s="27">
        <v>0</v>
      </c>
      <c r="AY35" s="27">
        <v>0</v>
      </c>
      <c r="AZ35" s="27">
        <v>37.234820598483907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146.25030255435513</v>
      </c>
      <c r="BG35" s="27">
        <v>9.1285803155806526</v>
      </c>
      <c r="BH35" s="48">
        <v>0</v>
      </c>
      <c r="BI35" s="48">
        <v>0</v>
      </c>
      <c r="BJ35" s="27">
        <v>34.923289673774136</v>
      </c>
      <c r="BK35" s="28">
        <f t="shared" ref="BK35:BK36" si="14">SUM(C35:BJ35)</f>
        <v>401.21043121519608</v>
      </c>
      <c r="BL35" s="45"/>
      <c r="BM35" s="53"/>
      <c r="BN35" s="56"/>
    </row>
    <row r="36" spans="1:66" s="34" customFormat="1" x14ac:dyDescent="0.2">
      <c r="A36" s="22"/>
      <c r="B36" s="26" t="s">
        <v>113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6.9058844875806429</v>
      </c>
      <c r="I36" s="27">
        <v>0.99723769125806461</v>
      </c>
      <c r="J36" s="27">
        <v>0</v>
      </c>
      <c r="K36" s="27">
        <v>0</v>
      </c>
      <c r="L36" s="27">
        <v>0.45362725451612901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4.367828565903225</v>
      </c>
      <c r="S36" s="27">
        <v>0</v>
      </c>
      <c r="T36" s="27">
        <v>0</v>
      </c>
      <c r="U36" s="27">
        <v>0</v>
      </c>
      <c r="V36" s="27">
        <v>0.24623175238709674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0.52396293596774191</v>
      </c>
      <c r="AC36" s="27">
        <v>0</v>
      </c>
      <c r="AD36" s="27">
        <v>0</v>
      </c>
      <c r="AE36" s="27">
        <v>0</v>
      </c>
      <c r="AF36" s="27">
        <v>8.76074552903226E-2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0.490326754516129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200.80142008061247</v>
      </c>
      <c r="AW36" s="27">
        <v>0.53877043170967742</v>
      </c>
      <c r="AX36" s="27">
        <v>0</v>
      </c>
      <c r="AY36" s="27">
        <v>0</v>
      </c>
      <c r="AZ36" s="27">
        <v>12.915592409645161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184.27421192412902</v>
      </c>
      <c r="BG36" s="27">
        <v>0.37868649258064518</v>
      </c>
      <c r="BH36" s="48">
        <v>0</v>
      </c>
      <c r="BI36" s="48">
        <v>0</v>
      </c>
      <c r="BJ36" s="27">
        <v>3.3581511037096763</v>
      </c>
      <c r="BK36" s="28">
        <f t="shared" si="14"/>
        <v>416.33953933980604</v>
      </c>
      <c r="BL36" s="45"/>
      <c r="BM36" s="53"/>
    </row>
    <row r="37" spans="1:66" s="34" customFormat="1" x14ac:dyDescent="0.2">
      <c r="A37" s="22"/>
      <c r="B37" s="29" t="s">
        <v>84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21.206568292935479</v>
      </c>
      <c r="I37" s="48">
        <f t="shared" si="15"/>
        <v>2.1129080575806451</v>
      </c>
      <c r="J37" s="48">
        <f t="shared" si="15"/>
        <v>0</v>
      </c>
      <c r="K37" s="48">
        <f t="shared" si="15"/>
        <v>0</v>
      </c>
      <c r="L37" s="48">
        <f t="shared" si="15"/>
        <v>2.6056386645483851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18.221062581580647</v>
      </c>
      <c r="S37" s="48">
        <f t="shared" si="15"/>
        <v>0.30396040390322571</v>
      </c>
      <c r="T37" s="48">
        <f t="shared" si="15"/>
        <v>0</v>
      </c>
      <c r="U37" s="48">
        <f t="shared" si="15"/>
        <v>0</v>
      </c>
      <c r="V37" s="48">
        <f t="shared" si="15"/>
        <v>2.1371920049677415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1.7529308754193549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0.10644879516129034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2.4741722851935481</v>
      </c>
      <c r="AM37" s="48">
        <f t="shared" si="15"/>
        <v>7.6331958064516112E-4</v>
      </c>
      <c r="AN37" s="48">
        <f t="shared" si="15"/>
        <v>0</v>
      </c>
      <c r="AO37" s="48">
        <f t="shared" si="15"/>
        <v>0</v>
      </c>
      <c r="AP37" s="48">
        <f t="shared" si="15"/>
        <v>0.16953180599999998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323.18565677841951</v>
      </c>
      <c r="AW37" s="48">
        <f t="shared" si="15"/>
        <v>14.809501617453257</v>
      </c>
      <c r="AX37" s="48">
        <f t="shared" si="15"/>
        <v>0</v>
      </c>
      <c r="AY37" s="48">
        <f t="shared" si="15"/>
        <v>0</v>
      </c>
      <c r="AZ37" s="48">
        <f t="shared" si="15"/>
        <v>50.150413008129064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330.52451447848415</v>
      </c>
      <c r="BG37" s="48">
        <f t="shared" si="15"/>
        <v>9.5072668081612974</v>
      </c>
      <c r="BH37" s="48">
        <f t="shared" si="15"/>
        <v>0</v>
      </c>
      <c r="BI37" s="48">
        <f t="shared" si="15"/>
        <v>0</v>
      </c>
      <c r="BJ37" s="48">
        <f t="shared" si="15"/>
        <v>38.281440777483809</v>
      </c>
      <c r="BK37" s="48">
        <f t="shared" si="15"/>
        <v>817.54997055500212</v>
      </c>
    </row>
    <row r="38" spans="1:66" x14ac:dyDescent="0.2">
      <c r="A38" s="22" t="s">
        <v>76</v>
      </c>
      <c r="B38" s="25" t="s">
        <v>14</v>
      </c>
      <c r="C38" s="57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9"/>
    </row>
    <row r="39" spans="1:66" x14ac:dyDescent="0.2">
      <c r="A39" s="22"/>
      <c r="B39" s="26" t="s">
        <v>114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0.19853101558064509</v>
      </c>
      <c r="I39" s="27">
        <v>5.7616183161612913</v>
      </c>
      <c r="J39" s="27">
        <v>0</v>
      </c>
      <c r="K39" s="27">
        <v>0</v>
      </c>
      <c r="L39" s="27">
        <v>4.8017756945806616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0.19256249470967737</v>
      </c>
      <c r="S39" s="27">
        <v>0.75587974616129017</v>
      </c>
      <c r="T39" s="27">
        <v>0</v>
      </c>
      <c r="U39" s="27">
        <v>0</v>
      </c>
      <c r="V39" s="27">
        <v>9.9699669354838712E-3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1.1232993548387096E-2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3.8448818387096777E-3</v>
      </c>
      <c r="AM39" s="27">
        <v>0</v>
      </c>
      <c r="AN39" s="27">
        <v>0</v>
      </c>
      <c r="AO39" s="27">
        <v>0</v>
      </c>
      <c r="AP39" s="27">
        <v>4.1476199032258066E-3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1.6391046099354838</v>
      </c>
      <c r="AW39" s="27">
        <v>3.8094504133870966</v>
      </c>
      <c r="AX39" s="48">
        <v>0</v>
      </c>
      <c r="AY39" s="48">
        <v>0</v>
      </c>
      <c r="AZ39" s="27">
        <v>7.3663211814838707</v>
      </c>
      <c r="BA39" s="48">
        <v>0</v>
      </c>
      <c r="BB39" s="48">
        <v>0</v>
      </c>
      <c r="BC39" s="48">
        <v>0</v>
      </c>
      <c r="BD39" s="48">
        <v>0</v>
      </c>
      <c r="BE39" s="48">
        <v>0</v>
      </c>
      <c r="BF39" s="27">
        <v>0.55328735554838648</v>
      </c>
      <c r="BG39" s="27">
        <v>1.1624536290322581E-2</v>
      </c>
      <c r="BH39" s="48">
        <v>0</v>
      </c>
      <c r="BI39" s="48">
        <v>0</v>
      </c>
      <c r="BJ39" s="27">
        <v>1.3765927265806457</v>
      </c>
      <c r="BK39" s="28">
        <f t="shared" ref="BK39:BK48" si="16">SUM(C39:BJ39)</f>
        <v>26.49594355264518</v>
      </c>
      <c r="BL39" s="45"/>
      <c r="BM39" s="53"/>
      <c r="BN39" s="56"/>
    </row>
    <row r="40" spans="1:66" x14ac:dyDescent="0.2">
      <c r="A40" s="22"/>
      <c r="B40" s="26" t="s">
        <v>131</v>
      </c>
      <c r="C40" s="27">
        <v>0</v>
      </c>
      <c r="D40" s="27">
        <v>2.9680554674838704</v>
      </c>
      <c r="E40" s="27">
        <v>0</v>
      </c>
      <c r="F40" s="27">
        <v>0</v>
      </c>
      <c r="G40" s="27">
        <v>0</v>
      </c>
      <c r="H40" s="27">
        <v>8.1810716489999979</v>
      </c>
      <c r="I40" s="27">
        <v>61.287002032516121</v>
      </c>
      <c r="J40" s="27">
        <v>0</v>
      </c>
      <c r="K40" s="27">
        <v>0</v>
      </c>
      <c r="L40" s="27">
        <v>19.609369088000005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6.663516381161287</v>
      </c>
      <c r="S40" s="27">
        <v>7.563142179548386</v>
      </c>
      <c r="T40" s="27">
        <v>16.811192634645163</v>
      </c>
      <c r="U40" s="27">
        <v>0</v>
      </c>
      <c r="V40" s="27">
        <v>9.0360506531935485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0.48339316596774201</v>
      </c>
      <c r="AC40" s="27">
        <v>0</v>
      </c>
      <c r="AD40" s="27">
        <v>0</v>
      </c>
      <c r="AE40" s="27">
        <v>0</v>
      </c>
      <c r="AF40" s="27">
        <v>0.63823045861290328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0.57085279577419368</v>
      </c>
      <c r="AM40" s="27">
        <v>0</v>
      </c>
      <c r="AN40" s="27">
        <v>0</v>
      </c>
      <c r="AO40" s="27">
        <v>0</v>
      </c>
      <c r="AP40" s="27">
        <v>0.503259188032258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124.0898290941599</v>
      </c>
      <c r="AW40" s="27">
        <v>51.894044817354875</v>
      </c>
      <c r="AX40" s="48">
        <v>1.4452270699677419</v>
      </c>
      <c r="AY40" s="48">
        <v>0</v>
      </c>
      <c r="AZ40" s="27">
        <v>383.86611003123494</v>
      </c>
      <c r="BA40" s="48">
        <v>0</v>
      </c>
      <c r="BB40" s="48">
        <v>0</v>
      </c>
      <c r="BC40" s="48">
        <v>0</v>
      </c>
      <c r="BD40" s="48">
        <v>0</v>
      </c>
      <c r="BE40" s="48">
        <v>0</v>
      </c>
      <c r="BF40" s="27">
        <v>146.77981543716467</v>
      </c>
      <c r="BG40" s="27">
        <v>32.58513750025817</v>
      </c>
      <c r="BH40" s="48">
        <v>1.8812667737741939</v>
      </c>
      <c r="BI40" s="48">
        <v>0</v>
      </c>
      <c r="BJ40" s="27">
        <v>218.52195278609597</v>
      </c>
      <c r="BK40" s="28">
        <f t="shared" si="16"/>
        <v>1095.3785192039459</v>
      </c>
      <c r="BL40" s="45"/>
      <c r="BM40" s="53"/>
      <c r="BN40" s="56"/>
    </row>
    <row r="41" spans="1:66" x14ac:dyDescent="0.2">
      <c r="A41" s="22"/>
      <c r="B41" s="26" t="s">
        <v>115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2.102533681999998</v>
      </c>
      <c r="I41" s="27">
        <v>0.65914744829032246</v>
      </c>
      <c r="J41" s="27">
        <v>0</v>
      </c>
      <c r="K41" s="27">
        <v>0</v>
      </c>
      <c r="L41" s="27">
        <v>1.1885528317419354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1.6252679779354839</v>
      </c>
      <c r="S41" s="27">
        <v>4.3854894967741934E-2</v>
      </c>
      <c r="T41" s="27">
        <v>0</v>
      </c>
      <c r="U41" s="27">
        <v>0</v>
      </c>
      <c r="V41" s="27">
        <v>0.81346467974193515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0.37098333187096783</v>
      </c>
      <c r="AC41" s="27">
        <v>2.2685261290322577E-4</v>
      </c>
      <c r="AD41" s="27">
        <v>0</v>
      </c>
      <c r="AE41" s="27">
        <v>0</v>
      </c>
      <c r="AF41" s="27">
        <v>7.7521593870967746E-3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0.49024822445161287</v>
      </c>
      <c r="AM41" s="27">
        <v>1.3963116709677419E-2</v>
      </c>
      <c r="AN41" s="27">
        <v>0</v>
      </c>
      <c r="AO41" s="27">
        <v>0</v>
      </c>
      <c r="AP41" s="27">
        <v>0.10376901367741939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17.141365734548366</v>
      </c>
      <c r="AW41" s="27">
        <v>0.55969079341935501</v>
      </c>
      <c r="AX41" s="48">
        <v>0</v>
      </c>
      <c r="AY41" s="48">
        <v>0</v>
      </c>
      <c r="AZ41" s="27">
        <v>9.0108865948387109</v>
      </c>
      <c r="BA41" s="48">
        <v>0</v>
      </c>
      <c r="BB41" s="48">
        <v>0</v>
      </c>
      <c r="BC41" s="48">
        <v>0</v>
      </c>
      <c r="BD41" s="48">
        <v>0</v>
      </c>
      <c r="BE41" s="48">
        <v>0</v>
      </c>
      <c r="BF41" s="27">
        <v>15.433038525354808</v>
      </c>
      <c r="BG41" s="27">
        <v>0.2709235069999999</v>
      </c>
      <c r="BH41" s="48">
        <v>0</v>
      </c>
      <c r="BI41" s="48">
        <v>0</v>
      </c>
      <c r="BJ41" s="27">
        <v>6.5105148812904581</v>
      </c>
      <c r="BK41" s="28">
        <f t="shared" si="16"/>
        <v>56.346184249838799</v>
      </c>
      <c r="BL41" s="45"/>
      <c r="BM41" s="53"/>
      <c r="BN41" s="56"/>
    </row>
    <row r="42" spans="1:66" x14ac:dyDescent="0.2">
      <c r="A42" s="22"/>
      <c r="B42" s="26" t="s">
        <v>116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0.42080424216129031</v>
      </c>
      <c r="I42" s="27">
        <v>0.13422333835483868</v>
      </c>
      <c r="J42" s="27">
        <v>0</v>
      </c>
      <c r="K42" s="27">
        <v>0</v>
      </c>
      <c r="L42" s="27">
        <v>0.19748490480645159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0.22546134822580643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1.0615286999999998E-2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2.599356774193548E-2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5.3606461216128443</v>
      </c>
      <c r="AW42" s="27">
        <v>1.9063598451612901E-2</v>
      </c>
      <c r="AX42" s="48">
        <v>0</v>
      </c>
      <c r="AY42" s="48">
        <v>0</v>
      </c>
      <c r="AZ42" s="27">
        <v>0.90339212235497401</v>
      </c>
      <c r="BA42" s="48">
        <v>0</v>
      </c>
      <c r="BB42" s="48">
        <v>0</v>
      </c>
      <c r="BC42" s="48">
        <v>0</v>
      </c>
      <c r="BD42" s="48">
        <v>0</v>
      </c>
      <c r="BE42" s="48">
        <v>0</v>
      </c>
      <c r="BF42" s="27">
        <v>5.6149280239031887</v>
      </c>
      <c r="BG42" s="27">
        <v>0.29497896635483861</v>
      </c>
      <c r="BH42" s="48">
        <v>0</v>
      </c>
      <c r="BI42" s="48">
        <v>0</v>
      </c>
      <c r="BJ42" s="27">
        <v>0.71060417732258074</v>
      </c>
      <c r="BK42" s="28">
        <f t="shared" si="16"/>
        <v>13.918195698290361</v>
      </c>
      <c r="BL42" s="45"/>
      <c r="BM42" s="53"/>
      <c r="BN42" s="56"/>
    </row>
    <row r="43" spans="1:66" x14ac:dyDescent="0.2">
      <c r="A43" s="22"/>
      <c r="B43" s="26" t="s">
        <v>128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4.3206529313548376</v>
      </c>
      <c r="I43" s="27">
        <v>14.944398117978155</v>
      </c>
      <c r="J43" s="27">
        <v>0</v>
      </c>
      <c r="K43" s="27">
        <v>0</v>
      </c>
      <c r="L43" s="27">
        <v>2.2252188727419351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3.004978226645163</v>
      </c>
      <c r="S43" s="27">
        <v>0.55851923393548386</v>
      </c>
      <c r="T43" s="27">
        <v>0</v>
      </c>
      <c r="U43" s="27">
        <v>0</v>
      </c>
      <c r="V43" s="27">
        <v>0.99391863345161291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0.34020512145161258</v>
      </c>
      <c r="AC43" s="27">
        <v>2.4189171483870966E-2</v>
      </c>
      <c r="AD43" s="27">
        <v>0</v>
      </c>
      <c r="AE43" s="27">
        <v>0</v>
      </c>
      <c r="AF43" s="27">
        <v>2.5202664451612903E-2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0.56714339051612939</v>
      </c>
      <c r="AM43" s="27">
        <v>0</v>
      </c>
      <c r="AN43" s="27">
        <v>0</v>
      </c>
      <c r="AO43" s="27">
        <v>0</v>
      </c>
      <c r="AP43" s="27">
        <v>1.4490868548387097E-2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145.90518338726099</v>
      </c>
      <c r="AW43" s="27">
        <v>14.534067428870975</v>
      </c>
      <c r="AX43" s="27">
        <v>0</v>
      </c>
      <c r="AY43" s="48">
        <v>0</v>
      </c>
      <c r="AZ43" s="27">
        <v>38.582786590354885</v>
      </c>
      <c r="BA43" s="48">
        <v>0</v>
      </c>
      <c r="BB43" s="48">
        <v>0</v>
      </c>
      <c r="BC43" s="48">
        <v>0</v>
      </c>
      <c r="BD43" s="48">
        <v>0</v>
      </c>
      <c r="BE43" s="48">
        <v>0</v>
      </c>
      <c r="BF43" s="27">
        <v>155.32548835022902</v>
      </c>
      <c r="BG43" s="27">
        <v>17.348854889483881</v>
      </c>
      <c r="BH43" s="27">
        <v>1.7137958903225801E-2</v>
      </c>
      <c r="BI43" s="48">
        <v>0</v>
      </c>
      <c r="BJ43" s="27">
        <v>23.667806987354833</v>
      </c>
      <c r="BK43" s="28">
        <f t="shared" si="16"/>
        <v>422.40024282501662</v>
      </c>
      <c r="BL43" s="45"/>
      <c r="BM43" s="53"/>
      <c r="BN43" s="56"/>
    </row>
    <row r="44" spans="1:66" x14ac:dyDescent="0.2">
      <c r="A44" s="22"/>
      <c r="B44" s="26" t="s">
        <v>130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2.9657253897419364</v>
      </c>
      <c r="I44" s="27">
        <v>1.0993808862258063</v>
      </c>
      <c r="J44" s="27">
        <v>0</v>
      </c>
      <c r="K44" s="27">
        <v>0</v>
      </c>
      <c r="L44" s="27">
        <v>1.8283149581935485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2.1464236754516119</v>
      </c>
      <c r="S44" s="27">
        <v>11.363928484774084</v>
      </c>
      <c r="T44" s="27">
        <v>0</v>
      </c>
      <c r="U44" s="27">
        <v>0</v>
      </c>
      <c r="V44" s="27">
        <v>2.779761810354838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5.0507651806451608E-2</v>
      </c>
      <c r="AC44" s="27">
        <v>0</v>
      </c>
      <c r="AD44" s="27">
        <v>0</v>
      </c>
      <c r="AE44" s="27">
        <v>0</v>
      </c>
      <c r="AF44" s="27">
        <v>1.7393078709677426E-3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7.3648158774193562E-2</v>
      </c>
      <c r="AM44" s="27">
        <v>0</v>
      </c>
      <c r="AN44" s="27">
        <v>0</v>
      </c>
      <c r="AO44" s="27">
        <v>0</v>
      </c>
      <c r="AP44" s="27">
        <v>5.7857212677419348E-2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6.3354878271612884</v>
      </c>
      <c r="AW44" s="27">
        <v>3.3352976424516143</v>
      </c>
      <c r="AX44" s="27">
        <v>0.23534341319354832</v>
      </c>
      <c r="AY44" s="27">
        <v>0</v>
      </c>
      <c r="AZ44" s="27">
        <v>6.1668080585483871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5.2601037306129035</v>
      </c>
      <c r="BG44" s="27">
        <v>3.3453730252258063</v>
      </c>
      <c r="BH44" s="27">
        <v>0</v>
      </c>
      <c r="BI44" s="48">
        <v>0</v>
      </c>
      <c r="BJ44" s="27">
        <v>4.0629525884516129</v>
      </c>
      <c r="BK44" s="28">
        <f t="shared" si="16"/>
        <v>51.108653821516022</v>
      </c>
      <c r="BL44" s="45"/>
      <c r="BM44" s="53"/>
      <c r="BN44" s="56"/>
    </row>
    <row r="45" spans="1:66" x14ac:dyDescent="0.2">
      <c r="A45" s="22"/>
      <c r="B45" s="26" t="s">
        <v>117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6.6465727306774234</v>
      </c>
      <c r="I45" s="27">
        <v>1.0119508209677424</v>
      </c>
      <c r="J45" s="27">
        <v>0</v>
      </c>
      <c r="K45" s="27">
        <v>0</v>
      </c>
      <c r="L45" s="27">
        <v>2.6794125127096762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3.0333671481935478</v>
      </c>
      <c r="S45" s="27">
        <v>5.8956482864516113</v>
      </c>
      <c r="T45" s="27">
        <v>0</v>
      </c>
      <c r="U45" s="27">
        <v>0</v>
      </c>
      <c r="V45" s="27">
        <v>0.89779461703225782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4.0145845064516121E-2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5.3001326612903236E-2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9.5059356269354858</v>
      </c>
      <c r="AW45" s="27">
        <v>4.2194155203548247</v>
      </c>
      <c r="AX45" s="27">
        <v>0</v>
      </c>
      <c r="AY45" s="27">
        <v>0</v>
      </c>
      <c r="AZ45" s="27">
        <v>3.4920571435806451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5.4863703165806639</v>
      </c>
      <c r="BG45" s="27">
        <v>0.73787356187096753</v>
      </c>
      <c r="BH45" s="27">
        <v>0</v>
      </c>
      <c r="BI45" s="48">
        <v>0</v>
      </c>
      <c r="BJ45" s="27">
        <v>1.9149610005161284</v>
      </c>
      <c r="BK45" s="28">
        <f t="shared" si="16"/>
        <v>45.614506457548394</v>
      </c>
      <c r="BL45" s="45"/>
      <c r="BM45" s="53"/>
      <c r="BN45" s="56"/>
    </row>
    <row r="46" spans="1:66" x14ac:dyDescent="0.2">
      <c r="A46" s="22"/>
      <c r="B46" s="26" t="s">
        <v>118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1.9141227212580643</v>
      </c>
      <c r="I46" s="27">
        <v>1.1758433088387099</v>
      </c>
      <c r="J46" s="27">
        <v>0</v>
      </c>
      <c r="K46" s="27">
        <v>0</v>
      </c>
      <c r="L46" s="27">
        <v>1.2196939128387101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0.87373943780645136</v>
      </c>
      <c r="S46" s="27">
        <v>2.4963686772539879</v>
      </c>
      <c r="T46" s="27">
        <v>0</v>
      </c>
      <c r="U46" s="27">
        <v>0</v>
      </c>
      <c r="V46" s="27">
        <v>0.18584953841935481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0.20119046599999998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0.30405713235483856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28.250979743516666</v>
      </c>
      <c r="AW46" s="27">
        <v>1.2048741217741936</v>
      </c>
      <c r="AX46" s="48">
        <v>0</v>
      </c>
      <c r="AY46" s="48">
        <v>0</v>
      </c>
      <c r="AZ46" s="27">
        <v>5.6132029911290307</v>
      </c>
      <c r="BA46" s="48">
        <v>0</v>
      </c>
      <c r="BB46" s="48">
        <v>0</v>
      </c>
      <c r="BC46" s="48">
        <v>0</v>
      </c>
      <c r="BD46" s="48">
        <v>0</v>
      </c>
      <c r="BE46" s="48">
        <v>0</v>
      </c>
      <c r="BF46" s="27">
        <v>30.158615121613934</v>
      </c>
      <c r="BG46" s="27">
        <v>2.3206471464516127</v>
      </c>
      <c r="BH46" s="48">
        <v>0</v>
      </c>
      <c r="BI46" s="48">
        <v>0</v>
      </c>
      <c r="BJ46" s="27">
        <v>3.2786153082258047</v>
      </c>
      <c r="BK46" s="28">
        <f t="shared" si="16"/>
        <v>79.197799627481359</v>
      </c>
      <c r="BL46" s="45"/>
      <c r="BM46" s="53"/>
      <c r="BN46" s="56"/>
    </row>
    <row r="47" spans="1:66" x14ac:dyDescent="0.2">
      <c r="A47" s="22"/>
      <c r="B47" s="26" t="s">
        <v>119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29.558201085451614</v>
      </c>
      <c r="I47" s="27">
        <v>162.57695035690745</v>
      </c>
      <c r="J47" s="27">
        <v>0</v>
      </c>
      <c r="K47" s="27">
        <v>0</v>
      </c>
      <c r="L47" s="27">
        <v>20.41576304829033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22.666017225258091</v>
      </c>
      <c r="S47" s="27">
        <v>42.429017198548401</v>
      </c>
      <c r="T47" s="27">
        <v>3.7626183387096772E-2</v>
      </c>
      <c r="U47" s="27">
        <v>0</v>
      </c>
      <c r="V47" s="27">
        <v>11.385660051096782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6.9336423402580616</v>
      </c>
      <c r="AC47" s="27">
        <v>8.1322200290322569E-2</v>
      </c>
      <c r="AD47" s="27">
        <v>0</v>
      </c>
      <c r="AE47" s="27">
        <v>0</v>
      </c>
      <c r="AF47" s="27">
        <v>1.5954719480645165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7.1406433675483854</v>
      </c>
      <c r="AM47" s="27">
        <v>0.11387728858064515</v>
      </c>
      <c r="AN47" s="27">
        <v>0</v>
      </c>
      <c r="AO47" s="27">
        <v>0</v>
      </c>
      <c r="AP47" s="27">
        <v>1.7814855892258066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302.66636935806417</v>
      </c>
      <c r="AW47" s="27">
        <v>39.880886655645241</v>
      </c>
      <c r="AX47" s="27">
        <v>0</v>
      </c>
      <c r="AY47" s="48">
        <v>0</v>
      </c>
      <c r="AZ47" s="27">
        <v>275.33915819248466</v>
      </c>
      <c r="BA47" s="48">
        <v>0</v>
      </c>
      <c r="BB47" s="48">
        <v>0</v>
      </c>
      <c r="BC47" s="48">
        <v>0</v>
      </c>
      <c r="BD47" s="48">
        <v>0</v>
      </c>
      <c r="BE47" s="48">
        <v>0</v>
      </c>
      <c r="BF47" s="27">
        <v>325.36937024609563</v>
      </c>
      <c r="BG47" s="27">
        <v>51.734987306903236</v>
      </c>
      <c r="BH47" s="27">
        <v>1.8464313728709678</v>
      </c>
      <c r="BI47" s="48">
        <v>0</v>
      </c>
      <c r="BJ47" s="27">
        <v>229.69160854906437</v>
      </c>
      <c r="BK47" s="28">
        <f t="shared" si="16"/>
        <v>1533.2444895640356</v>
      </c>
      <c r="BL47" s="45"/>
      <c r="BM47" s="53"/>
      <c r="BN47" s="56"/>
    </row>
    <row r="48" spans="1:66" x14ac:dyDescent="0.2">
      <c r="A48" s="22"/>
      <c r="B48" s="26" t="s">
        <v>120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13.64287382770968</v>
      </c>
      <c r="I48" s="27">
        <v>100.54778488034961</v>
      </c>
      <c r="J48" s="27">
        <v>0</v>
      </c>
      <c r="K48" s="27">
        <v>0</v>
      </c>
      <c r="L48" s="27">
        <v>9.6326275955806402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27">
        <v>9.7332250087741894</v>
      </c>
      <c r="S48" s="27">
        <v>9.754438333741934</v>
      </c>
      <c r="T48" s="27">
        <v>0</v>
      </c>
      <c r="U48" s="27">
        <v>0</v>
      </c>
      <c r="V48" s="27">
        <v>6.9654834331612925</v>
      </c>
      <c r="W48" s="27">
        <v>0</v>
      </c>
      <c r="X48" s="27">
        <v>0</v>
      </c>
      <c r="Y48" s="27">
        <v>0</v>
      </c>
      <c r="Z48" s="27">
        <v>0</v>
      </c>
      <c r="AA48" s="27">
        <v>0</v>
      </c>
      <c r="AB48" s="27">
        <v>1.3085430078709677</v>
      </c>
      <c r="AC48" s="27">
        <v>2.5861598258064521E-2</v>
      </c>
      <c r="AD48" s="27">
        <v>0</v>
      </c>
      <c r="AE48" s="27">
        <v>0</v>
      </c>
      <c r="AF48" s="27">
        <v>1.8715673446451619</v>
      </c>
      <c r="AG48" s="27">
        <v>0</v>
      </c>
      <c r="AH48" s="27">
        <v>0</v>
      </c>
      <c r="AI48" s="27">
        <v>0</v>
      </c>
      <c r="AJ48" s="27">
        <v>0</v>
      </c>
      <c r="AK48" s="27">
        <v>0</v>
      </c>
      <c r="AL48" s="27">
        <v>2.3675243143548399</v>
      </c>
      <c r="AM48" s="27">
        <v>8.643814096774196E-3</v>
      </c>
      <c r="AN48" s="27">
        <v>0</v>
      </c>
      <c r="AO48" s="27">
        <v>0</v>
      </c>
      <c r="AP48" s="27">
        <v>2.3612132936774199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118.88448067812905</v>
      </c>
      <c r="AW48" s="27">
        <v>27.535083009967732</v>
      </c>
      <c r="AX48" s="27">
        <v>0</v>
      </c>
      <c r="AY48" s="48">
        <v>0</v>
      </c>
      <c r="AZ48" s="27">
        <v>85.017171846580624</v>
      </c>
      <c r="BA48" s="48">
        <v>0</v>
      </c>
      <c r="BB48" s="48">
        <v>0</v>
      </c>
      <c r="BC48" s="48">
        <v>0</v>
      </c>
      <c r="BD48" s="48">
        <v>0</v>
      </c>
      <c r="BE48" s="48">
        <v>0</v>
      </c>
      <c r="BF48" s="27">
        <v>150.53448868412863</v>
      </c>
      <c r="BG48" s="27">
        <v>6.0645360017741918</v>
      </c>
      <c r="BH48" s="27">
        <v>0.36239613819354838</v>
      </c>
      <c r="BI48" s="48">
        <v>0</v>
      </c>
      <c r="BJ48" s="27">
        <v>86.584720568838634</v>
      </c>
      <c r="BK48" s="28">
        <f t="shared" si="16"/>
        <v>633.20266337983298</v>
      </c>
      <c r="BL48" s="45"/>
      <c r="BM48" s="53"/>
      <c r="BN48" s="56"/>
    </row>
    <row r="49" spans="1:66" x14ac:dyDescent="0.2">
      <c r="A49" s="22"/>
      <c r="B49" s="29" t="s">
        <v>85</v>
      </c>
      <c r="C49" s="27">
        <f>SUM(C39:C48)</f>
        <v>0</v>
      </c>
      <c r="D49" s="27">
        <f t="shared" ref="D49:BJ49" si="17">SUM(D39:D48)</f>
        <v>2.9680554674838704</v>
      </c>
      <c r="E49" s="27">
        <f t="shared" si="17"/>
        <v>0</v>
      </c>
      <c r="F49" s="27">
        <f t="shared" si="17"/>
        <v>0</v>
      </c>
      <c r="G49" s="27">
        <f t="shared" si="17"/>
        <v>0</v>
      </c>
      <c r="H49" s="27">
        <f t="shared" si="17"/>
        <v>69.951089274935484</v>
      </c>
      <c r="I49" s="27">
        <f t="shared" si="17"/>
        <v>349.19829950659005</v>
      </c>
      <c r="J49" s="27">
        <f t="shared" si="17"/>
        <v>0</v>
      </c>
      <c r="K49" s="27">
        <f t="shared" si="17"/>
        <v>0</v>
      </c>
      <c r="L49" s="27">
        <f t="shared" si="17"/>
        <v>63.798213419483886</v>
      </c>
      <c r="M49" s="27">
        <f t="shared" si="17"/>
        <v>0</v>
      </c>
      <c r="N49" s="27">
        <f t="shared" si="17"/>
        <v>0</v>
      </c>
      <c r="O49" s="27">
        <f t="shared" si="17"/>
        <v>0</v>
      </c>
      <c r="P49" s="27">
        <f t="shared" si="17"/>
        <v>0</v>
      </c>
      <c r="Q49" s="27">
        <f t="shared" si="17"/>
        <v>0</v>
      </c>
      <c r="R49" s="27">
        <f t="shared" si="17"/>
        <v>50.164558924161312</v>
      </c>
      <c r="S49" s="27">
        <f t="shared" si="17"/>
        <v>80.860797035382916</v>
      </c>
      <c r="T49" s="27">
        <f t="shared" si="17"/>
        <v>16.84881881803226</v>
      </c>
      <c r="U49" s="27">
        <f t="shared" si="17"/>
        <v>0</v>
      </c>
      <c r="V49" s="27">
        <f t="shared" si="17"/>
        <v>33.067953383387106</v>
      </c>
      <c r="W49" s="27">
        <f t="shared" si="17"/>
        <v>0</v>
      </c>
      <c r="X49" s="27">
        <f t="shared" si="17"/>
        <v>0</v>
      </c>
      <c r="Y49" s="27">
        <f t="shared" si="17"/>
        <v>0</v>
      </c>
      <c r="Z49" s="27">
        <f t="shared" si="17"/>
        <v>0</v>
      </c>
      <c r="AA49" s="27">
        <f t="shared" si="17"/>
        <v>0</v>
      </c>
      <c r="AB49" s="27">
        <f t="shared" si="17"/>
        <v>9.7504592108387076</v>
      </c>
      <c r="AC49" s="27">
        <f t="shared" si="17"/>
        <v>0.13159982264516129</v>
      </c>
      <c r="AD49" s="27">
        <f t="shared" si="17"/>
        <v>0</v>
      </c>
      <c r="AE49" s="27">
        <f t="shared" si="17"/>
        <v>0</v>
      </c>
      <c r="AF49" s="27">
        <f t="shared" si="17"/>
        <v>4.1399638830322587</v>
      </c>
      <c r="AG49" s="27">
        <f t="shared" si="17"/>
        <v>0</v>
      </c>
      <c r="AH49" s="27">
        <f t="shared" si="17"/>
        <v>0</v>
      </c>
      <c r="AI49" s="27">
        <f t="shared" si="17"/>
        <v>0</v>
      </c>
      <c r="AJ49" s="27">
        <f t="shared" si="17"/>
        <v>0</v>
      </c>
      <c r="AK49" s="27">
        <f t="shared" si="17"/>
        <v>0</v>
      </c>
      <c r="AL49" s="27">
        <f t="shared" si="17"/>
        <v>11.596957159967742</v>
      </c>
      <c r="AM49" s="27">
        <f t="shared" si="17"/>
        <v>0.13648421938709676</v>
      </c>
      <c r="AN49" s="27">
        <f t="shared" si="17"/>
        <v>0</v>
      </c>
      <c r="AO49" s="27">
        <f t="shared" si="17"/>
        <v>0</v>
      </c>
      <c r="AP49" s="27">
        <f t="shared" si="17"/>
        <v>4.8262227857419369</v>
      </c>
      <c r="AQ49" s="27">
        <f t="shared" si="17"/>
        <v>0</v>
      </c>
      <c r="AR49" s="27">
        <f t="shared" si="17"/>
        <v>0</v>
      </c>
      <c r="AS49" s="27">
        <f t="shared" si="17"/>
        <v>0</v>
      </c>
      <c r="AT49" s="27">
        <f t="shared" si="17"/>
        <v>0</v>
      </c>
      <c r="AU49" s="27">
        <f t="shared" si="17"/>
        <v>0</v>
      </c>
      <c r="AV49" s="27">
        <f t="shared" si="17"/>
        <v>759.77938218132419</v>
      </c>
      <c r="AW49" s="27">
        <f t="shared" si="17"/>
        <v>146.99187400167753</v>
      </c>
      <c r="AX49" s="27">
        <f t="shared" si="17"/>
        <v>1.6805704831612902</v>
      </c>
      <c r="AY49" s="27">
        <f t="shared" si="17"/>
        <v>0</v>
      </c>
      <c r="AZ49" s="27">
        <f t="shared" si="17"/>
        <v>815.35789475259071</v>
      </c>
      <c r="BA49" s="27">
        <f t="shared" si="17"/>
        <v>0</v>
      </c>
      <c r="BB49" s="27">
        <f t="shared" si="17"/>
        <v>0</v>
      </c>
      <c r="BC49" s="27">
        <f t="shared" si="17"/>
        <v>0</v>
      </c>
      <c r="BD49" s="27">
        <f t="shared" si="17"/>
        <v>0</v>
      </c>
      <c r="BE49" s="27">
        <f t="shared" si="17"/>
        <v>0</v>
      </c>
      <c r="BF49" s="27">
        <f t="shared" si="17"/>
        <v>840.51550579123193</v>
      </c>
      <c r="BG49" s="27">
        <f t="shared" si="17"/>
        <v>114.71493644161302</v>
      </c>
      <c r="BH49" s="27">
        <f t="shared" si="17"/>
        <v>4.1072322437419357</v>
      </c>
      <c r="BI49" s="27">
        <f t="shared" si="17"/>
        <v>0</v>
      </c>
      <c r="BJ49" s="27">
        <f t="shared" si="17"/>
        <v>576.32032957374099</v>
      </c>
      <c r="BK49" s="27">
        <f t="shared" ref="BK49" si="18">SUM(BK39:BK48)</f>
        <v>3956.9071983801514</v>
      </c>
    </row>
    <row r="50" spans="1:66" x14ac:dyDescent="0.2">
      <c r="A50" s="22"/>
      <c r="B50" s="32" t="s">
        <v>83</v>
      </c>
      <c r="C50" s="30">
        <f t="shared" ref="C50:AH50" si="19">C37+C49</f>
        <v>0</v>
      </c>
      <c r="D50" s="30">
        <f t="shared" si="19"/>
        <v>2.9680554674838704</v>
      </c>
      <c r="E50" s="30">
        <f t="shared" si="19"/>
        <v>0</v>
      </c>
      <c r="F50" s="30">
        <f t="shared" si="19"/>
        <v>0</v>
      </c>
      <c r="G50" s="30">
        <f t="shared" si="19"/>
        <v>0</v>
      </c>
      <c r="H50" s="30">
        <f t="shared" si="19"/>
        <v>91.157657567870956</v>
      </c>
      <c r="I50" s="30">
        <f t="shared" si="19"/>
        <v>351.31120756417067</v>
      </c>
      <c r="J50" s="30">
        <f t="shared" si="19"/>
        <v>0</v>
      </c>
      <c r="K50" s="30">
        <f t="shared" si="19"/>
        <v>0</v>
      </c>
      <c r="L50" s="30">
        <f t="shared" si="19"/>
        <v>66.403852084032266</v>
      </c>
      <c r="M50" s="30">
        <f t="shared" si="19"/>
        <v>0</v>
      </c>
      <c r="N50" s="30">
        <f t="shared" si="19"/>
        <v>0</v>
      </c>
      <c r="O50" s="30">
        <f t="shared" si="19"/>
        <v>0</v>
      </c>
      <c r="P50" s="30">
        <f t="shared" si="19"/>
        <v>0</v>
      </c>
      <c r="Q50" s="30">
        <f t="shared" si="19"/>
        <v>0</v>
      </c>
      <c r="R50" s="30">
        <f t="shared" si="19"/>
        <v>68.385621505741966</v>
      </c>
      <c r="S50" s="30">
        <f t="shared" si="19"/>
        <v>81.164757439286149</v>
      </c>
      <c r="T50" s="30">
        <f t="shared" si="19"/>
        <v>16.84881881803226</v>
      </c>
      <c r="U50" s="30">
        <f t="shared" si="19"/>
        <v>0</v>
      </c>
      <c r="V50" s="30">
        <f t="shared" si="19"/>
        <v>35.20514538835485</v>
      </c>
      <c r="W50" s="30">
        <f t="shared" si="19"/>
        <v>0</v>
      </c>
      <c r="X50" s="30">
        <f t="shared" si="19"/>
        <v>0</v>
      </c>
      <c r="Y50" s="30">
        <f t="shared" si="19"/>
        <v>0</v>
      </c>
      <c r="Z50" s="30">
        <f t="shared" si="19"/>
        <v>0</v>
      </c>
      <c r="AA50" s="30">
        <f t="shared" si="19"/>
        <v>0</v>
      </c>
      <c r="AB50" s="30">
        <f t="shared" si="19"/>
        <v>11.503390086258062</v>
      </c>
      <c r="AC50" s="30">
        <f t="shared" si="19"/>
        <v>0.13159982264516129</v>
      </c>
      <c r="AD50" s="30">
        <f t="shared" si="19"/>
        <v>0</v>
      </c>
      <c r="AE50" s="30">
        <f t="shared" si="19"/>
        <v>0</v>
      </c>
      <c r="AF50" s="30">
        <f t="shared" si="19"/>
        <v>4.2464126781935487</v>
      </c>
      <c r="AG50" s="30">
        <f t="shared" si="19"/>
        <v>0</v>
      </c>
      <c r="AH50" s="30">
        <f t="shared" si="19"/>
        <v>0</v>
      </c>
      <c r="AI50" s="30">
        <f t="shared" ref="AI50:BJ50" si="20">AI37+AI49</f>
        <v>0</v>
      </c>
      <c r="AJ50" s="30">
        <f t="shared" si="20"/>
        <v>0</v>
      </c>
      <c r="AK50" s="30">
        <f t="shared" si="20"/>
        <v>0</v>
      </c>
      <c r="AL50" s="30">
        <f t="shared" si="20"/>
        <v>14.07112944516129</v>
      </c>
      <c r="AM50" s="30">
        <f t="shared" si="20"/>
        <v>0.13724753896774192</v>
      </c>
      <c r="AN50" s="30">
        <f t="shared" si="20"/>
        <v>0</v>
      </c>
      <c r="AO50" s="30">
        <f t="shared" si="20"/>
        <v>0</v>
      </c>
      <c r="AP50" s="30">
        <f t="shared" si="20"/>
        <v>4.995754591741937</v>
      </c>
      <c r="AQ50" s="30">
        <f t="shared" si="20"/>
        <v>0</v>
      </c>
      <c r="AR50" s="30">
        <f t="shared" si="20"/>
        <v>0</v>
      </c>
      <c r="AS50" s="30">
        <f t="shared" si="20"/>
        <v>0</v>
      </c>
      <c r="AT50" s="30">
        <f t="shared" si="20"/>
        <v>0</v>
      </c>
      <c r="AU50" s="30">
        <f t="shared" si="20"/>
        <v>0</v>
      </c>
      <c r="AV50" s="30">
        <f t="shared" si="20"/>
        <v>1082.9650389597437</v>
      </c>
      <c r="AW50" s="30">
        <f t="shared" si="20"/>
        <v>161.80137561913079</v>
      </c>
      <c r="AX50" s="30">
        <f t="shared" si="20"/>
        <v>1.6805704831612902</v>
      </c>
      <c r="AY50" s="30">
        <f t="shared" si="20"/>
        <v>0</v>
      </c>
      <c r="AZ50" s="30">
        <f t="shared" si="20"/>
        <v>865.50830776071973</v>
      </c>
      <c r="BA50" s="30">
        <f t="shared" si="20"/>
        <v>0</v>
      </c>
      <c r="BB50" s="30">
        <f t="shared" si="20"/>
        <v>0</v>
      </c>
      <c r="BC50" s="30">
        <f t="shared" si="20"/>
        <v>0</v>
      </c>
      <c r="BD50" s="30">
        <f t="shared" si="20"/>
        <v>0</v>
      </c>
      <c r="BE50" s="30">
        <f t="shared" si="20"/>
        <v>0</v>
      </c>
      <c r="BF50" s="30">
        <f t="shared" si="20"/>
        <v>1171.040020269716</v>
      </c>
      <c r="BG50" s="30">
        <f t="shared" si="20"/>
        <v>124.22220324977431</v>
      </c>
      <c r="BH50" s="30">
        <f t="shared" si="20"/>
        <v>4.1072322437419357</v>
      </c>
      <c r="BI50" s="30">
        <f t="shared" si="20"/>
        <v>0</v>
      </c>
      <c r="BJ50" s="30">
        <f t="shared" si="20"/>
        <v>614.60177035122479</v>
      </c>
      <c r="BK50" s="30">
        <f t="shared" ref="BK50" si="21">BK37+BK49</f>
        <v>4774.4571689351533</v>
      </c>
    </row>
    <row r="51" spans="1:66" ht="3" customHeight="1" x14ac:dyDescent="0.2">
      <c r="A51" s="22"/>
      <c r="B51" s="25"/>
      <c r="C51" s="57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9"/>
    </row>
    <row r="52" spans="1:66" x14ac:dyDescent="0.2">
      <c r="A52" s="22" t="s">
        <v>15</v>
      </c>
      <c r="B52" s="23" t="s">
        <v>8</v>
      </c>
      <c r="C52" s="57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9"/>
    </row>
    <row r="53" spans="1:66" x14ac:dyDescent="0.2">
      <c r="A53" s="22" t="s">
        <v>75</v>
      </c>
      <c r="B53" s="25" t="s">
        <v>16</v>
      </c>
      <c r="C53" s="57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9"/>
    </row>
    <row r="54" spans="1:66" x14ac:dyDescent="0.2">
      <c r="A54" s="22"/>
      <c r="B54" s="26" t="s">
        <v>121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3.870101822903226</v>
      </c>
      <c r="I54" s="27">
        <v>100.43537565832045</v>
      </c>
      <c r="J54" s="27">
        <v>0</v>
      </c>
      <c r="K54" s="27">
        <v>0</v>
      </c>
      <c r="L54" s="27">
        <v>11.741423952129031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1.5824670197419346</v>
      </c>
      <c r="S54" s="27">
        <v>1.9714857689354841</v>
      </c>
      <c r="T54" s="27">
        <v>4.1517275110322576</v>
      </c>
      <c r="U54" s="27">
        <v>0</v>
      </c>
      <c r="V54" s="27">
        <v>2.6590021970645155</v>
      </c>
      <c r="W54" s="27">
        <v>0</v>
      </c>
      <c r="X54" s="27">
        <v>0</v>
      </c>
      <c r="Y54" s="27">
        <v>0</v>
      </c>
      <c r="Z54" s="27">
        <v>0</v>
      </c>
      <c r="AA54" s="27">
        <v>0</v>
      </c>
      <c r="AB54" s="27">
        <v>0.80317318035483898</v>
      </c>
      <c r="AC54" s="27">
        <v>2.3035328903225811E-2</v>
      </c>
      <c r="AD54" s="48">
        <v>0</v>
      </c>
      <c r="AE54" s="48">
        <v>0</v>
      </c>
      <c r="AF54" s="27">
        <v>4.7270079630322588</v>
      </c>
      <c r="AG54" s="48">
        <v>0</v>
      </c>
      <c r="AH54" s="48">
        <v>0</v>
      </c>
      <c r="AI54" s="48">
        <v>0</v>
      </c>
      <c r="AJ54" s="48">
        <v>0</v>
      </c>
      <c r="AK54" s="48">
        <v>0</v>
      </c>
      <c r="AL54" s="27">
        <v>1.0628561960000005</v>
      </c>
      <c r="AM54" s="27">
        <v>3.8900811322580643E-2</v>
      </c>
      <c r="AN54" s="48">
        <v>0</v>
      </c>
      <c r="AO54" s="48">
        <v>0</v>
      </c>
      <c r="AP54" s="27">
        <v>2.1050007179677421</v>
      </c>
      <c r="AQ54" s="48">
        <v>0</v>
      </c>
      <c r="AR54" s="48">
        <v>0</v>
      </c>
      <c r="AS54" s="48">
        <v>0</v>
      </c>
      <c r="AT54" s="48">
        <v>0</v>
      </c>
      <c r="AU54" s="48">
        <v>0</v>
      </c>
      <c r="AV54" s="27">
        <v>52.105939763483711</v>
      </c>
      <c r="AW54" s="27">
        <v>8.4202865288387105</v>
      </c>
      <c r="AX54" s="48">
        <v>0</v>
      </c>
      <c r="AY54" s="48">
        <v>0</v>
      </c>
      <c r="AZ54" s="27">
        <v>131.17405124190307</v>
      </c>
      <c r="BA54" s="48">
        <v>0</v>
      </c>
      <c r="BB54" s="48">
        <v>0</v>
      </c>
      <c r="BC54" s="48">
        <v>0</v>
      </c>
      <c r="BD54" s="48">
        <v>0</v>
      </c>
      <c r="BE54" s="48">
        <v>0</v>
      </c>
      <c r="BF54" s="27">
        <v>43.520464970838724</v>
      </c>
      <c r="BG54" s="27">
        <v>9.4242513110322648</v>
      </c>
      <c r="BH54" s="48">
        <v>0</v>
      </c>
      <c r="BI54" s="48">
        <v>0</v>
      </c>
      <c r="BJ54" s="27">
        <v>74.620403808064552</v>
      </c>
      <c r="BK54" s="28">
        <f t="shared" ref="BK54" si="22">SUM(C54:BJ54)</f>
        <v>454.4369557518686</v>
      </c>
      <c r="BL54" s="45"/>
      <c r="BM54" s="53"/>
      <c r="BN54" s="56"/>
    </row>
    <row r="55" spans="1:66" x14ac:dyDescent="0.2">
      <c r="A55" s="22"/>
      <c r="B55" s="32" t="s">
        <v>82</v>
      </c>
      <c r="C55" s="30">
        <f>SUM(C54)</f>
        <v>0</v>
      </c>
      <c r="D55" s="30">
        <f t="shared" ref="D55:BK55" si="23">SUM(D54)</f>
        <v>0</v>
      </c>
      <c r="E55" s="30">
        <f t="shared" si="23"/>
        <v>0</v>
      </c>
      <c r="F55" s="30">
        <f t="shared" si="23"/>
        <v>0</v>
      </c>
      <c r="G55" s="30">
        <f t="shared" si="23"/>
        <v>0</v>
      </c>
      <c r="H55" s="30">
        <f t="shared" si="23"/>
        <v>3.870101822903226</v>
      </c>
      <c r="I55" s="30">
        <f t="shared" si="23"/>
        <v>100.43537565832045</v>
      </c>
      <c r="J55" s="30">
        <f t="shared" si="23"/>
        <v>0</v>
      </c>
      <c r="K55" s="30">
        <f t="shared" si="23"/>
        <v>0</v>
      </c>
      <c r="L55" s="30">
        <f t="shared" si="23"/>
        <v>11.741423952129031</v>
      </c>
      <c r="M55" s="30">
        <f t="shared" si="23"/>
        <v>0</v>
      </c>
      <c r="N55" s="30">
        <f t="shared" si="23"/>
        <v>0</v>
      </c>
      <c r="O55" s="30">
        <f t="shared" si="23"/>
        <v>0</v>
      </c>
      <c r="P55" s="30">
        <f t="shared" si="23"/>
        <v>0</v>
      </c>
      <c r="Q55" s="30">
        <f t="shared" si="23"/>
        <v>0</v>
      </c>
      <c r="R55" s="30">
        <f t="shared" si="23"/>
        <v>1.5824670197419346</v>
      </c>
      <c r="S55" s="30">
        <f t="shared" si="23"/>
        <v>1.9714857689354841</v>
      </c>
      <c r="T55" s="30">
        <f t="shared" si="23"/>
        <v>4.1517275110322576</v>
      </c>
      <c r="U55" s="30">
        <f t="shared" si="23"/>
        <v>0</v>
      </c>
      <c r="V55" s="30">
        <f t="shared" si="23"/>
        <v>2.6590021970645155</v>
      </c>
      <c r="W55" s="30">
        <f t="shared" si="23"/>
        <v>0</v>
      </c>
      <c r="X55" s="30">
        <f t="shared" si="23"/>
        <v>0</v>
      </c>
      <c r="Y55" s="30">
        <f t="shared" si="23"/>
        <v>0</v>
      </c>
      <c r="Z55" s="30">
        <f t="shared" si="23"/>
        <v>0</v>
      </c>
      <c r="AA55" s="30">
        <f t="shared" si="23"/>
        <v>0</v>
      </c>
      <c r="AB55" s="30">
        <f t="shared" si="23"/>
        <v>0.80317318035483898</v>
      </c>
      <c r="AC55" s="30">
        <f t="shared" si="23"/>
        <v>2.3035328903225811E-2</v>
      </c>
      <c r="AD55" s="30">
        <f t="shared" si="23"/>
        <v>0</v>
      </c>
      <c r="AE55" s="30">
        <f t="shared" si="23"/>
        <v>0</v>
      </c>
      <c r="AF55" s="30">
        <f t="shared" si="23"/>
        <v>4.7270079630322588</v>
      </c>
      <c r="AG55" s="30">
        <f t="shared" si="23"/>
        <v>0</v>
      </c>
      <c r="AH55" s="30">
        <f t="shared" si="23"/>
        <v>0</v>
      </c>
      <c r="AI55" s="30">
        <f t="shared" si="23"/>
        <v>0</v>
      </c>
      <c r="AJ55" s="30">
        <f t="shared" si="23"/>
        <v>0</v>
      </c>
      <c r="AK55" s="30">
        <f t="shared" si="23"/>
        <v>0</v>
      </c>
      <c r="AL55" s="30">
        <f t="shared" si="23"/>
        <v>1.0628561960000005</v>
      </c>
      <c r="AM55" s="30">
        <f t="shared" si="23"/>
        <v>3.8900811322580643E-2</v>
      </c>
      <c r="AN55" s="30">
        <f t="shared" si="23"/>
        <v>0</v>
      </c>
      <c r="AO55" s="30">
        <f t="shared" si="23"/>
        <v>0</v>
      </c>
      <c r="AP55" s="30">
        <f t="shared" si="23"/>
        <v>2.1050007179677421</v>
      </c>
      <c r="AQ55" s="30">
        <f t="shared" si="23"/>
        <v>0</v>
      </c>
      <c r="AR55" s="30">
        <f t="shared" si="23"/>
        <v>0</v>
      </c>
      <c r="AS55" s="30">
        <f t="shared" si="23"/>
        <v>0</v>
      </c>
      <c r="AT55" s="30">
        <f t="shared" si="23"/>
        <v>0</v>
      </c>
      <c r="AU55" s="30">
        <f t="shared" si="23"/>
        <v>0</v>
      </c>
      <c r="AV55" s="30">
        <f t="shared" si="23"/>
        <v>52.105939763483711</v>
      </c>
      <c r="AW55" s="30">
        <f t="shared" si="23"/>
        <v>8.4202865288387105</v>
      </c>
      <c r="AX55" s="30">
        <f t="shared" si="23"/>
        <v>0</v>
      </c>
      <c r="AY55" s="30">
        <f t="shared" si="23"/>
        <v>0</v>
      </c>
      <c r="AZ55" s="30">
        <f t="shared" si="23"/>
        <v>131.17405124190307</v>
      </c>
      <c r="BA55" s="30">
        <f t="shared" si="23"/>
        <v>0</v>
      </c>
      <c r="BB55" s="30">
        <f t="shared" si="23"/>
        <v>0</v>
      </c>
      <c r="BC55" s="30">
        <f t="shared" si="23"/>
        <v>0</v>
      </c>
      <c r="BD55" s="30">
        <f t="shared" si="23"/>
        <v>0</v>
      </c>
      <c r="BE55" s="30">
        <f t="shared" si="23"/>
        <v>0</v>
      </c>
      <c r="BF55" s="30">
        <f t="shared" si="23"/>
        <v>43.520464970838724</v>
      </c>
      <c r="BG55" s="30">
        <f t="shared" si="23"/>
        <v>9.4242513110322648</v>
      </c>
      <c r="BH55" s="30">
        <f t="shared" si="23"/>
        <v>0</v>
      </c>
      <c r="BI55" s="30">
        <f t="shared" si="23"/>
        <v>0</v>
      </c>
      <c r="BJ55" s="30">
        <f t="shared" si="23"/>
        <v>74.620403808064552</v>
      </c>
      <c r="BK55" s="30">
        <f t="shared" si="23"/>
        <v>454.4369557518686</v>
      </c>
    </row>
    <row r="56" spans="1:66" ht="2.25" customHeight="1" x14ac:dyDescent="0.2">
      <c r="A56" s="22"/>
      <c r="B56" s="25"/>
      <c r="C56" s="57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9"/>
    </row>
    <row r="57" spans="1:66" x14ac:dyDescent="0.2">
      <c r="A57" s="22" t="s">
        <v>4</v>
      </c>
      <c r="B57" s="23" t="s">
        <v>9</v>
      </c>
      <c r="C57" s="57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9"/>
    </row>
    <row r="58" spans="1:66" x14ac:dyDescent="0.2">
      <c r="A58" s="22" t="s">
        <v>75</v>
      </c>
      <c r="B58" s="25" t="s">
        <v>17</v>
      </c>
      <c r="C58" s="57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9"/>
    </row>
    <row r="59" spans="1:66" x14ac:dyDescent="0.2">
      <c r="A59" s="22"/>
      <c r="B59" s="29" t="s">
        <v>36</v>
      </c>
      <c r="C59" s="30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  <c r="AZ59" s="27">
        <v>0</v>
      </c>
      <c r="BA59" s="27">
        <v>0</v>
      </c>
      <c r="BB59" s="27">
        <v>0</v>
      </c>
      <c r="BC59" s="27">
        <v>0</v>
      </c>
      <c r="BD59" s="27">
        <v>0</v>
      </c>
      <c r="BE59" s="27">
        <v>0</v>
      </c>
      <c r="BF59" s="27">
        <v>0</v>
      </c>
      <c r="BG59" s="27">
        <v>0</v>
      </c>
      <c r="BH59" s="27">
        <v>0</v>
      </c>
      <c r="BI59" s="27">
        <v>0</v>
      </c>
      <c r="BJ59" s="27">
        <v>0</v>
      </c>
      <c r="BK59" s="28">
        <f>SUM(C59:BJ59)</f>
        <v>0</v>
      </c>
    </row>
    <row r="60" spans="1:66" x14ac:dyDescent="0.2">
      <c r="A60" s="22"/>
      <c r="B60" s="29" t="s">
        <v>84</v>
      </c>
      <c r="C60" s="30">
        <f>SUM(C59)</f>
        <v>0</v>
      </c>
      <c r="D60" s="30">
        <f t="shared" ref="D60:BK60" si="24">SUM(D59)</f>
        <v>0</v>
      </c>
      <c r="E60" s="30">
        <f t="shared" si="24"/>
        <v>0</v>
      </c>
      <c r="F60" s="30">
        <f t="shared" si="24"/>
        <v>0</v>
      </c>
      <c r="G60" s="30">
        <f t="shared" si="24"/>
        <v>0</v>
      </c>
      <c r="H60" s="30">
        <f t="shared" si="24"/>
        <v>0</v>
      </c>
      <c r="I60" s="30">
        <f t="shared" si="24"/>
        <v>0</v>
      </c>
      <c r="J60" s="30">
        <f t="shared" si="24"/>
        <v>0</v>
      </c>
      <c r="K60" s="30">
        <f t="shared" si="24"/>
        <v>0</v>
      </c>
      <c r="L60" s="30">
        <f t="shared" si="24"/>
        <v>0</v>
      </c>
      <c r="M60" s="30">
        <f t="shared" si="24"/>
        <v>0</v>
      </c>
      <c r="N60" s="30">
        <f t="shared" si="24"/>
        <v>0</v>
      </c>
      <c r="O60" s="30">
        <f t="shared" si="24"/>
        <v>0</v>
      </c>
      <c r="P60" s="30">
        <f t="shared" si="24"/>
        <v>0</v>
      </c>
      <c r="Q60" s="30">
        <f t="shared" si="24"/>
        <v>0</v>
      </c>
      <c r="R60" s="30">
        <f t="shared" si="24"/>
        <v>0</v>
      </c>
      <c r="S60" s="30">
        <f t="shared" si="24"/>
        <v>0</v>
      </c>
      <c r="T60" s="30">
        <f t="shared" si="24"/>
        <v>0</v>
      </c>
      <c r="U60" s="30">
        <f t="shared" si="24"/>
        <v>0</v>
      </c>
      <c r="V60" s="30">
        <f t="shared" si="24"/>
        <v>0</v>
      </c>
      <c r="W60" s="30">
        <f t="shared" si="24"/>
        <v>0</v>
      </c>
      <c r="X60" s="30">
        <f t="shared" si="24"/>
        <v>0</v>
      </c>
      <c r="Y60" s="30">
        <f t="shared" si="24"/>
        <v>0</v>
      </c>
      <c r="Z60" s="30">
        <f t="shared" si="24"/>
        <v>0</v>
      </c>
      <c r="AA60" s="30">
        <f t="shared" si="24"/>
        <v>0</v>
      </c>
      <c r="AB60" s="30">
        <f t="shared" si="24"/>
        <v>0</v>
      </c>
      <c r="AC60" s="30">
        <f t="shared" si="24"/>
        <v>0</v>
      </c>
      <c r="AD60" s="30">
        <f t="shared" si="24"/>
        <v>0</v>
      </c>
      <c r="AE60" s="30">
        <f t="shared" si="24"/>
        <v>0</v>
      </c>
      <c r="AF60" s="30">
        <f t="shared" si="24"/>
        <v>0</v>
      </c>
      <c r="AG60" s="30">
        <f t="shared" si="24"/>
        <v>0</v>
      </c>
      <c r="AH60" s="30">
        <f t="shared" si="24"/>
        <v>0</v>
      </c>
      <c r="AI60" s="30">
        <f t="shared" si="24"/>
        <v>0</v>
      </c>
      <c r="AJ60" s="30">
        <f t="shared" si="24"/>
        <v>0</v>
      </c>
      <c r="AK60" s="30">
        <f t="shared" si="24"/>
        <v>0</v>
      </c>
      <c r="AL60" s="30">
        <f t="shared" si="24"/>
        <v>0</v>
      </c>
      <c r="AM60" s="30">
        <f t="shared" si="24"/>
        <v>0</v>
      </c>
      <c r="AN60" s="30">
        <f t="shared" si="24"/>
        <v>0</v>
      </c>
      <c r="AO60" s="30">
        <f t="shared" si="24"/>
        <v>0</v>
      </c>
      <c r="AP60" s="30">
        <f t="shared" si="24"/>
        <v>0</v>
      </c>
      <c r="AQ60" s="30">
        <f t="shared" si="24"/>
        <v>0</v>
      </c>
      <c r="AR60" s="30">
        <f t="shared" si="24"/>
        <v>0</v>
      </c>
      <c r="AS60" s="30">
        <f t="shared" si="24"/>
        <v>0</v>
      </c>
      <c r="AT60" s="30">
        <f t="shared" si="24"/>
        <v>0</v>
      </c>
      <c r="AU60" s="30">
        <f t="shared" si="24"/>
        <v>0</v>
      </c>
      <c r="AV60" s="30">
        <f t="shared" si="24"/>
        <v>0</v>
      </c>
      <c r="AW60" s="30">
        <f t="shared" si="24"/>
        <v>0</v>
      </c>
      <c r="AX60" s="30">
        <f t="shared" si="24"/>
        <v>0</v>
      </c>
      <c r="AY60" s="30">
        <f t="shared" si="24"/>
        <v>0</v>
      </c>
      <c r="AZ60" s="30">
        <f t="shared" si="24"/>
        <v>0</v>
      </c>
      <c r="BA60" s="30">
        <f t="shared" si="24"/>
        <v>0</v>
      </c>
      <c r="BB60" s="30">
        <f t="shared" si="24"/>
        <v>0</v>
      </c>
      <c r="BC60" s="30">
        <f t="shared" si="24"/>
        <v>0</v>
      </c>
      <c r="BD60" s="30">
        <f t="shared" si="24"/>
        <v>0</v>
      </c>
      <c r="BE60" s="30">
        <f t="shared" si="24"/>
        <v>0</v>
      </c>
      <c r="BF60" s="30">
        <f t="shared" si="24"/>
        <v>0</v>
      </c>
      <c r="BG60" s="30">
        <f t="shared" si="24"/>
        <v>0</v>
      </c>
      <c r="BH60" s="30">
        <f t="shared" si="24"/>
        <v>0</v>
      </c>
      <c r="BI60" s="30">
        <f t="shared" si="24"/>
        <v>0</v>
      </c>
      <c r="BJ60" s="30">
        <f t="shared" si="24"/>
        <v>0</v>
      </c>
      <c r="BK60" s="30">
        <f t="shared" si="24"/>
        <v>0</v>
      </c>
    </row>
    <row r="61" spans="1:66" x14ac:dyDescent="0.2">
      <c r="A61" s="22" t="s">
        <v>76</v>
      </c>
      <c r="B61" s="25" t="s">
        <v>18</v>
      </c>
      <c r="C61" s="57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9"/>
    </row>
    <row r="62" spans="1:66" x14ac:dyDescent="0.2">
      <c r="A62" s="22"/>
      <c r="B62" s="26" t="s">
        <v>122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0.75350990000001827</v>
      </c>
      <c r="AW62" s="27">
        <v>160.78763873082937</v>
      </c>
      <c r="AX62" s="27">
        <v>469.1948453</v>
      </c>
      <c r="AY62" s="27">
        <v>0</v>
      </c>
      <c r="AZ62" s="27">
        <v>0.44768789999999992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0.57807000000000219</v>
      </c>
      <c r="BG62" s="27">
        <v>0</v>
      </c>
      <c r="BH62" s="27">
        <v>0</v>
      </c>
      <c r="BI62" s="27">
        <v>0</v>
      </c>
      <c r="BJ62" s="27">
        <v>1.4048623</v>
      </c>
      <c r="BK62" s="28">
        <f t="shared" ref="BK62:BK65" si="25">SUM(C62:BJ62)</f>
        <v>633.16661413082943</v>
      </c>
      <c r="BL62" s="45"/>
      <c r="BM62" s="53"/>
      <c r="BN62" s="56"/>
    </row>
    <row r="63" spans="1:66" x14ac:dyDescent="0.2">
      <c r="A63" s="22"/>
      <c r="B63" s="26" t="s">
        <v>123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0.41058399999999751</v>
      </c>
      <c r="AW63" s="27">
        <v>57.779373229186476</v>
      </c>
      <c r="AX63" s="27">
        <v>475.83039599999995</v>
      </c>
      <c r="AY63" s="27">
        <v>0</v>
      </c>
      <c r="AZ63" s="27">
        <v>0.14221780000000001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0.25746290000000005</v>
      </c>
      <c r="BG63" s="27">
        <v>5.2240000000000001E-4</v>
      </c>
      <c r="BH63" s="27">
        <v>0</v>
      </c>
      <c r="BI63" s="27">
        <v>0</v>
      </c>
      <c r="BJ63" s="27">
        <v>8.7210800000000005E-2</v>
      </c>
      <c r="BK63" s="28">
        <f t="shared" si="25"/>
        <v>534.50776712918639</v>
      </c>
      <c r="BL63" s="45"/>
      <c r="BM63" s="53"/>
      <c r="BN63" s="56"/>
    </row>
    <row r="64" spans="1:66" x14ac:dyDescent="0.2">
      <c r="A64" s="22"/>
      <c r="B64" s="26" t="s">
        <v>124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1.2312141000000105</v>
      </c>
      <c r="AW64" s="27">
        <v>13.013546800000009</v>
      </c>
      <c r="AX64" s="27">
        <v>480.9594015246841</v>
      </c>
      <c r="AY64" s="27">
        <v>0</v>
      </c>
      <c r="AZ64" s="27">
        <v>0.15826330000000002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1.9629579999999882</v>
      </c>
      <c r="BG64" s="27">
        <v>7.8821000000000013E-3</v>
      </c>
      <c r="BH64" s="27">
        <v>0</v>
      </c>
      <c r="BI64" s="27">
        <v>0</v>
      </c>
      <c r="BJ64" s="27">
        <v>0.1222703</v>
      </c>
      <c r="BK64" s="28">
        <f t="shared" si="25"/>
        <v>497.45553612468416</v>
      </c>
      <c r="BL64" s="45"/>
      <c r="BM64" s="53"/>
      <c r="BN64" s="56"/>
    </row>
    <row r="65" spans="1:67" x14ac:dyDescent="0.2">
      <c r="A65" s="22"/>
      <c r="B65" s="26" t="s">
        <v>125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7">
        <v>0.59742510000001836</v>
      </c>
      <c r="AW65" s="27">
        <v>460.02359661359992</v>
      </c>
      <c r="AX65" s="27">
        <v>464.73311819999998</v>
      </c>
      <c r="AY65" s="27">
        <v>0</v>
      </c>
      <c r="AZ65" s="27">
        <v>3.325359000000002</v>
      </c>
      <c r="BA65" s="27">
        <v>0</v>
      </c>
      <c r="BB65" s="27">
        <v>0</v>
      </c>
      <c r="BC65" s="27">
        <v>0</v>
      </c>
      <c r="BD65" s="27">
        <v>0</v>
      </c>
      <c r="BE65" s="27">
        <v>0</v>
      </c>
      <c r="BF65" s="27">
        <v>0.39105670000003789</v>
      </c>
      <c r="BG65" s="27">
        <v>0</v>
      </c>
      <c r="BH65" s="27">
        <v>0</v>
      </c>
      <c r="BI65" s="27">
        <v>0</v>
      </c>
      <c r="BJ65" s="27">
        <v>0.23824070000000003</v>
      </c>
      <c r="BK65" s="28">
        <f t="shared" si="25"/>
        <v>929.30879631360006</v>
      </c>
      <c r="BL65" s="45"/>
      <c r="BM65" s="53"/>
      <c r="BN65" s="56"/>
    </row>
    <row r="66" spans="1:67" x14ac:dyDescent="0.2">
      <c r="A66" s="22"/>
      <c r="B66" s="29" t="s">
        <v>85</v>
      </c>
      <c r="C66" s="30">
        <f>SUM(C62:C65)</f>
        <v>0</v>
      </c>
      <c r="D66" s="30">
        <f t="shared" ref="D66:AZ66" si="26">SUM(D62:D65)</f>
        <v>0</v>
      </c>
      <c r="E66" s="30">
        <f t="shared" si="26"/>
        <v>0</v>
      </c>
      <c r="F66" s="30">
        <f t="shared" si="26"/>
        <v>0</v>
      </c>
      <c r="G66" s="30">
        <f t="shared" si="26"/>
        <v>0</v>
      </c>
      <c r="H66" s="30">
        <f t="shared" si="26"/>
        <v>0</v>
      </c>
      <c r="I66" s="30">
        <f t="shared" si="26"/>
        <v>0</v>
      </c>
      <c r="J66" s="30">
        <f t="shared" si="26"/>
        <v>0</v>
      </c>
      <c r="K66" s="30">
        <f t="shared" si="26"/>
        <v>0</v>
      </c>
      <c r="L66" s="30">
        <f t="shared" si="26"/>
        <v>0</v>
      </c>
      <c r="M66" s="30">
        <f t="shared" si="26"/>
        <v>0</v>
      </c>
      <c r="N66" s="30">
        <f t="shared" si="26"/>
        <v>0</v>
      </c>
      <c r="O66" s="30">
        <f t="shared" si="26"/>
        <v>0</v>
      </c>
      <c r="P66" s="30">
        <f t="shared" si="26"/>
        <v>0</v>
      </c>
      <c r="Q66" s="30">
        <f t="shared" si="26"/>
        <v>0</v>
      </c>
      <c r="R66" s="30">
        <f t="shared" si="26"/>
        <v>0</v>
      </c>
      <c r="S66" s="30">
        <f t="shared" si="26"/>
        <v>0</v>
      </c>
      <c r="T66" s="30">
        <f t="shared" si="26"/>
        <v>0</v>
      </c>
      <c r="U66" s="30">
        <f t="shared" si="26"/>
        <v>0</v>
      </c>
      <c r="V66" s="30">
        <f t="shared" si="26"/>
        <v>0</v>
      </c>
      <c r="W66" s="30">
        <f t="shared" si="26"/>
        <v>0</v>
      </c>
      <c r="X66" s="30">
        <f t="shared" si="26"/>
        <v>0</v>
      </c>
      <c r="Y66" s="30">
        <f t="shared" si="26"/>
        <v>0</v>
      </c>
      <c r="Z66" s="30">
        <f t="shared" si="26"/>
        <v>0</v>
      </c>
      <c r="AA66" s="30">
        <f t="shared" si="26"/>
        <v>0</v>
      </c>
      <c r="AB66" s="30">
        <f t="shared" si="26"/>
        <v>0</v>
      </c>
      <c r="AC66" s="30">
        <f t="shared" si="26"/>
        <v>0</v>
      </c>
      <c r="AD66" s="30">
        <f t="shared" si="26"/>
        <v>0</v>
      </c>
      <c r="AE66" s="30">
        <f t="shared" si="26"/>
        <v>0</v>
      </c>
      <c r="AF66" s="30">
        <f t="shared" si="26"/>
        <v>0</v>
      </c>
      <c r="AG66" s="30">
        <f t="shared" si="26"/>
        <v>0</v>
      </c>
      <c r="AH66" s="30">
        <f t="shared" si="26"/>
        <v>0</v>
      </c>
      <c r="AI66" s="30">
        <f t="shared" si="26"/>
        <v>0</v>
      </c>
      <c r="AJ66" s="30">
        <f t="shared" si="26"/>
        <v>0</v>
      </c>
      <c r="AK66" s="30">
        <f t="shared" si="26"/>
        <v>0</v>
      </c>
      <c r="AL66" s="30">
        <f t="shared" si="26"/>
        <v>0</v>
      </c>
      <c r="AM66" s="30">
        <f t="shared" si="26"/>
        <v>0</v>
      </c>
      <c r="AN66" s="30">
        <f t="shared" si="26"/>
        <v>0</v>
      </c>
      <c r="AO66" s="30">
        <f t="shared" si="26"/>
        <v>0</v>
      </c>
      <c r="AP66" s="30">
        <f t="shared" si="26"/>
        <v>0</v>
      </c>
      <c r="AQ66" s="30">
        <f t="shared" si="26"/>
        <v>0</v>
      </c>
      <c r="AR66" s="30">
        <f t="shared" si="26"/>
        <v>0</v>
      </c>
      <c r="AS66" s="30">
        <f t="shared" si="26"/>
        <v>0</v>
      </c>
      <c r="AT66" s="30">
        <f t="shared" si="26"/>
        <v>0</v>
      </c>
      <c r="AU66" s="30">
        <f t="shared" si="26"/>
        <v>0</v>
      </c>
      <c r="AV66" s="30">
        <f t="shared" si="26"/>
        <v>2.9927331000000446</v>
      </c>
      <c r="AW66" s="30">
        <f t="shared" si="26"/>
        <v>691.60415537361575</v>
      </c>
      <c r="AX66" s="30">
        <f t="shared" si="26"/>
        <v>1890.717761024684</v>
      </c>
      <c r="AY66" s="30">
        <f t="shared" si="26"/>
        <v>0</v>
      </c>
      <c r="AZ66" s="30">
        <f t="shared" si="26"/>
        <v>4.0735280000000014</v>
      </c>
      <c r="BA66" s="30">
        <f t="shared" ref="BA66:BJ66" si="27">SUM(BA62:BA65)</f>
        <v>0</v>
      </c>
      <c r="BB66" s="30">
        <f t="shared" si="27"/>
        <v>0</v>
      </c>
      <c r="BC66" s="30">
        <f t="shared" si="27"/>
        <v>0</v>
      </c>
      <c r="BD66" s="30">
        <f t="shared" si="27"/>
        <v>0</v>
      </c>
      <c r="BE66" s="30">
        <f t="shared" si="27"/>
        <v>0</v>
      </c>
      <c r="BF66" s="30">
        <f t="shared" si="27"/>
        <v>3.189547600000028</v>
      </c>
      <c r="BG66" s="30">
        <f t="shared" si="27"/>
        <v>8.4045000000000005E-3</v>
      </c>
      <c r="BH66" s="30">
        <f t="shared" si="27"/>
        <v>0</v>
      </c>
      <c r="BI66" s="30">
        <f t="shared" si="27"/>
        <v>0</v>
      </c>
      <c r="BJ66" s="30">
        <f t="shared" si="27"/>
        <v>1.8525841000000001</v>
      </c>
      <c r="BK66" s="30">
        <f t="shared" ref="BK66" si="28">SUM(BK62:BK65)</f>
        <v>2594.4387136983</v>
      </c>
      <c r="BM66" s="52"/>
      <c r="BO66" s="52"/>
    </row>
    <row r="67" spans="1:67" x14ac:dyDescent="0.2">
      <c r="A67" s="22"/>
      <c r="B67" s="32" t="s">
        <v>83</v>
      </c>
      <c r="C67" s="30">
        <f>C60+C66</f>
        <v>0</v>
      </c>
      <c r="D67" s="30">
        <f t="shared" ref="D67:AU67" si="29">D60+D66</f>
        <v>0</v>
      </c>
      <c r="E67" s="30">
        <f t="shared" si="29"/>
        <v>0</v>
      </c>
      <c r="F67" s="30">
        <f t="shared" si="29"/>
        <v>0</v>
      </c>
      <c r="G67" s="30">
        <f t="shared" si="29"/>
        <v>0</v>
      </c>
      <c r="H67" s="30">
        <f t="shared" si="29"/>
        <v>0</v>
      </c>
      <c r="I67" s="30">
        <f t="shared" si="29"/>
        <v>0</v>
      </c>
      <c r="J67" s="30">
        <f t="shared" si="29"/>
        <v>0</v>
      </c>
      <c r="K67" s="30">
        <f t="shared" si="29"/>
        <v>0</v>
      </c>
      <c r="L67" s="30">
        <f t="shared" si="29"/>
        <v>0</v>
      </c>
      <c r="M67" s="30">
        <f t="shared" si="29"/>
        <v>0</v>
      </c>
      <c r="N67" s="30">
        <f t="shared" si="29"/>
        <v>0</v>
      </c>
      <c r="O67" s="30">
        <f t="shared" si="29"/>
        <v>0</v>
      </c>
      <c r="P67" s="30">
        <f t="shared" si="29"/>
        <v>0</v>
      </c>
      <c r="Q67" s="30">
        <f t="shared" si="29"/>
        <v>0</v>
      </c>
      <c r="R67" s="30">
        <f t="shared" si="29"/>
        <v>0</v>
      </c>
      <c r="S67" s="30">
        <f t="shared" si="29"/>
        <v>0</v>
      </c>
      <c r="T67" s="30">
        <f t="shared" si="29"/>
        <v>0</v>
      </c>
      <c r="U67" s="30">
        <f t="shared" si="29"/>
        <v>0</v>
      </c>
      <c r="V67" s="30">
        <f t="shared" si="29"/>
        <v>0</v>
      </c>
      <c r="W67" s="30">
        <f t="shared" si="29"/>
        <v>0</v>
      </c>
      <c r="X67" s="30">
        <f t="shared" si="29"/>
        <v>0</v>
      </c>
      <c r="Y67" s="30">
        <f t="shared" si="29"/>
        <v>0</v>
      </c>
      <c r="Z67" s="30">
        <f t="shared" si="29"/>
        <v>0</v>
      </c>
      <c r="AA67" s="30">
        <f t="shared" si="29"/>
        <v>0</v>
      </c>
      <c r="AB67" s="30">
        <f t="shared" si="29"/>
        <v>0</v>
      </c>
      <c r="AC67" s="30">
        <f t="shared" si="29"/>
        <v>0</v>
      </c>
      <c r="AD67" s="30">
        <f t="shared" si="29"/>
        <v>0</v>
      </c>
      <c r="AE67" s="30">
        <f t="shared" si="29"/>
        <v>0</v>
      </c>
      <c r="AF67" s="30">
        <f t="shared" si="29"/>
        <v>0</v>
      </c>
      <c r="AG67" s="30">
        <f t="shared" si="29"/>
        <v>0</v>
      </c>
      <c r="AH67" s="30">
        <f t="shared" si="29"/>
        <v>0</v>
      </c>
      <c r="AI67" s="30">
        <f t="shared" si="29"/>
        <v>0</v>
      </c>
      <c r="AJ67" s="30">
        <f t="shared" si="29"/>
        <v>0</v>
      </c>
      <c r="AK67" s="30">
        <f t="shared" si="29"/>
        <v>0</v>
      </c>
      <c r="AL67" s="30">
        <f t="shared" si="29"/>
        <v>0</v>
      </c>
      <c r="AM67" s="30">
        <f t="shared" si="29"/>
        <v>0</v>
      </c>
      <c r="AN67" s="30">
        <f t="shared" si="29"/>
        <v>0</v>
      </c>
      <c r="AO67" s="30">
        <f t="shared" si="29"/>
        <v>0</v>
      </c>
      <c r="AP67" s="30">
        <f t="shared" si="29"/>
        <v>0</v>
      </c>
      <c r="AQ67" s="30">
        <f t="shared" si="29"/>
        <v>0</v>
      </c>
      <c r="AR67" s="30">
        <f t="shared" si="29"/>
        <v>0</v>
      </c>
      <c r="AS67" s="30">
        <f t="shared" si="29"/>
        <v>0</v>
      </c>
      <c r="AT67" s="30">
        <f t="shared" si="29"/>
        <v>0</v>
      </c>
      <c r="AU67" s="30">
        <f t="shared" si="29"/>
        <v>0</v>
      </c>
      <c r="AV67" s="30">
        <f t="shared" ref="AV67:AZ67" si="30">AV60+AV66</f>
        <v>2.9927331000000446</v>
      </c>
      <c r="AW67" s="30">
        <f t="shared" si="30"/>
        <v>691.60415537361575</v>
      </c>
      <c r="AX67" s="30">
        <f t="shared" si="30"/>
        <v>1890.717761024684</v>
      </c>
      <c r="AY67" s="30">
        <f t="shared" si="30"/>
        <v>0</v>
      </c>
      <c r="AZ67" s="30">
        <f t="shared" si="30"/>
        <v>4.0735280000000014</v>
      </c>
      <c r="BA67" s="30">
        <f t="shared" ref="BA67:BJ67" si="31">BA60+BA66</f>
        <v>0</v>
      </c>
      <c r="BB67" s="30">
        <f t="shared" si="31"/>
        <v>0</v>
      </c>
      <c r="BC67" s="30">
        <f t="shared" si="31"/>
        <v>0</v>
      </c>
      <c r="BD67" s="30">
        <f t="shared" si="31"/>
        <v>0</v>
      </c>
      <c r="BE67" s="30">
        <f t="shared" si="31"/>
        <v>0</v>
      </c>
      <c r="BF67" s="30">
        <f t="shared" si="31"/>
        <v>3.189547600000028</v>
      </c>
      <c r="BG67" s="30">
        <f t="shared" si="31"/>
        <v>8.4045000000000005E-3</v>
      </c>
      <c r="BH67" s="30">
        <f t="shared" si="31"/>
        <v>0</v>
      </c>
      <c r="BI67" s="30">
        <f t="shared" si="31"/>
        <v>0</v>
      </c>
      <c r="BJ67" s="30">
        <f t="shared" si="31"/>
        <v>1.8525841000000001</v>
      </c>
      <c r="BK67" s="30">
        <f t="shared" ref="BK67" si="32">BK60+BK66</f>
        <v>2594.4387136983</v>
      </c>
      <c r="BM67" s="53"/>
    </row>
    <row r="68" spans="1:67" ht="4.5" customHeight="1" x14ac:dyDescent="0.2">
      <c r="A68" s="22"/>
      <c r="B68" s="25"/>
      <c r="C68" s="57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9"/>
    </row>
    <row r="69" spans="1:67" ht="25.5" x14ac:dyDescent="0.2">
      <c r="A69" s="22" t="s">
        <v>19</v>
      </c>
      <c r="B69" s="23" t="s">
        <v>20</v>
      </c>
      <c r="C69" s="57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9"/>
    </row>
    <row r="70" spans="1:67" x14ac:dyDescent="0.2">
      <c r="A70" s="22" t="s">
        <v>75</v>
      </c>
      <c r="B70" s="25" t="s">
        <v>21</v>
      </c>
      <c r="C70" s="57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9"/>
    </row>
    <row r="71" spans="1:67" x14ac:dyDescent="0.2">
      <c r="A71" s="22"/>
      <c r="B71" s="29" t="s">
        <v>36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28">
        <f>SUM(C71:BJ71)</f>
        <v>0</v>
      </c>
    </row>
    <row r="72" spans="1:67" x14ac:dyDescent="0.2">
      <c r="A72" s="22"/>
      <c r="B72" s="32" t="s">
        <v>82</v>
      </c>
      <c r="C72" s="30">
        <v>0</v>
      </c>
      <c r="D72" s="27">
        <v>0</v>
      </c>
      <c r="E72" s="27">
        <v>0</v>
      </c>
      <c r="F72" s="27">
        <v>0</v>
      </c>
      <c r="G72" s="35">
        <v>0</v>
      </c>
      <c r="H72" s="30">
        <v>0</v>
      </c>
      <c r="I72" s="27">
        <v>0</v>
      </c>
      <c r="J72" s="27">
        <v>0</v>
      </c>
      <c r="K72" s="27">
        <v>0</v>
      </c>
      <c r="L72" s="35">
        <v>0</v>
      </c>
      <c r="M72" s="30">
        <v>0</v>
      </c>
      <c r="N72" s="27">
        <v>0</v>
      </c>
      <c r="O72" s="27">
        <v>0</v>
      </c>
      <c r="P72" s="27">
        <v>0</v>
      </c>
      <c r="Q72" s="35">
        <v>0</v>
      </c>
      <c r="R72" s="30">
        <v>0</v>
      </c>
      <c r="S72" s="27">
        <v>0</v>
      </c>
      <c r="T72" s="27">
        <v>0</v>
      </c>
      <c r="U72" s="27">
        <v>0</v>
      </c>
      <c r="V72" s="35">
        <v>0</v>
      </c>
      <c r="W72" s="30">
        <v>0</v>
      </c>
      <c r="X72" s="27">
        <v>0</v>
      </c>
      <c r="Y72" s="27">
        <v>0</v>
      </c>
      <c r="Z72" s="27">
        <v>0</v>
      </c>
      <c r="AA72" s="35">
        <v>0</v>
      </c>
      <c r="AB72" s="30">
        <v>0</v>
      </c>
      <c r="AC72" s="27">
        <v>0</v>
      </c>
      <c r="AD72" s="27">
        <v>0</v>
      </c>
      <c r="AE72" s="27">
        <v>0</v>
      </c>
      <c r="AF72" s="35">
        <v>0</v>
      </c>
      <c r="AG72" s="30">
        <v>0</v>
      </c>
      <c r="AH72" s="27">
        <v>0</v>
      </c>
      <c r="AI72" s="27">
        <v>0</v>
      </c>
      <c r="AJ72" s="27">
        <v>0</v>
      </c>
      <c r="AK72" s="35">
        <v>0</v>
      </c>
      <c r="AL72" s="30">
        <v>0</v>
      </c>
      <c r="AM72" s="27">
        <v>0</v>
      </c>
      <c r="AN72" s="27">
        <v>0</v>
      </c>
      <c r="AO72" s="27">
        <v>0</v>
      </c>
      <c r="AP72" s="35">
        <v>0</v>
      </c>
      <c r="AQ72" s="30">
        <v>0</v>
      </c>
      <c r="AR72" s="27">
        <v>0</v>
      </c>
      <c r="AS72" s="27">
        <v>0</v>
      </c>
      <c r="AT72" s="27">
        <v>0</v>
      </c>
      <c r="AU72" s="35">
        <v>0</v>
      </c>
      <c r="AV72" s="30">
        <v>0</v>
      </c>
      <c r="AW72" s="27">
        <v>0</v>
      </c>
      <c r="AX72" s="27">
        <v>0</v>
      </c>
      <c r="AY72" s="27">
        <v>0</v>
      </c>
      <c r="AZ72" s="35">
        <v>0</v>
      </c>
      <c r="BA72" s="30">
        <v>0</v>
      </c>
      <c r="BB72" s="27">
        <v>0</v>
      </c>
      <c r="BC72" s="27">
        <v>0</v>
      </c>
      <c r="BD72" s="27">
        <v>0</v>
      </c>
      <c r="BE72" s="35">
        <v>0</v>
      </c>
      <c r="BF72" s="30">
        <v>0</v>
      </c>
      <c r="BG72" s="27">
        <v>0</v>
      </c>
      <c r="BH72" s="27">
        <v>0</v>
      </c>
      <c r="BI72" s="27">
        <v>0</v>
      </c>
      <c r="BJ72" s="35">
        <v>0</v>
      </c>
      <c r="BK72" s="28">
        <f>SUM(C72:BJ72)</f>
        <v>0</v>
      </c>
    </row>
    <row r="73" spans="1:67" ht="4.5" customHeight="1" x14ac:dyDescent="0.2">
      <c r="A73" s="22"/>
      <c r="B73" s="36"/>
      <c r="C73" s="57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9"/>
    </row>
    <row r="74" spans="1:67" x14ac:dyDescent="0.2">
      <c r="A74" s="22"/>
      <c r="B74" s="37" t="s">
        <v>98</v>
      </c>
      <c r="C74" s="38">
        <f t="shared" ref="C74:AH74" si="33">C31+C50+C55+C67+C72</f>
        <v>0</v>
      </c>
      <c r="D74" s="38">
        <f t="shared" si="33"/>
        <v>22.32705422809677</v>
      </c>
      <c r="E74" s="38">
        <f t="shared" si="33"/>
        <v>0</v>
      </c>
      <c r="F74" s="38">
        <f t="shared" si="33"/>
        <v>0</v>
      </c>
      <c r="G74" s="38">
        <f t="shared" si="33"/>
        <v>0</v>
      </c>
      <c r="H74" s="38">
        <f t="shared" si="33"/>
        <v>131.19861223838708</v>
      </c>
      <c r="I74" s="38">
        <f t="shared" si="33"/>
        <v>6589.6960942392034</v>
      </c>
      <c r="J74" s="38">
        <f t="shared" si="33"/>
        <v>1333.2817629469032</v>
      </c>
      <c r="K74" s="38">
        <f t="shared" si="33"/>
        <v>0</v>
      </c>
      <c r="L74" s="38">
        <f t="shared" si="33"/>
        <v>277.38423155564516</v>
      </c>
      <c r="M74" s="38">
        <f t="shared" si="33"/>
        <v>0</v>
      </c>
      <c r="N74" s="38">
        <f t="shared" si="33"/>
        <v>0</v>
      </c>
      <c r="O74" s="38">
        <f t="shared" si="33"/>
        <v>0</v>
      </c>
      <c r="P74" s="38">
        <f t="shared" si="33"/>
        <v>0</v>
      </c>
      <c r="Q74" s="38">
        <f t="shared" si="33"/>
        <v>0</v>
      </c>
      <c r="R74" s="38">
        <f t="shared" si="33"/>
        <v>90.980802259677461</v>
      </c>
      <c r="S74" s="38">
        <f t="shared" si="33"/>
        <v>385.28980694615723</v>
      </c>
      <c r="T74" s="38">
        <f t="shared" si="33"/>
        <v>286.04934225235485</v>
      </c>
      <c r="U74" s="38">
        <f t="shared" si="33"/>
        <v>0</v>
      </c>
      <c r="V74" s="38">
        <f t="shared" si="33"/>
        <v>89.638784228322592</v>
      </c>
      <c r="W74" s="38">
        <f t="shared" si="33"/>
        <v>0</v>
      </c>
      <c r="X74" s="38">
        <f t="shared" si="33"/>
        <v>0</v>
      </c>
      <c r="Y74" s="38">
        <f t="shared" si="33"/>
        <v>0</v>
      </c>
      <c r="Z74" s="38">
        <f t="shared" si="33"/>
        <v>0</v>
      </c>
      <c r="AA74" s="38">
        <f t="shared" si="33"/>
        <v>0</v>
      </c>
      <c r="AB74" s="38">
        <f t="shared" si="33"/>
        <v>12.72977036096774</v>
      </c>
      <c r="AC74" s="38">
        <f t="shared" si="33"/>
        <v>71.138077219160792</v>
      </c>
      <c r="AD74" s="38">
        <f t="shared" si="33"/>
        <v>0</v>
      </c>
      <c r="AE74" s="38">
        <f t="shared" si="33"/>
        <v>0</v>
      </c>
      <c r="AF74" s="38">
        <f t="shared" si="33"/>
        <v>10.685138861548388</v>
      </c>
      <c r="AG74" s="38">
        <f t="shared" si="33"/>
        <v>0</v>
      </c>
      <c r="AH74" s="38">
        <f t="shared" si="33"/>
        <v>0</v>
      </c>
      <c r="AI74" s="38">
        <f t="shared" ref="AI74:BJ74" si="34">AI31+AI50+AI55+AI67+AI72</f>
        <v>0</v>
      </c>
      <c r="AJ74" s="38">
        <f t="shared" si="34"/>
        <v>0</v>
      </c>
      <c r="AK74" s="38">
        <f t="shared" si="34"/>
        <v>0</v>
      </c>
      <c r="AL74" s="38">
        <f t="shared" si="34"/>
        <v>15.604579477258065</v>
      </c>
      <c r="AM74" s="38">
        <f t="shared" si="34"/>
        <v>0.36375201099999993</v>
      </c>
      <c r="AN74" s="38">
        <f t="shared" si="34"/>
        <v>0</v>
      </c>
      <c r="AO74" s="38">
        <f t="shared" si="34"/>
        <v>0</v>
      </c>
      <c r="AP74" s="38">
        <f t="shared" si="34"/>
        <v>8.0590116420322602</v>
      </c>
      <c r="AQ74" s="38">
        <f t="shared" si="34"/>
        <v>0</v>
      </c>
      <c r="AR74" s="38">
        <f t="shared" si="34"/>
        <v>0</v>
      </c>
      <c r="AS74" s="38">
        <f t="shared" si="34"/>
        <v>0</v>
      </c>
      <c r="AT74" s="38">
        <f t="shared" si="34"/>
        <v>0</v>
      </c>
      <c r="AU74" s="38">
        <f t="shared" si="34"/>
        <v>0</v>
      </c>
      <c r="AV74" s="38">
        <f t="shared" si="34"/>
        <v>1335.4069243275499</v>
      </c>
      <c r="AW74" s="38">
        <f t="shared" si="34"/>
        <v>2135.5477768685209</v>
      </c>
      <c r="AX74" s="38">
        <f t="shared" si="34"/>
        <v>1917.5921766219099</v>
      </c>
      <c r="AY74" s="38">
        <f t="shared" si="34"/>
        <v>0</v>
      </c>
      <c r="AZ74" s="38">
        <f t="shared" si="34"/>
        <v>1451.0251349666871</v>
      </c>
      <c r="BA74" s="38">
        <f t="shared" si="34"/>
        <v>0</v>
      </c>
      <c r="BB74" s="38">
        <f t="shared" si="34"/>
        <v>0</v>
      </c>
      <c r="BC74" s="38">
        <f t="shared" si="34"/>
        <v>0</v>
      </c>
      <c r="BD74" s="38">
        <f t="shared" si="34"/>
        <v>0</v>
      </c>
      <c r="BE74" s="38">
        <f t="shared" si="34"/>
        <v>0</v>
      </c>
      <c r="BF74" s="38">
        <f t="shared" si="34"/>
        <v>1369.7980157749741</v>
      </c>
      <c r="BG74" s="38">
        <f t="shared" si="34"/>
        <v>240.5091014345808</v>
      </c>
      <c r="BH74" s="38">
        <f t="shared" si="34"/>
        <v>162.78337232074188</v>
      </c>
      <c r="BI74" s="38">
        <f t="shared" si="34"/>
        <v>0</v>
      </c>
      <c r="BJ74" s="38">
        <f t="shared" si="34"/>
        <v>862.00983559632164</v>
      </c>
      <c r="BK74" s="46">
        <f>BK31+BK50+BK55+BK67+BK72</f>
        <v>18799.099158378001</v>
      </c>
      <c r="BL74" s="54"/>
      <c r="BM74" s="53"/>
      <c r="BN74" s="45"/>
    </row>
    <row r="75" spans="1:67" ht="4.5" customHeight="1" x14ac:dyDescent="0.2">
      <c r="A75" s="22"/>
      <c r="B75" s="37"/>
      <c r="C75" s="63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64"/>
      <c r="BL75" s="55"/>
    </row>
    <row r="76" spans="1:67" ht="14.25" customHeight="1" x14ac:dyDescent="0.3">
      <c r="A76" s="22" t="s">
        <v>5</v>
      </c>
      <c r="B76" s="20" t="s">
        <v>23</v>
      </c>
      <c r="C76" s="63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64"/>
      <c r="BM76" s="55"/>
    </row>
    <row r="77" spans="1:67" x14ac:dyDescent="0.2">
      <c r="A77" s="22"/>
      <c r="B77" s="29" t="s">
        <v>36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13.5" thickBot="1" x14ac:dyDescent="0.25">
      <c r="A78" s="41"/>
      <c r="B78" s="32" t="s">
        <v>82</v>
      </c>
      <c r="C78" s="27">
        <v>0</v>
      </c>
      <c r="D78" s="27">
        <v>0</v>
      </c>
      <c r="E78" s="27">
        <v>0</v>
      </c>
      <c r="F78" s="27">
        <v>0</v>
      </c>
      <c r="G78" s="39">
        <v>0</v>
      </c>
      <c r="H78" s="30">
        <v>0</v>
      </c>
      <c r="I78" s="27">
        <v>0</v>
      </c>
      <c r="J78" s="27">
        <v>0</v>
      </c>
      <c r="K78" s="27">
        <v>0</v>
      </c>
      <c r="L78" s="39">
        <v>0</v>
      </c>
      <c r="M78" s="30">
        <v>0</v>
      </c>
      <c r="N78" s="27">
        <v>0</v>
      </c>
      <c r="O78" s="27">
        <v>0</v>
      </c>
      <c r="P78" s="27">
        <v>0</v>
      </c>
      <c r="Q78" s="39">
        <v>0</v>
      </c>
      <c r="R78" s="30">
        <v>0</v>
      </c>
      <c r="S78" s="27">
        <v>0</v>
      </c>
      <c r="T78" s="27">
        <v>0</v>
      </c>
      <c r="U78" s="27">
        <v>0</v>
      </c>
      <c r="V78" s="35">
        <v>0</v>
      </c>
      <c r="W78" s="40">
        <v>0</v>
      </c>
      <c r="X78" s="27">
        <v>0</v>
      </c>
      <c r="Y78" s="27">
        <v>0</v>
      </c>
      <c r="Z78" s="27">
        <v>0</v>
      </c>
      <c r="AA78" s="39">
        <v>0</v>
      </c>
      <c r="AB78" s="30">
        <v>0</v>
      </c>
      <c r="AC78" s="27">
        <v>0</v>
      </c>
      <c r="AD78" s="27">
        <v>0</v>
      </c>
      <c r="AE78" s="27">
        <v>0</v>
      </c>
      <c r="AF78" s="39">
        <v>0</v>
      </c>
      <c r="AG78" s="30">
        <v>0</v>
      </c>
      <c r="AH78" s="27">
        <v>0</v>
      </c>
      <c r="AI78" s="27">
        <v>0</v>
      </c>
      <c r="AJ78" s="27">
        <v>0</v>
      </c>
      <c r="AK78" s="39">
        <v>0</v>
      </c>
      <c r="AL78" s="30">
        <v>0</v>
      </c>
      <c r="AM78" s="27">
        <v>0</v>
      </c>
      <c r="AN78" s="27">
        <v>0</v>
      </c>
      <c r="AO78" s="27">
        <v>0</v>
      </c>
      <c r="AP78" s="39">
        <v>0</v>
      </c>
      <c r="AQ78" s="30">
        <v>0</v>
      </c>
      <c r="AR78" s="27">
        <v>0</v>
      </c>
      <c r="AS78" s="27">
        <v>0</v>
      </c>
      <c r="AT78" s="27">
        <v>0</v>
      </c>
      <c r="AU78" s="39">
        <v>0</v>
      </c>
      <c r="AV78" s="30">
        <v>0</v>
      </c>
      <c r="AW78" s="27">
        <v>0</v>
      </c>
      <c r="AX78" s="27">
        <v>0</v>
      </c>
      <c r="AY78" s="27">
        <v>0</v>
      </c>
      <c r="AZ78" s="39">
        <v>0</v>
      </c>
      <c r="BA78" s="30">
        <v>0</v>
      </c>
      <c r="BB78" s="27">
        <v>0</v>
      </c>
      <c r="BC78" s="27">
        <v>0</v>
      </c>
      <c r="BD78" s="27">
        <v>0</v>
      </c>
      <c r="BE78" s="39">
        <v>0</v>
      </c>
      <c r="BF78" s="30">
        <v>0</v>
      </c>
      <c r="BG78" s="27">
        <v>0</v>
      </c>
      <c r="BH78" s="27">
        <v>0</v>
      </c>
      <c r="BI78" s="27">
        <v>0</v>
      </c>
      <c r="BJ78" s="39">
        <v>0</v>
      </c>
      <c r="BK78" s="28">
        <f>SUM(C78:BJ78)</f>
        <v>0</v>
      </c>
    </row>
    <row r="79" spans="1:67" ht="6" customHeight="1" x14ac:dyDescent="0.2">
      <c r="A79" s="34"/>
      <c r="B79" s="42"/>
    </row>
    <row r="80" spans="1:67" x14ac:dyDescent="0.2">
      <c r="A80" s="34"/>
      <c r="B80" s="34" t="s">
        <v>26</v>
      </c>
      <c r="L80" s="34"/>
    </row>
    <row r="81" spans="1:64" x14ac:dyDescent="0.2">
      <c r="A81" s="34"/>
      <c r="B81" s="34" t="s">
        <v>27</v>
      </c>
      <c r="L81" s="34"/>
      <c r="BK81" s="45"/>
    </row>
    <row r="82" spans="1:64" x14ac:dyDescent="0.2">
      <c r="L82" s="34"/>
      <c r="BK82" s="45"/>
    </row>
    <row r="83" spans="1:64" x14ac:dyDescent="0.2">
      <c r="B83" s="34" t="s">
        <v>32</v>
      </c>
      <c r="L83" s="34"/>
      <c r="BI83" s="43"/>
      <c r="BK83" s="53"/>
    </row>
    <row r="84" spans="1:64" x14ac:dyDescent="0.2">
      <c r="B84" s="34" t="s">
        <v>33</v>
      </c>
      <c r="L84" s="34"/>
      <c r="BK84" s="53"/>
      <c r="BL84" s="55"/>
    </row>
    <row r="85" spans="1:64" x14ac:dyDescent="0.2">
      <c r="B85" s="34"/>
      <c r="L85" s="34"/>
      <c r="BK85" s="53"/>
    </row>
    <row r="86" spans="1:64" x14ac:dyDescent="0.2">
      <c r="BK86" s="45"/>
    </row>
    <row r="87" spans="1:64" x14ac:dyDescent="0.2">
      <c r="B87" s="24" t="s">
        <v>37</v>
      </c>
    </row>
    <row r="88" spans="1:64" x14ac:dyDescent="0.2">
      <c r="B88" s="24" t="s">
        <v>29</v>
      </c>
    </row>
    <row r="89" spans="1:64" x14ac:dyDescent="0.2">
      <c r="B89" s="24" t="s">
        <v>30</v>
      </c>
    </row>
    <row r="90" spans="1:64" x14ac:dyDescent="0.2">
      <c r="B90" s="24" t="s">
        <v>97</v>
      </c>
    </row>
    <row r="91" spans="1:64" x14ac:dyDescent="0.2">
      <c r="B91" s="24" t="s">
        <v>99</v>
      </c>
    </row>
    <row r="92" spans="1:64" x14ac:dyDescent="0.2">
      <c r="B92" s="24" t="s">
        <v>31</v>
      </c>
    </row>
    <row r="93" spans="1:64" x14ac:dyDescent="0.2">
      <c r="B93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2:BK52"/>
    <mergeCell ref="C56:BK56"/>
    <mergeCell ref="C11:BK11"/>
    <mergeCell ref="C14:BK14"/>
    <mergeCell ref="C17:BK17"/>
    <mergeCell ref="C20:BK20"/>
    <mergeCell ref="C23:BK23"/>
    <mergeCell ref="C73:BK73"/>
    <mergeCell ref="A1:A5"/>
    <mergeCell ref="C53:BK53"/>
    <mergeCell ref="C75:BK75"/>
    <mergeCell ref="C76:BK76"/>
    <mergeCell ref="C57:BK57"/>
    <mergeCell ref="C58:BK58"/>
    <mergeCell ref="C61:BK61"/>
    <mergeCell ref="C68:BK68"/>
    <mergeCell ref="C69:BK69"/>
    <mergeCell ref="C33:BK33"/>
    <mergeCell ref="C70:BK70"/>
    <mergeCell ref="C34:BK34"/>
    <mergeCell ref="C32:BK32"/>
    <mergeCell ref="C38:BK38"/>
    <mergeCell ref="C51:BK51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N50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1" t="s">
        <v>133</v>
      </c>
      <c r="C2" s="92"/>
      <c r="D2" s="92"/>
      <c r="E2" s="92"/>
      <c r="F2" s="92"/>
      <c r="G2" s="92"/>
      <c r="H2" s="92"/>
      <c r="I2" s="92"/>
      <c r="J2" s="92"/>
      <c r="K2" s="93"/>
    </row>
    <row r="3" spans="2:13" x14ac:dyDescent="0.2">
      <c r="B3" s="94" t="s">
        <v>100</v>
      </c>
      <c r="C3" s="95"/>
      <c r="D3" s="95"/>
      <c r="E3" s="95"/>
      <c r="F3" s="95"/>
      <c r="G3" s="95"/>
      <c r="H3" s="95"/>
      <c r="I3" s="95"/>
      <c r="J3" s="95"/>
      <c r="K3" s="96"/>
    </row>
    <row r="4" spans="2:13" ht="30" x14ac:dyDescent="0.2">
      <c r="B4" s="21" t="s">
        <v>74</v>
      </c>
      <c r="C4" s="4" t="s">
        <v>38</v>
      </c>
      <c r="D4" s="4" t="s">
        <v>86</v>
      </c>
      <c r="E4" s="4" t="s">
        <v>87</v>
      </c>
      <c r="F4" s="4" t="s">
        <v>7</v>
      </c>
      <c r="G4" s="4" t="s">
        <v>8</v>
      </c>
      <c r="H4" s="4" t="s">
        <v>20</v>
      </c>
      <c r="I4" s="4" t="s">
        <v>93</v>
      </c>
      <c r="J4" s="4" t="s">
        <v>94</v>
      </c>
      <c r="K4" s="4" t="s">
        <v>95</v>
      </c>
    </row>
    <row r="5" spans="2:13" x14ac:dyDescent="0.2">
      <c r="B5" s="1">
        <v>1</v>
      </c>
      <c r="C5" s="2" t="s">
        <v>39</v>
      </c>
      <c r="D5" s="6">
        <v>1.6119903225806451E-3</v>
      </c>
      <c r="E5" s="6">
        <v>2.5348558032258064E-2</v>
      </c>
      <c r="F5" s="6">
        <v>0.50153934729032268</v>
      </c>
      <c r="G5" s="6">
        <v>7.8320082258064513E-3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40</v>
      </c>
      <c r="D6" s="6">
        <v>1.7521238552903222</v>
      </c>
      <c r="E6" s="6">
        <v>8.6287459424516157</v>
      </c>
      <c r="F6" s="6">
        <v>36.053045146322653</v>
      </c>
      <c r="G6" s="6">
        <v>2.1691628700645174</v>
      </c>
      <c r="H6" s="6">
        <v>0</v>
      </c>
      <c r="I6" s="6">
        <v>0</v>
      </c>
      <c r="J6" s="6">
        <v>0.18503749999999858</v>
      </c>
      <c r="K6" s="6">
        <v>0</v>
      </c>
      <c r="M6" s="44"/>
    </row>
    <row r="7" spans="2:13" x14ac:dyDescent="0.2">
      <c r="B7" s="1">
        <v>3</v>
      </c>
      <c r="C7" s="2" t="s">
        <v>41</v>
      </c>
      <c r="D7" s="6">
        <v>0</v>
      </c>
      <c r="E7" s="6">
        <v>4.0578919032258062E-2</v>
      </c>
      <c r="F7" s="6">
        <v>0.93331278919354832</v>
      </c>
      <c r="G7" s="6">
        <v>0</v>
      </c>
      <c r="H7" s="6">
        <v>0</v>
      </c>
      <c r="I7" s="6">
        <v>0</v>
      </c>
      <c r="J7" s="6">
        <v>6.4309999999999997E-4</v>
      </c>
      <c r="K7" s="6">
        <v>0</v>
      </c>
      <c r="M7" s="44"/>
    </row>
    <row r="8" spans="2:13" x14ac:dyDescent="0.2">
      <c r="B8" s="1">
        <v>4</v>
      </c>
      <c r="C8" s="3" t="s">
        <v>42</v>
      </c>
      <c r="D8" s="6">
        <v>1.4577351338709674</v>
      </c>
      <c r="E8" s="6">
        <v>11.036256423225806</v>
      </c>
      <c r="F8" s="6">
        <v>41.554555121967766</v>
      </c>
      <c r="G8" s="6">
        <v>8.8997434950967804</v>
      </c>
      <c r="H8" s="6">
        <v>0</v>
      </c>
      <c r="I8" s="6">
        <v>0</v>
      </c>
      <c r="J8" s="6">
        <v>1.8910599999999989E-2</v>
      </c>
      <c r="K8" s="6">
        <v>0</v>
      </c>
      <c r="M8" s="44"/>
    </row>
    <row r="9" spans="2:13" x14ac:dyDescent="0.2">
      <c r="B9" s="1">
        <v>5</v>
      </c>
      <c r="C9" s="3" t="s">
        <v>43</v>
      </c>
      <c r="D9" s="6">
        <v>2.1509849076129037</v>
      </c>
      <c r="E9" s="6">
        <v>13.847943887451617</v>
      </c>
      <c r="F9" s="6">
        <v>117.8662669316128</v>
      </c>
      <c r="G9" s="6">
        <v>2.4733538049354831</v>
      </c>
      <c r="H9" s="6">
        <v>0</v>
      </c>
      <c r="I9" s="6">
        <v>0</v>
      </c>
      <c r="J9" s="6">
        <v>1.2774558000000116</v>
      </c>
      <c r="K9" s="6">
        <v>0</v>
      </c>
      <c r="M9" s="44"/>
    </row>
    <row r="10" spans="2:13" x14ac:dyDescent="0.2">
      <c r="B10" s="1">
        <v>6</v>
      </c>
      <c r="C10" s="3" t="s">
        <v>44</v>
      </c>
      <c r="D10" s="6">
        <v>0.67648016535483857</v>
      </c>
      <c r="E10" s="6">
        <v>2.1635614285483862</v>
      </c>
      <c r="F10" s="6">
        <v>13.557185476516127</v>
      </c>
      <c r="G10" s="6">
        <v>0.41735680329032271</v>
      </c>
      <c r="H10" s="6">
        <v>0</v>
      </c>
      <c r="I10" s="6">
        <v>0</v>
      </c>
      <c r="J10" s="6">
        <v>8.4931800000000043E-2</v>
      </c>
      <c r="K10" s="6">
        <v>0</v>
      </c>
      <c r="M10" s="44"/>
    </row>
    <row r="11" spans="2:13" x14ac:dyDescent="0.2">
      <c r="B11" s="1">
        <v>7</v>
      </c>
      <c r="C11" s="3" t="s">
        <v>45</v>
      </c>
      <c r="D11" s="6">
        <v>10.20572729458064</v>
      </c>
      <c r="E11" s="6">
        <v>19.149582436451652</v>
      </c>
      <c r="F11" s="6">
        <v>77.429347961064423</v>
      </c>
      <c r="G11" s="6">
        <v>6.7441178667741912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46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47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48</v>
      </c>
      <c r="D14" s="6">
        <v>0.13614209425806445</v>
      </c>
      <c r="E14" s="6">
        <v>6.0097961040645167</v>
      </c>
      <c r="F14" s="6">
        <v>36.239355592741958</v>
      </c>
      <c r="G14" s="6">
        <v>1.1095622932258071</v>
      </c>
      <c r="H14" s="6">
        <v>0</v>
      </c>
      <c r="I14" s="6">
        <v>0</v>
      </c>
      <c r="J14" s="6">
        <v>0.14039170000000001</v>
      </c>
      <c r="K14" s="6">
        <v>0</v>
      </c>
      <c r="M14" s="44"/>
    </row>
    <row r="15" spans="2:13" x14ac:dyDescent="0.2">
      <c r="B15" s="1">
        <v>11</v>
      </c>
      <c r="C15" s="3" t="s">
        <v>49</v>
      </c>
      <c r="D15" s="6">
        <v>27.884505074419341</v>
      </c>
      <c r="E15" s="6">
        <v>355.97978285612908</v>
      </c>
      <c r="F15" s="6">
        <v>483.29295382780776</v>
      </c>
      <c r="G15" s="6">
        <v>45.532048698516135</v>
      </c>
      <c r="H15" s="6">
        <v>0</v>
      </c>
      <c r="I15" s="6">
        <v>0</v>
      </c>
      <c r="J15" s="6">
        <v>1.321138200000002</v>
      </c>
      <c r="K15" s="6">
        <v>0</v>
      </c>
      <c r="M15" s="44"/>
    </row>
    <row r="16" spans="2:13" x14ac:dyDescent="0.2">
      <c r="B16" s="1">
        <v>12</v>
      </c>
      <c r="C16" s="3" t="s">
        <v>50</v>
      </c>
      <c r="D16" s="6">
        <v>99.466535648645163</v>
      </c>
      <c r="E16" s="6">
        <v>619.85695388028967</v>
      </c>
      <c r="F16" s="6">
        <v>42.495768379193542</v>
      </c>
      <c r="G16" s="6">
        <v>2.0491802780967743</v>
      </c>
      <c r="H16" s="6">
        <v>0</v>
      </c>
      <c r="I16" s="6">
        <v>0</v>
      </c>
      <c r="J16" s="6">
        <v>0.28725549999999878</v>
      </c>
      <c r="K16" s="6">
        <v>0</v>
      </c>
      <c r="M16" s="44"/>
    </row>
    <row r="17" spans="2:13" x14ac:dyDescent="0.2">
      <c r="B17" s="1">
        <v>13</v>
      </c>
      <c r="C17" s="3" t="s">
        <v>51</v>
      </c>
      <c r="D17" s="6">
        <v>0.36392672967741935</v>
      </c>
      <c r="E17" s="6">
        <v>0.46796951767741923</v>
      </c>
      <c r="F17" s="6">
        <v>4.3624742088709683</v>
      </c>
      <c r="G17" s="6">
        <v>2.9926792967741929E-2</v>
      </c>
      <c r="H17" s="6">
        <v>0</v>
      </c>
      <c r="I17" s="6">
        <v>0</v>
      </c>
      <c r="J17" s="6">
        <v>1.4244300000000007E-2</v>
      </c>
      <c r="K17" s="6">
        <v>0</v>
      </c>
      <c r="M17" s="44"/>
    </row>
    <row r="18" spans="2:13" x14ac:dyDescent="0.2">
      <c r="B18" s="1">
        <v>14</v>
      </c>
      <c r="C18" s="3" t="s">
        <v>52</v>
      </c>
      <c r="D18" s="6">
        <v>4.9634029870967739E-2</v>
      </c>
      <c r="E18" s="6">
        <v>1.067363075193549</v>
      </c>
      <c r="F18" s="6">
        <v>12.129702288903227</v>
      </c>
      <c r="G18" s="6">
        <v>0.47971321212903217</v>
      </c>
      <c r="H18" s="6">
        <v>0</v>
      </c>
      <c r="I18" s="6">
        <v>0</v>
      </c>
      <c r="J18" s="6">
        <v>8.4272999999999935E-3</v>
      </c>
      <c r="K18" s="6">
        <v>0</v>
      </c>
      <c r="M18" s="44"/>
    </row>
    <row r="19" spans="2:13" x14ac:dyDescent="0.2">
      <c r="B19" s="1">
        <v>15</v>
      </c>
      <c r="C19" s="3" t="s">
        <v>53</v>
      </c>
      <c r="D19" s="6">
        <v>3.7322725868064506</v>
      </c>
      <c r="E19" s="6">
        <v>21.15507865729035</v>
      </c>
      <c r="F19" s="6">
        <v>195.84506581912908</v>
      </c>
      <c r="G19" s="6">
        <v>18.047567154967751</v>
      </c>
      <c r="H19" s="6">
        <v>0</v>
      </c>
      <c r="I19" s="6">
        <v>0</v>
      </c>
      <c r="J19" s="6">
        <v>2.806100000000001E-3</v>
      </c>
      <c r="K19" s="6">
        <v>0</v>
      </c>
      <c r="M19" s="44"/>
    </row>
    <row r="20" spans="2:13" x14ac:dyDescent="0.2">
      <c r="B20" s="1">
        <v>16</v>
      </c>
      <c r="C20" s="3" t="s">
        <v>54</v>
      </c>
      <c r="D20" s="6">
        <v>227.20162470674165</v>
      </c>
      <c r="E20" s="6">
        <v>306.83985343245183</v>
      </c>
      <c r="F20" s="6">
        <v>293.43658715464784</v>
      </c>
      <c r="G20" s="6">
        <v>30.146458356516121</v>
      </c>
      <c r="H20" s="6">
        <v>0</v>
      </c>
      <c r="I20" s="6">
        <v>0</v>
      </c>
      <c r="J20" s="6">
        <v>3.4180949000000127</v>
      </c>
      <c r="K20" s="6">
        <v>0</v>
      </c>
      <c r="M20" s="44"/>
    </row>
    <row r="21" spans="2:13" x14ac:dyDescent="0.2">
      <c r="B21" s="1">
        <v>17</v>
      </c>
      <c r="C21" s="3" t="s">
        <v>55</v>
      </c>
      <c r="D21" s="6">
        <v>33.660701496580707</v>
      </c>
      <c r="E21" s="6">
        <v>52.035053667096811</v>
      </c>
      <c r="F21" s="6">
        <v>243.92383337806143</v>
      </c>
      <c r="G21" s="6">
        <v>11.929752714387085</v>
      </c>
      <c r="H21" s="6">
        <v>0</v>
      </c>
      <c r="I21" s="6">
        <v>0</v>
      </c>
      <c r="J21" s="6">
        <v>0.42798579999999942</v>
      </c>
      <c r="K21" s="6">
        <v>0</v>
      </c>
      <c r="M21" s="44"/>
    </row>
    <row r="22" spans="2:13" x14ac:dyDescent="0.2">
      <c r="B22" s="1">
        <v>18</v>
      </c>
      <c r="C22" s="2" t="s">
        <v>56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57</v>
      </c>
      <c r="D23" s="6">
        <v>116.57895316545167</v>
      </c>
      <c r="E23" s="6">
        <v>111.33615648425817</v>
      </c>
      <c r="F23" s="6">
        <v>170.31393640383914</v>
      </c>
      <c r="G23" s="6">
        <v>6.9638521621935467</v>
      </c>
      <c r="H23" s="6">
        <v>0</v>
      </c>
      <c r="I23" s="6">
        <v>0</v>
      </c>
      <c r="J23" s="6">
        <v>0.51773710000000805</v>
      </c>
      <c r="K23" s="6">
        <v>0</v>
      </c>
      <c r="M23" s="44"/>
    </row>
    <row r="24" spans="2:13" x14ac:dyDescent="0.2">
      <c r="B24" s="1">
        <v>20</v>
      </c>
      <c r="C24" s="3" t="s">
        <v>58</v>
      </c>
      <c r="D24" s="6">
        <v>3893.4186502694261</v>
      </c>
      <c r="E24" s="6">
        <v>1195.7858548076133</v>
      </c>
      <c r="F24" s="6">
        <v>913.43010656933018</v>
      </c>
      <c r="G24" s="6">
        <v>63.379115409871005</v>
      </c>
      <c r="H24" s="6">
        <v>0</v>
      </c>
      <c r="I24" s="6">
        <v>0</v>
      </c>
      <c r="J24" s="6">
        <v>2548.6657028983273</v>
      </c>
      <c r="K24" s="6">
        <v>0</v>
      </c>
      <c r="M24" s="44"/>
    </row>
    <row r="25" spans="2:13" x14ac:dyDescent="0.2">
      <c r="B25" s="1">
        <v>21</v>
      </c>
      <c r="C25" s="2" t="s">
        <v>59</v>
      </c>
      <c r="D25" s="6">
        <v>5.7968420000000017E-3</v>
      </c>
      <c r="E25" s="6">
        <v>1.5475807516129031E-2</v>
      </c>
      <c r="F25" s="6">
        <v>0.2451630544193549</v>
      </c>
      <c r="G25" s="6">
        <v>2.9752851612903234E-4</v>
      </c>
      <c r="H25" s="6">
        <v>0</v>
      </c>
      <c r="I25" s="6">
        <v>0</v>
      </c>
      <c r="J25" s="6">
        <v>2.2189999999999996E-3</v>
      </c>
      <c r="K25" s="6">
        <v>0</v>
      </c>
      <c r="M25" s="44"/>
    </row>
    <row r="26" spans="2:13" x14ac:dyDescent="0.2">
      <c r="B26" s="1">
        <v>22</v>
      </c>
      <c r="C26" s="3" t="s">
        <v>60</v>
      </c>
      <c r="D26" s="6">
        <v>1.4773936322580644E-2</v>
      </c>
      <c r="E26" s="6">
        <v>0.18089727367741937</v>
      </c>
      <c r="F26" s="6">
        <v>2.8682021298064506</v>
      </c>
      <c r="G26" s="6">
        <v>0.14692631687096774</v>
      </c>
      <c r="H26" s="6">
        <v>0</v>
      </c>
      <c r="I26" s="6">
        <v>0</v>
      </c>
      <c r="J26" s="6">
        <v>2.4482000000000002E-3</v>
      </c>
      <c r="K26" s="6">
        <v>0</v>
      </c>
      <c r="M26" s="44"/>
    </row>
    <row r="27" spans="2:13" x14ac:dyDescent="0.2">
      <c r="B27" s="1">
        <v>23</v>
      </c>
      <c r="C27" s="2" t="s">
        <v>61</v>
      </c>
      <c r="D27" s="6">
        <v>0</v>
      </c>
      <c r="E27" s="6">
        <v>0</v>
      </c>
      <c r="F27" s="6">
        <v>9.8745471290322597E-3</v>
      </c>
      <c r="G27" s="6">
        <v>0</v>
      </c>
      <c r="H27" s="6">
        <v>0</v>
      </c>
      <c r="I27" s="6">
        <v>0</v>
      </c>
      <c r="J27" s="6">
        <v>5.0400000000000005E-5</v>
      </c>
      <c r="K27" s="6">
        <v>0</v>
      </c>
      <c r="M27" s="44"/>
    </row>
    <row r="28" spans="2:13" x14ac:dyDescent="0.2">
      <c r="B28" s="1">
        <v>24</v>
      </c>
      <c r="C28" s="2" t="s">
        <v>62</v>
      </c>
      <c r="D28" s="6">
        <v>0</v>
      </c>
      <c r="E28" s="6">
        <v>0.10391819677419352</v>
      </c>
      <c r="F28" s="6">
        <v>6.4098223600000024</v>
      </c>
      <c r="G28" s="6">
        <v>1.3981822580645157E-2</v>
      </c>
      <c r="H28" s="6">
        <v>0</v>
      </c>
      <c r="I28" s="6">
        <v>0</v>
      </c>
      <c r="J28" s="6">
        <v>2.2299999999999997E-5</v>
      </c>
      <c r="K28" s="6">
        <v>0</v>
      </c>
      <c r="M28" s="44"/>
    </row>
    <row r="29" spans="2:13" x14ac:dyDescent="0.2">
      <c r="B29" s="1">
        <v>25</v>
      </c>
      <c r="C29" s="3" t="s">
        <v>63</v>
      </c>
      <c r="D29" s="6">
        <v>1238.0134159940646</v>
      </c>
      <c r="E29" s="6">
        <v>152.30353082761306</v>
      </c>
      <c r="F29" s="6">
        <v>154.59127837603282</v>
      </c>
      <c r="G29" s="6">
        <v>9.0473263647741931</v>
      </c>
      <c r="H29" s="6">
        <v>0</v>
      </c>
      <c r="I29" s="6">
        <v>0</v>
      </c>
      <c r="J29" s="6">
        <v>7.905761199999942</v>
      </c>
      <c r="K29" s="6">
        <v>0</v>
      </c>
      <c r="M29" s="44"/>
    </row>
    <row r="30" spans="2:13" x14ac:dyDescent="0.2">
      <c r="B30" s="1">
        <v>26</v>
      </c>
      <c r="C30" s="3" t="s">
        <v>64</v>
      </c>
      <c r="D30" s="6">
        <v>121.58989559416126</v>
      </c>
      <c r="E30" s="6">
        <v>33.4696889672258</v>
      </c>
      <c r="F30" s="6">
        <v>94.335942050161663</v>
      </c>
      <c r="G30" s="6">
        <v>3.9248781796129033</v>
      </c>
      <c r="H30" s="6">
        <v>0</v>
      </c>
      <c r="I30" s="6">
        <v>0</v>
      </c>
      <c r="J30" s="6">
        <v>8.1425899999999607E-2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6.1025216129032264E-2</v>
      </c>
      <c r="E31" s="6">
        <v>1.4072744146774192</v>
      </c>
      <c r="F31" s="6">
        <v>2.8273922433870964</v>
      </c>
      <c r="G31" s="6">
        <v>2.9749147645161296E-2</v>
      </c>
      <c r="H31" s="6">
        <v>0</v>
      </c>
      <c r="I31" s="6">
        <v>0</v>
      </c>
      <c r="J31" s="6">
        <v>1.5823086000000057</v>
      </c>
      <c r="K31" s="6">
        <v>0</v>
      </c>
      <c r="M31" s="44"/>
    </row>
    <row r="32" spans="2:13" x14ac:dyDescent="0.2">
      <c r="B32" s="1">
        <v>28</v>
      </c>
      <c r="C32" s="3" t="s">
        <v>65</v>
      </c>
      <c r="D32" s="6">
        <v>13.401518398838707</v>
      </c>
      <c r="E32" s="6">
        <v>1.6007801330322586</v>
      </c>
      <c r="F32" s="6">
        <v>4.4067774521935483</v>
      </c>
      <c r="G32" s="6">
        <v>0.22719388151612901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66</v>
      </c>
      <c r="D33" s="6">
        <v>6.980000628451613</v>
      </c>
      <c r="E33" s="6">
        <v>14.534800908838708</v>
      </c>
      <c r="F33" s="6">
        <v>49.995476467258179</v>
      </c>
      <c r="G33" s="6">
        <v>2.255988464225807</v>
      </c>
      <c r="H33" s="6">
        <v>0</v>
      </c>
      <c r="I33" s="6">
        <v>0</v>
      </c>
      <c r="J33" s="6">
        <v>4.5514800000000293E-2</v>
      </c>
      <c r="K33" s="6">
        <v>0</v>
      </c>
      <c r="M33" s="44"/>
    </row>
    <row r="34" spans="2:14" x14ac:dyDescent="0.2">
      <c r="B34" s="1">
        <v>30</v>
      </c>
      <c r="C34" s="3" t="s">
        <v>67</v>
      </c>
      <c r="D34" s="6">
        <v>10.762942719935477</v>
      </c>
      <c r="E34" s="6">
        <v>48.772928919548328</v>
      </c>
      <c r="F34" s="6">
        <v>112.97586556941974</v>
      </c>
      <c r="G34" s="6">
        <v>6.7725210659354804</v>
      </c>
      <c r="H34" s="6">
        <v>0</v>
      </c>
      <c r="I34" s="6">
        <v>0</v>
      </c>
      <c r="J34" s="6">
        <v>1.0046280000000034</v>
      </c>
      <c r="K34" s="6">
        <v>0</v>
      </c>
      <c r="M34" s="44"/>
    </row>
    <row r="35" spans="2:14" x14ac:dyDescent="0.2">
      <c r="B35" s="1">
        <v>31</v>
      </c>
      <c r="C35" s="2" t="s">
        <v>68</v>
      </c>
      <c r="D35" s="6">
        <v>0</v>
      </c>
      <c r="E35" s="6">
        <v>0.13146637993548382</v>
      </c>
      <c r="F35" s="6">
        <v>3.6503650506451599</v>
      </c>
      <c r="G35" s="6">
        <v>7.3500164870967749E-2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69</v>
      </c>
      <c r="D36" s="6">
        <v>527.68171304229099</v>
      </c>
      <c r="E36" s="6">
        <v>326.53785330496731</v>
      </c>
      <c r="F36" s="6">
        <v>203.45412038145284</v>
      </c>
      <c r="G36" s="6">
        <v>11.661960070161287</v>
      </c>
      <c r="H36" s="6">
        <v>0</v>
      </c>
      <c r="I36" s="6">
        <v>0</v>
      </c>
      <c r="J36" s="6">
        <v>19.027818700000086</v>
      </c>
      <c r="K36" s="6">
        <v>0</v>
      </c>
      <c r="M36" s="44"/>
    </row>
    <row r="37" spans="2:14" x14ac:dyDescent="0.2">
      <c r="B37" s="1">
        <v>33</v>
      </c>
      <c r="C37" s="3" t="s">
        <v>104</v>
      </c>
      <c r="D37" s="6">
        <v>223.46450038325801</v>
      </c>
      <c r="E37" s="6">
        <v>176.41358171838704</v>
      </c>
      <c r="F37" s="6">
        <v>327.86677433309654</v>
      </c>
      <c r="G37" s="6">
        <v>20.194574045290317</v>
      </c>
      <c r="H37" s="6">
        <v>0</v>
      </c>
      <c r="I37" s="6">
        <v>0</v>
      </c>
      <c r="J37" s="6">
        <v>2.4121623999999917</v>
      </c>
      <c r="K37" s="6">
        <v>0</v>
      </c>
      <c r="M37" s="44"/>
    </row>
    <row r="38" spans="2:14" x14ac:dyDescent="0.2">
      <c r="B38" s="1">
        <v>34</v>
      </c>
      <c r="C38" s="3" t="s">
        <v>70</v>
      </c>
      <c r="D38" s="6">
        <v>2.917923270967742E-2</v>
      </c>
      <c r="E38" s="6">
        <v>9.366806016129034E-2</v>
      </c>
      <c r="F38" s="6">
        <v>0.67378867741935455</v>
      </c>
      <c r="G38" s="6">
        <v>4.1416711870967758E-2</v>
      </c>
      <c r="H38" s="6">
        <v>0</v>
      </c>
      <c r="I38" s="6">
        <v>0</v>
      </c>
      <c r="J38" s="6">
        <v>1.3900600000000001E-2</v>
      </c>
      <c r="K38" s="6">
        <v>0</v>
      </c>
      <c r="M38" s="44"/>
    </row>
    <row r="39" spans="2:14" x14ac:dyDescent="0.2">
      <c r="B39" s="1">
        <v>35</v>
      </c>
      <c r="C39" s="3" t="s">
        <v>71</v>
      </c>
      <c r="D39" s="6">
        <v>88.848537684612921</v>
      </c>
      <c r="E39" s="6">
        <v>184.88112241341983</v>
      </c>
      <c r="F39" s="6">
        <v>485.84260588839106</v>
      </c>
      <c r="G39" s="6">
        <v>27.162024263967769</v>
      </c>
      <c r="H39" s="6">
        <v>0</v>
      </c>
      <c r="I39" s="6">
        <v>0</v>
      </c>
      <c r="J39" s="6">
        <v>0.68883210000000672</v>
      </c>
      <c r="K39" s="6">
        <v>0</v>
      </c>
      <c r="M39" s="44"/>
    </row>
    <row r="40" spans="2:14" x14ac:dyDescent="0.2">
      <c r="B40" s="1">
        <v>36</v>
      </c>
      <c r="C40" s="3" t="s">
        <v>72</v>
      </c>
      <c r="D40" s="6">
        <v>0.53868834729032278</v>
      </c>
      <c r="E40" s="6">
        <v>3.3786591999999995</v>
      </c>
      <c r="F40" s="6">
        <v>10.556716070290312</v>
      </c>
      <c r="G40" s="6">
        <v>1.0378955623870971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73</v>
      </c>
      <c r="D41" s="6">
        <v>487.75017768061286</v>
      </c>
      <c r="E41" s="6">
        <v>168.63501854006464</v>
      </c>
      <c r="F41" s="6">
        <v>630.3819678875584</v>
      </c>
      <c r="G41" s="6">
        <v>171.46797824038478</v>
      </c>
      <c r="H41" s="6">
        <v>0</v>
      </c>
      <c r="I41" s="6">
        <v>0</v>
      </c>
      <c r="J41" s="6">
        <v>5.3008588999999819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88</v>
      </c>
      <c r="J43" s="44"/>
      <c r="M43" s="44"/>
      <c r="N43" s="44"/>
    </row>
    <row r="44" spans="2:14" x14ac:dyDescent="0.2">
      <c r="H44" s="44"/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G46" s="44"/>
      <c r="I46" s="47"/>
      <c r="J46" s="54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4:10" x14ac:dyDescent="0.2">
      <c r="D49" s="54"/>
      <c r="E49" s="54"/>
      <c r="F49" s="54"/>
      <c r="G49" s="54"/>
      <c r="J49" s="54"/>
    </row>
    <row r="50" spans="4:10" x14ac:dyDescent="0.2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Sneha Dudhwadkar</cp:lastModifiedBy>
  <cp:lastPrinted>2014-03-24T10:58:12Z</cp:lastPrinted>
  <dcterms:created xsi:type="dcterms:W3CDTF">2014-01-06T04:43:23Z</dcterms:created>
  <dcterms:modified xsi:type="dcterms:W3CDTF">2022-01-11T10:19:54Z</dcterms:modified>
</cp:coreProperties>
</file>