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20" yWindow="-120" windowWidth="19425" windowHeight="11025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</definedName>
  </definedName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8" i="8" l="1"/>
  <c r="BK9" i="8"/>
  <c r="L59" i="8" l="1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BK64" i="8" l="1"/>
  <c r="BK63" i="8"/>
  <c r="BK62" i="8"/>
  <c r="BK61" i="8"/>
  <c r="BK12" i="8" l="1"/>
  <c r="BK13" i="8" s="1"/>
  <c r="BK65" i="8"/>
  <c r="BK53" i="8"/>
  <c r="BK54" i="8" s="1"/>
  <c r="BK36" i="8"/>
  <c r="BK35" i="8"/>
  <c r="BK29" i="8"/>
  <c r="BK26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10" i="8" l="1"/>
  <c r="BK37" i="8"/>
  <c r="C30" i="8" l="1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Z30" i="8"/>
  <c r="BF30" i="8"/>
  <c r="BG30" i="8"/>
  <c r="BH30" i="8"/>
  <c r="BJ30" i="8"/>
  <c r="BK15" i="8"/>
  <c r="BK16" i="8" s="1"/>
  <c r="BJ65" i="8" l="1"/>
  <c r="BI65" i="8"/>
  <c r="BH65" i="8"/>
  <c r="BG65" i="8"/>
  <c r="BF65" i="8"/>
  <c r="AZ65" i="8"/>
  <c r="AY65" i="8"/>
  <c r="AX65" i="8"/>
  <c r="AW65" i="8"/>
  <c r="AV65" i="8"/>
  <c r="BB65" i="8" l="1"/>
  <c r="BD65" i="8"/>
  <c r="BA65" i="8"/>
  <c r="BC65" i="8"/>
  <c r="BE65" i="8"/>
  <c r="BK76" i="8" l="1"/>
  <c r="BJ66" i="8" l="1"/>
  <c r="BI66" i="8"/>
  <c r="BH66" i="8"/>
  <c r="BG66" i="8"/>
  <c r="BF66" i="8"/>
  <c r="BE66" i="8"/>
  <c r="BD66" i="8"/>
  <c r="BC66" i="8"/>
  <c r="BB66" i="8"/>
  <c r="BA66" i="8"/>
  <c r="AZ66" i="8"/>
  <c r="AY66" i="8"/>
  <c r="AX66" i="8"/>
  <c r="AW66" i="8"/>
  <c r="AV66" i="8"/>
  <c r="K59" i="8"/>
  <c r="J59" i="8"/>
  <c r="I59" i="8"/>
  <c r="H59" i="8"/>
  <c r="G59" i="8"/>
  <c r="F59" i="8"/>
  <c r="E59" i="8"/>
  <c r="D59" i="8"/>
  <c r="C59" i="8"/>
  <c r="BJ48" i="8"/>
  <c r="BG48" i="8"/>
  <c r="BF48" i="8"/>
  <c r="AZ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0" i="8"/>
  <c r="BK58" i="8"/>
  <c r="BK21" i="8"/>
  <c r="BK22" i="8" s="1"/>
  <c r="BK24" i="8" l="1"/>
  <c r="BA30" i="8"/>
  <c r="BC30" i="8"/>
  <c r="BE30" i="8"/>
  <c r="BB30" i="8"/>
  <c r="BD30" i="8"/>
  <c r="BK59" i="8"/>
  <c r="BK66" i="8" s="1"/>
  <c r="BK77" i="8"/>
  <c r="BK71" i="8"/>
  <c r="BK18" i="8"/>
  <c r="BK19" i="8" s="1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D66" i="8" s="1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T66" i="8" s="1"/>
  <c r="AU65" i="8"/>
  <c r="AU66" i="8" s="1"/>
  <c r="C65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4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AX48" i="8" l="1"/>
  <c r="BK25" i="8"/>
  <c r="BK39" i="8"/>
  <c r="C66" i="8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G31" i="8"/>
  <c r="BE31" i="8"/>
  <c r="BC31" i="8"/>
  <c r="BA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G49" i="8"/>
  <c r="BJ49" i="8"/>
  <c r="BF49" i="8"/>
  <c r="AZ49" i="8"/>
  <c r="C49" i="8"/>
  <c r="C31" i="8"/>
  <c r="BB48" i="8" l="1"/>
  <c r="BB49" i="8" s="1"/>
  <c r="BB73" i="8" s="1"/>
  <c r="BA48" i="8"/>
  <c r="BA49" i="8" s="1"/>
  <c r="BC48" i="8"/>
  <c r="BC49" i="8" s="1"/>
  <c r="BC73" i="8" s="1"/>
  <c r="BE48" i="8"/>
  <c r="BE49" i="8" s="1"/>
  <c r="BE73" i="8" s="1"/>
  <c r="BK28" i="8"/>
  <c r="BK27" i="8"/>
  <c r="AY30" i="8"/>
  <c r="AY31" i="8" s="1"/>
  <c r="BK40" i="8"/>
  <c r="BH48" i="8"/>
  <c r="BH49" i="8" s="1"/>
  <c r="BH73" i="8" s="1"/>
  <c r="I73" i="8"/>
  <c r="Q73" i="8"/>
  <c r="AK73" i="8"/>
  <c r="AS73" i="8"/>
  <c r="BA73" i="8"/>
  <c r="W73" i="8"/>
  <c r="E73" i="8"/>
  <c r="M73" i="8"/>
  <c r="U73" i="8"/>
  <c r="AG73" i="8"/>
  <c r="AO73" i="8"/>
  <c r="AW73" i="8"/>
  <c r="BG73" i="8"/>
  <c r="G73" i="8"/>
  <c r="K73" i="8"/>
  <c r="O73" i="8"/>
  <c r="S73" i="8"/>
  <c r="AA73" i="8"/>
  <c r="AI73" i="8"/>
  <c r="AM73" i="8"/>
  <c r="AQ73" i="8"/>
  <c r="AU73" i="8"/>
  <c r="Y73" i="8"/>
  <c r="AC73" i="8"/>
  <c r="AE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J73" i="8"/>
  <c r="BF73" i="8"/>
  <c r="C73" i="8"/>
  <c r="BK30" i="8" l="1"/>
  <c r="BK31" i="8" s="1"/>
  <c r="BD48" i="8"/>
  <c r="BD49" i="8" s="1"/>
  <c r="BD73" i="8" s="1"/>
  <c r="AY48" i="8"/>
  <c r="AY49" i="8" s="1"/>
  <c r="AY73" i="8" s="1"/>
  <c r="BK42" i="8"/>
  <c r="BK41" i="8"/>
  <c r="BK43" i="8" l="1"/>
  <c r="BK45" i="8"/>
  <c r="BK44" i="8" l="1"/>
  <c r="BK46" i="8" l="1"/>
  <c r="BK47" i="8" l="1"/>
  <c r="BK48" i="8" s="1"/>
  <c r="BK49" i="8" s="1"/>
  <c r="BK73" i="8" s="1"/>
  <c r="BI48" i="8"/>
  <c r="BI49" i="8" s="1"/>
  <c r="BI73" i="8" s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<sst xmlns="http://schemas.openxmlformats.org/spreadsheetml/2006/main" count="169" uniqueCount="133">
  <si>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</si>
  <si>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</si>
  <si>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</si>
  <si>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</si>
  <si>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</si>
  <si>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</si>
  <si>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</si>
  <si>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</si>
  <si>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</si>
  <si>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</si>
  <si>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</si>
  <si>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</si>
  <si>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</si>
  <si>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</si>
  <si>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</si>
  <si>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</si>
  <si>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</si>
  <si>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</si>
  <si>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</si>
  <si>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</si>
  <si>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</si>
  <si>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</si>
  <si>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</si>
  <si>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</si>
  <si>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</si>
  <si>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</si>
  <si>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</si>
  <si>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</si>
  <si>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</si>
  <si>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</si>
  <si>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</si>
  <si>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</si>
  <si>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</si>
  <si>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</si>
  <si>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</si>
  <si>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</si>
  <si>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</si>
  <si>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</si>
  <si>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</si>
  <si>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</si>
  <si>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</si>
  <si>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</si>
  <si>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</si>
  <si>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</si>
  <si>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</si>
  <si>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</si>
  <si>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</si>
  <si>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</si>
  <si>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</si>
  <si>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</si>
  <si>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</si>
  <si>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</si>
  <si>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</si>
  <si>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</si>
  <si>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</si>
  <si>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</si>
  <si>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</si>
  <si>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</si>
  <si>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</si>
  <si>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</si>
  <si>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</si>
  <si>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</si>
  <si>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</si>
  <si>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</si>
  <si>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</si>
  <si>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</si>
  <si>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</si>
  <si>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</si>
  <si>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</si>
  <si>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</si>
  <si>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</si>
  <si>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</si>
  <si>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</si>
  <si>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</si>
  <si>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</si>
  <si>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</si>
  <si>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</si>
  <si>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</si>
  <si>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</si>
  <si>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</si>
  <si>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</si>
  <si>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</si>
  <si>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</si>
  <si>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</si>
  <si>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</si>
  <si>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</si>
  <si>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</si>
  <si>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</si>
  <si>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</si>
  <si>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</si>
  <si>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</si>
  <si>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</si>
  <si>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</si>
  <si>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</si>
  <si>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</si>
  <si>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</si>
  <si>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</si>
  <si>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</si>
  <si>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</si>
  <si>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</si>
  <si>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Mutual Fund (All figures in Rs. Crore)</t>
  </si>
  <si>
    <t>T30</t>
  </si>
  <si>
    <t>B30</t>
  </si>
  <si>
    <t>S.No</t>
  </si>
  <si>
    <t>Telangana</t>
  </si>
  <si>
    <t>LIC MF Govt. Securities Fund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</si>
  <si>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</si>
  <si>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</si>
  <si>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</si>
  <si>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</si>
  <si>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</si>
  <si>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</si>
  <si>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LIC MF Tax Plan</t>
  </si>
  <si>
    <t>LIC MF UNIT LINKED INSURANCE SCHEME</t>
  </si>
  <si>
    <t>LIC MF Arbitrage Fund</t>
  </si>
  <si>
    <t>LIC MF Banking and Financial Services Fund</t>
  </si>
  <si>
    <t>LIC MF Childrens Gift Fund</t>
  </si>
  <si>
    <t>LIC MF Index Fund-Sensex Plan</t>
  </si>
  <si>
    <t>LIC MF Infrastructure Fund</t>
  </si>
  <si>
    <t>LIC MF Large and Midcap Fund</t>
  </si>
  <si>
    <t>LIC MF Large Cap Fund</t>
  </si>
  <si>
    <t>LIC MF Equity Hybrid Fund</t>
  </si>
  <si>
    <t>LIC MF Exchange Traded Fund - Nifty 50</t>
  </si>
  <si>
    <t>LIC MF Exchange Traded Fund Sensex</t>
  </si>
  <si>
    <t>LIC MF Exchange Traded Fund - Nifty 100</t>
  </si>
  <si>
    <t>LIC MF G-Sec Long Term Exchange Traded Fund</t>
  </si>
  <si>
    <t>LIC MF Liquid Fund</t>
  </si>
  <si>
    <t>LIC MF Overnight Fund</t>
  </si>
  <si>
    <t>LIC MF Flexi Cap Fund</t>
  </si>
  <si>
    <t>Scheme Category/ Scheme Name</t>
  </si>
  <si>
    <t>LIC MF Index Fund-Nifty Plan</t>
  </si>
  <si>
    <t>Table showing State wise /Union Territory wise contribution to AAUM of category of schemes as on 30.09.2021</t>
  </si>
  <si>
    <t>LIC Mutual Fund: Net Average Assets Under Management (AAUM) as on 30/09/2021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</si>
</sst>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000000"/>
    <numFmt numFmtId="165" formatCode="#,##0.00000000"/>
    <numFmt numFmtId="166" formatCode="0.000000000"/>
    <numFmt numFmtId="167" formatCode="_(* #,##0.00000000_);_(* \(#,##0.00000000\);_(* &quot;-&quot;??_);_(@_)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2" fontId="13" fillId="0" borderId="0" xfId="0" applyNumberFormat="1" applyFont="1" applyFill="1" applyBorder="1"/>
    <xf numFmtId="43" fontId="13" fillId="0" borderId="0" xfId="4" applyFont="1" applyFill="1" applyBorder="1"/>
    <xf numFmtId="43" fontId="0" fillId="0" borderId="0" xfId="4" applyFont="1"/>
    <xf numFmtId="43" fontId="13" fillId="0" borderId="0" xfId="0" applyNumberFormat="1" applyFont="1" applyFill="1" applyBorder="1"/>
    <xf numFmtId="167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5">
    <cellStyle name="Comma" xfId="4" builtinId="3"/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7.2851562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8.7109375" style="24" customWidth="1"/>
    <col min="49" max="49" width="8.7109375" style="24" bestFit="1" customWidth="1"/>
    <col min="50" max="50" width="8.7109375" style="24" customWidth="1"/>
    <col min="51" max="51" width="5.28515625" style="24" customWidth="1"/>
    <col min="52" max="52" width="8.7109375" style="24" bestFit="1" customWidth="1"/>
    <col min="53" max="57" width="5.28515625" style="24" customWidth="1"/>
    <col min="58" max="58" width="8.7109375" style="24" customWidth="1"/>
    <col min="59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60" t="s">
        <v>103</v>
      </c>
      <c r="B1" s="77" t="s">
        <v>129</v>
      </c>
      <c r="C1" s="68" t="s">
        <v>132</v>
      </c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7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61"/>
      <c r="B2" s="78"/>
      <c r="C2" s="85" t="s">
        <v>28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5" t="s">
        <v>24</v>
      </c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7"/>
      <c r="AQ2" s="85" t="s">
        <v>25</v>
      </c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7"/>
      <c r="BK2" s="74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61"/>
      <c r="B3" s="78"/>
      <c r="C3" s="71" t="s">
        <v>101</v>
      </c>
      <c r="D3" s="72"/>
      <c r="E3" s="72"/>
      <c r="F3" s="72"/>
      <c r="G3" s="72"/>
      <c r="H3" s="72"/>
      <c r="I3" s="72"/>
      <c r="J3" s="72"/>
      <c r="K3" s="72"/>
      <c r="L3" s="73"/>
      <c r="M3" s="71" t="s">
        <v>102</v>
      </c>
      <c r="N3" s="72"/>
      <c r="O3" s="72"/>
      <c r="P3" s="72"/>
      <c r="Q3" s="72"/>
      <c r="R3" s="72"/>
      <c r="S3" s="72"/>
      <c r="T3" s="72"/>
      <c r="U3" s="72"/>
      <c r="V3" s="73"/>
      <c r="W3" s="71" t="s">
        <v>101</v>
      </c>
      <c r="X3" s="72"/>
      <c r="Y3" s="72"/>
      <c r="Z3" s="72"/>
      <c r="AA3" s="72"/>
      <c r="AB3" s="72"/>
      <c r="AC3" s="72"/>
      <c r="AD3" s="72"/>
      <c r="AE3" s="72"/>
      <c r="AF3" s="73"/>
      <c r="AG3" s="71" t="s">
        <v>102</v>
      </c>
      <c r="AH3" s="72"/>
      <c r="AI3" s="72"/>
      <c r="AJ3" s="72"/>
      <c r="AK3" s="72"/>
      <c r="AL3" s="72"/>
      <c r="AM3" s="72"/>
      <c r="AN3" s="72"/>
      <c r="AO3" s="72"/>
      <c r="AP3" s="73"/>
      <c r="AQ3" s="71" t="s">
        <v>101</v>
      </c>
      <c r="AR3" s="72"/>
      <c r="AS3" s="72"/>
      <c r="AT3" s="72"/>
      <c r="AU3" s="72"/>
      <c r="AV3" s="72"/>
      <c r="AW3" s="72"/>
      <c r="AX3" s="72"/>
      <c r="AY3" s="72"/>
      <c r="AZ3" s="73"/>
      <c r="BA3" s="71" t="s">
        <v>102</v>
      </c>
      <c r="BB3" s="72"/>
      <c r="BC3" s="72"/>
      <c r="BD3" s="72"/>
      <c r="BE3" s="72"/>
      <c r="BF3" s="72"/>
      <c r="BG3" s="72"/>
      <c r="BH3" s="72"/>
      <c r="BI3" s="72"/>
      <c r="BJ3" s="73"/>
      <c r="BK3" s="75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61"/>
      <c r="B4" s="78"/>
      <c r="C4" s="88" t="s">
        <v>34</v>
      </c>
      <c r="D4" s="89"/>
      <c r="E4" s="89"/>
      <c r="F4" s="89"/>
      <c r="G4" s="90"/>
      <c r="H4" s="82" t="s">
        <v>35</v>
      </c>
      <c r="I4" s="83"/>
      <c r="J4" s="83"/>
      <c r="K4" s="83"/>
      <c r="L4" s="84"/>
      <c r="M4" s="88" t="s">
        <v>34</v>
      </c>
      <c r="N4" s="89"/>
      <c r="O4" s="89"/>
      <c r="P4" s="89"/>
      <c r="Q4" s="90"/>
      <c r="R4" s="82" t="s">
        <v>35</v>
      </c>
      <c r="S4" s="83"/>
      <c r="T4" s="83"/>
      <c r="U4" s="83"/>
      <c r="V4" s="84"/>
      <c r="W4" s="88" t="s">
        <v>34</v>
      </c>
      <c r="X4" s="89"/>
      <c r="Y4" s="89"/>
      <c r="Z4" s="89"/>
      <c r="AA4" s="90"/>
      <c r="AB4" s="82" t="s">
        <v>35</v>
      </c>
      <c r="AC4" s="83"/>
      <c r="AD4" s="83"/>
      <c r="AE4" s="83"/>
      <c r="AF4" s="84"/>
      <c r="AG4" s="88" t="s">
        <v>34</v>
      </c>
      <c r="AH4" s="89"/>
      <c r="AI4" s="89"/>
      <c r="AJ4" s="89"/>
      <c r="AK4" s="90"/>
      <c r="AL4" s="82" t="s">
        <v>35</v>
      </c>
      <c r="AM4" s="83"/>
      <c r="AN4" s="83"/>
      <c r="AO4" s="83"/>
      <c r="AP4" s="84"/>
      <c r="AQ4" s="88" t="s">
        <v>34</v>
      </c>
      <c r="AR4" s="89"/>
      <c r="AS4" s="89"/>
      <c r="AT4" s="89"/>
      <c r="AU4" s="90"/>
      <c r="AV4" s="82" t="s">
        <v>35</v>
      </c>
      <c r="AW4" s="83"/>
      <c r="AX4" s="83"/>
      <c r="AY4" s="83"/>
      <c r="AZ4" s="84"/>
      <c r="BA4" s="88" t="s">
        <v>34</v>
      </c>
      <c r="BB4" s="89"/>
      <c r="BC4" s="89"/>
      <c r="BD4" s="89"/>
      <c r="BE4" s="90"/>
      <c r="BF4" s="82" t="s">
        <v>35</v>
      </c>
      <c r="BG4" s="83"/>
      <c r="BH4" s="83"/>
      <c r="BI4" s="83"/>
      <c r="BJ4" s="84"/>
      <c r="BK4" s="75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62"/>
      <c r="B5" s="78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6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9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1"/>
    </row>
    <row r="7" spans="1:107" x14ac:dyDescent="0.2">
      <c r="A7" s="22" t="s">
        <v>75</v>
      </c>
      <c r="B7" s="25" t="s">
        <v>11</v>
      </c>
      <c r="C7" s="79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1"/>
    </row>
    <row r="8" spans="1:107" x14ac:dyDescent="0.2">
      <c r="A8" s="22"/>
      <c r="B8" s="26" t="s">
        <v>126</v>
      </c>
      <c r="C8" s="27">
        <v>0</v>
      </c>
      <c r="D8" s="27">
        <v>17.306928789400004</v>
      </c>
      <c r="E8" s="27">
        <v>0</v>
      </c>
      <c r="F8" s="27">
        <v>0</v>
      </c>
      <c r="G8" s="27">
        <v>0</v>
      </c>
      <c r="H8" s="27">
        <v>12.053991420133329</v>
      </c>
      <c r="I8" s="27">
        <v>4642.1081370687671</v>
      </c>
      <c r="J8" s="27">
        <v>965.45701602969996</v>
      </c>
      <c r="K8" s="27">
        <v>0</v>
      </c>
      <c r="L8" s="27">
        <v>82.697700185599999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8.4291198631999968</v>
      </c>
      <c r="S8" s="27">
        <v>251.41013241546668</v>
      </c>
      <c r="T8" s="27">
        <v>144.18798349136671</v>
      </c>
      <c r="U8" s="27">
        <v>0</v>
      </c>
      <c r="V8" s="27">
        <v>30.176593776566669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4.4090741333333322E-2</v>
      </c>
      <c r="AC8" s="27">
        <v>22.657214279366674</v>
      </c>
      <c r="AD8" s="27">
        <v>0</v>
      </c>
      <c r="AE8" s="27">
        <v>0</v>
      </c>
      <c r="AF8" s="27">
        <v>0.6548981004333333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7.6051582966666642E-2</v>
      </c>
      <c r="AM8" s="27">
        <v>6.2251969799999994E-2</v>
      </c>
      <c r="AN8" s="27">
        <v>0</v>
      </c>
      <c r="AO8" s="27">
        <v>0</v>
      </c>
      <c r="AP8" s="27">
        <v>0.25906672836666661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15.001008782799953</v>
      </c>
      <c r="AW8" s="27">
        <v>1331.4753740717995</v>
      </c>
      <c r="AX8" s="27">
        <v>14.611507312866669</v>
      </c>
      <c r="AY8" s="27">
        <v>0</v>
      </c>
      <c r="AZ8" s="27">
        <v>79.620028487200017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8.4967925526333001</v>
      </c>
      <c r="BG8" s="27">
        <v>7.1196272253333355</v>
      </c>
      <c r="BH8" s="27">
        <v>5.6086973693666673</v>
      </c>
      <c r="BI8" s="27">
        <v>0</v>
      </c>
      <c r="BJ8" s="27">
        <v>10.683477048233327</v>
      </c>
      <c r="BK8" s="28">
        <f t="shared" ref="BK8:BK9" si="0">SUM(C8:BJ8)</f>
        <v>7650.1976892927005</v>
      </c>
      <c r="BL8" s="45"/>
      <c r="BM8" s="53"/>
      <c r="BN8" s="56"/>
    </row>
    <row r="9" spans="1:107" x14ac:dyDescent="0.2">
      <c r="A9" s="22"/>
      <c r="B9" s="26" t="s">
        <v>127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7.0404694799999987E-2</v>
      </c>
      <c r="I9" s="27">
        <v>202.63139090469997</v>
      </c>
      <c r="J9" s="27">
        <v>19.499058337933334</v>
      </c>
      <c r="K9" s="27">
        <v>0</v>
      </c>
      <c r="L9" s="27">
        <v>0.10841282003333334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9.2828277333333334E-2</v>
      </c>
      <c r="S9" s="27">
        <v>1.2501127975999999</v>
      </c>
      <c r="T9" s="27">
        <v>4.0146905408333327</v>
      </c>
      <c r="U9" s="27">
        <v>0</v>
      </c>
      <c r="V9" s="27">
        <v>0.12300907536666669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82.092953852733118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0.24541847223333335</v>
      </c>
      <c r="AW9" s="27">
        <v>49.310750459533331</v>
      </c>
      <c r="AX9" s="27">
        <v>0</v>
      </c>
      <c r="AY9" s="27">
        <v>0</v>
      </c>
      <c r="AZ9" s="27">
        <v>0.37248315906666662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0.39883087743333334</v>
      </c>
      <c r="BG9" s="27">
        <v>2.7047731333333332E-3</v>
      </c>
      <c r="BH9" s="27">
        <v>0</v>
      </c>
      <c r="BI9" s="27">
        <v>0</v>
      </c>
      <c r="BJ9" s="27">
        <v>1.0515130063333336</v>
      </c>
      <c r="BK9" s="28">
        <f t="shared" si="0"/>
        <v>361.2645620490664</v>
      </c>
      <c r="BL9" s="45"/>
      <c r="BM9" s="53"/>
    </row>
    <row r="10" spans="1:107" x14ac:dyDescent="0.2">
      <c r="A10" s="22"/>
      <c r="B10" s="29" t="s">
        <v>84</v>
      </c>
      <c r="C10" s="30">
        <f>SUM(C8:C9)</f>
        <v>0</v>
      </c>
      <c r="D10" s="30">
        <f t="shared" ref="D10:BK10" si="1">SUM(D8:D9)</f>
        <v>17.306928789400004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12.124396114933329</v>
      </c>
      <c r="I10" s="30">
        <f t="shared" si="1"/>
        <v>4844.7395279734674</v>
      </c>
      <c r="J10" s="30">
        <f t="shared" si="1"/>
        <v>984.95607436763328</v>
      </c>
      <c r="K10" s="30">
        <f t="shared" si="1"/>
        <v>0</v>
      </c>
      <c r="L10" s="30">
        <f t="shared" si="1"/>
        <v>82.806113005633335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8.5219481405333308</v>
      </c>
      <c r="S10" s="30">
        <f t="shared" si="1"/>
        <v>252.66024521306667</v>
      </c>
      <c r="T10" s="30">
        <f t="shared" si="1"/>
        <v>148.20267403220004</v>
      </c>
      <c r="U10" s="30">
        <f t="shared" si="1"/>
        <v>0</v>
      </c>
      <c r="V10" s="30">
        <f t="shared" si="1"/>
        <v>30.299602851933336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4.4090741333333322E-2</v>
      </c>
      <c r="AC10" s="30">
        <f t="shared" si="1"/>
        <v>104.75016813209979</v>
      </c>
      <c r="AD10" s="30">
        <f t="shared" si="1"/>
        <v>0</v>
      </c>
      <c r="AE10" s="30">
        <f t="shared" si="1"/>
        <v>0</v>
      </c>
      <c r="AF10" s="30">
        <f t="shared" si="1"/>
        <v>0.6548981004333333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7.6051582966666642E-2</v>
      </c>
      <c r="AM10" s="30">
        <f t="shared" si="1"/>
        <v>6.2251969799999994E-2</v>
      </c>
      <c r="AN10" s="30">
        <f t="shared" si="1"/>
        <v>0</v>
      </c>
      <c r="AO10" s="30">
        <f t="shared" si="1"/>
        <v>0</v>
      </c>
      <c r="AP10" s="30">
        <f t="shared" si="1"/>
        <v>0.25906672836666661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15.246427255033288</v>
      </c>
      <c r="AW10" s="30">
        <f t="shared" si="1"/>
        <v>1380.7861245313329</v>
      </c>
      <c r="AX10" s="30">
        <f t="shared" si="1"/>
        <v>14.611507312866669</v>
      </c>
      <c r="AY10" s="30">
        <f t="shared" si="1"/>
        <v>0</v>
      </c>
      <c r="AZ10" s="30">
        <f t="shared" si="1"/>
        <v>79.992511646266678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8.8956234300666335</v>
      </c>
      <c r="BG10" s="30">
        <f t="shared" si="1"/>
        <v>7.1223319984666684</v>
      </c>
      <c r="BH10" s="30">
        <f t="shared" si="1"/>
        <v>5.6086973693666673</v>
      </c>
      <c r="BI10" s="30">
        <f t="shared" si="1"/>
        <v>0</v>
      </c>
      <c r="BJ10" s="30">
        <f t="shared" si="1"/>
        <v>11.73499005456666</v>
      </c>
      <c r="BK10" s="30">
        <f t="shared" si="1"/>
        <v>8011.4622513417671</v>
      </c>
      <c r="BL10" s="45"/>
    </row>
    <row r="11" spans="1:107" x14ac:dyDescent="0.2">
      <c r="A11" s="22" t="s">
        <v>76</v>
      </c>
      <c r="B11" s="25" t="s">
        <v>3</v>
      </c>
      <c r="C11" s="57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9"/>
    </row>
    <row r="12" spans="1:107" x14ac:dyDescent="0.2">
      <c r="A12" s="22"/>
      <c r="B12" s="26" t="s">
        <v>105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2.4160950085666668</v>
      </c>
      <c r="I12" s="27">
        <v>2.7033000999666665</v>
      </c>
      <c r="J12" s="27">
        <v>0</v>
      </c>
      <c r="K12" s="27">
        <v>0</v>
      </c>
      <c r="L12" s="27">
        <v>3.7946553642666667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1.1074169432666667</v>
      </c>
      <c r="S12" s="27">
        <v>9.9505949486333378</v>
      </c>
      <c r="T12" s="27">
        <v>19.341506043033412</v>
      </c>
      <c r="U12" s="27">
        <v>0</v>
      </c>
      <c r="V12" s="27">
        <v>0.58886358680000006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4.5050183066666673E-2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6.3711233333333341E-5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2.1855228599333314</v>
      </c>
      <c r="AW12" s="27">
        <v>16.795506040199989</v>
      </c>
      <c r="AX12" s="27">
        <v>5.7465679666666653E-3</v>
      </c>
      <c r="AY12" s="27">
        <v>0</v>
      </c>
      <c r="AZ12" s="27">
        <v>4.7821998802333345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0.9117350375333334</v>
      </c>
      <c r="BG12" s="27">
        <v>3.7742697438333335</v>
      </c>
      <c r="BH12" s="27">
        <v>2.953011190766667</v>
      </c>
      <c r="BI12" s="27">
        <v>0</v>
      </c>
      <c r="BJ12" s="27">
        <v>1.3381003142666665</v>
      </c>
      <c r="BK12" s="30">
        <f>SUM(C12:BJ12)</f>
        <v>72.693637523566736</v>
      </c>
      <c r="BL12" s="45"/>
      <c r="BM12" s="53"/>
      <c r="BN12" s="56"/>
    </row>
    <row r="13" spans="1:107" x14ac:dyDescent="0.2">
      <c r="A13" s="22"/>
      <c r="B13" s="29" t="s">
        <v>85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2.4160950085666668</v>
      </c>
      <c r="I13" s="30">
        <f t="shared" si="2"/>
        <v>2.7033000999666665</v>
      </c>
      <c r="J13" s="30">
        <f t="shared" si="2"/>
        <v>0</v>
      </c>
      <c r="K13" s="30">
        <f t="shared" si="2"/>
        <v>0</v>
      </c>
      <c r="L13" s="30">
        <f t="shared" si="2"/>
        <v>3.7946553642666667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1.1074169432666667</v>
      </c>
      <c r="S13" s="30">
        <f t="shared" si="2"/>
        <v>9.9505949486333378</v>
      </c>
      <c r="T13" s="30">
        <f t="shared" si="2"/>
        <v>19.341506043033412</v>
      </c>
      <c r="U13" s="30">
        <f t="shared" si="2"/>
        <v>0</v>
      </c>
      <c r="V13" s="30">
        <f t="shared" si="2"/>
        <v>0.58886358680000006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4.5050183066666673E-2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6.3711233333333341E-5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2.1855228599333314</v>
      </c>
      <c r="AW13" s="30">
        <f t="shared" si="2"/>
        <v>16.795506040199989</v>
      </c>
      <c r="AX13" s="30">
        <f t="shared" si="2"/>
        <v>5.7465679666666653E-3</v>
      </c>
      <c r="AY13" s="30">
        <f t="shared" si="2"/>
        <v>0</v>
      </c>
      <c r="AZ13" s="30">
        <f t="shared" si="2"/>
        <v>4.7821998802333345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0.9117350375333334</v>
      </c>
      <c r="BG13" s="30">
        <f t="shared" si="2"/>
        <v>3.7742697438333335</v>
      </c>
      <c r="BH13" s="30">
        <f t="shared" si="2"/>
        <v>2.953011190766667</v>
      </c>
      <c r="BI13" s="30">
        <f t="shared" si="2"/>
        <v>0</v>
      </c>
      <c r="BJ13" s="30">
        <f t="shared" si="2"/>
        <v>1.3381003142666665</v>
      </c>
      <c r="BK13" s="30">
        <f t="shared" si="2"/>
        <v>72.693637523566736</v>
      </c>
    </row>
    <row r="14" spans="1:107" x14ac:dyDescent="0.2">
      <c r="A14" s="22" t="s">
        <v>77</v>
      </c>
      <c r="B14" s="25" t="s">
        <v>10</v>
      </c>
      <c r="C14" s="57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9"/>
    </row>
    <row r="15" spans="1:107" x14ac:dyDescent="0.2">
      <c r="A15" s="22"/>
      <c r="B15" s="31" t="s">
        <v>36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92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6" x14ac:dyDescent="0.2">
      <c r="A17" s="22" t="s">
        <v>78</v>
      </c>
      <c r="B17" s="25" t="s">
        <v>12</v>
      </c>
      <c r="C17" s="57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9"/>
    </row>
    <row r="18" spans="1:66" x14ac:dyDescent="0.2">
      <c r="A18" s="22"/>
      <c r="B18" s="29" t="s">
        <v>36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6" x14ac:dyDescent="0.2">
      <c r="A19" s="22"/>
      <c r="B19" s="29" t="s">
        <v>91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6" x14ac:dyDescent="0.2">
      <c r="A20" s="22" t="s">
        <v>80</v>
      </c>
      <c r="B20" s="25" t="s">
        <v>96</v>
      </c>
      <c r="C20" s="57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9"/>
    </row>
    <row r="21" spans="1:66" x14ac:dyDescent="0.2">
      <c r="A21" s="22"/>
      <c r="B21" s="31" t="s">
        <v>36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28">
        <f t="shared" si="6"/>
        <v>0</v>
      </c>
    </row>
    <row r="22" spans="1:66" x14ac:dyDescent="0.2">
      <c r="A22" s="22"/>
      <c r="B22" s="29" t="s">
        <v>90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6" x14ac:dyDescent="0.2">
      <c r="A23" s="22" t="s">
        <v>81</v>
      </c>
      <c r="B23" s="25" t="s">
        <v>13</v>
      </c>
      <c r="C23" s="57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9"/>
    </row>
    <row r="24" spans="1:66" x14ac:dyDescent="0.2">
      <c r="A24" s="22"/>
      <c r="B24" s="26" t="s">
        <v>106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8.0674819101333313</v>
      </c>
      <c r="I24" s="27">
        <v>1241.8834803718419</v>
      </c>
      <c r="J24" s="27">
        <v>134.02919772940001</v>
      </c>
      <c r="K24" s="27">
        <v>0</v>
      </c>
      <c r="L24" s="27">
        <v>49.181335085500031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4.6217605791666658</v>
      </c>
      <c r="S24" s="27">
        <v>26.119017423433341</v>
      </c>
      <c r="T24" s="27">
        <v>47.533832607699999</v>
      </c>
      <c r="U24" s="27">
        <v>0</v>
      </c>
      <c r="V24" s="27">
        <v>11.638197655533332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5.353123546666666E-2</v>
      </c>
      <c r="AC24" s="27">
        <v>6.6206694999999982E-2</v>
      </c>
      <c r="AD24" s="27">
        <v>0</v>
      </c>
      <c r="AE24" s="27">
        <v>0</v>
      </c>
      <c r="AF24" s="27">
        <v>0.11458003563333331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0.17733147673333335</v>
      </c>
      <c r="AM24" s="27">
        <v>0.11919120226666668</v>
      </c>
      <c r="AN24" s="27">
        <v>0</v>
      </c>
      <c r="AO24" s="27">
        <v>0</v>
      </c>
      <c r="AP24" s="27">
        <v>0.3971257443666667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60.960510506966735</v>
      </c>
      <c r="AW24" s="27">
        <v>75.140661648366716</v>
      </c>
      <c r="AX24" s="27">
        <v>0.21515033903333339</v>
      </c>
      <c r="AY24" s="48">
        <v>0</v>
      </c>
      <c r="AZ24" s="27">
        <v>170.96444763500025</v>
      </c>
      <c r="BA24" s="48">
        <v>0</v>
      </c>
      <c r="BB24" s="48">
        <v>0</v>
      </c>
      <c r="BC24" s="48">
        <v>0</v>
      </c>
      <c r="BD24" s="48">
        <v>0</v>
      </c>
      <c r="BE24" s="48">
        <v>0</v>
      </c>
      <c r="BF24" s="27">
        <v>46.954425923399931</v>
      </c>
      <c r="BG24" s="27">
        <v>63.738609814300005</v>
      </c>
      <c r="BH24" s="27">
        <v>11.856596938533333</v>
      </c>
      <c r="BI24" s="27">
        <v>0</v>
      </c>
      <c r="BJ24" s="27">
        <v>86.919572003966621</v>
      </c>
      <c r="BK24" s="28">
        <f t="shared" ref="BK24:BK29" si="9">SUM(C24:BJ24)</f>
        <v>2040.7522445617417</v>
      </c>
      <c r="BL24" s="45"/>
      <c r="BM24" s="53"/>
      <c r="BN24" s="56"/>
    </row>
    <row r="25" spans="1:66" x14ac:dyDescent="0.2">
      <c r="A25" s="22"/>
      <c r="B25" s="26" t="s">
        <v>107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1.1389027390333331</v>
      </c>
      <c r="I25" s="27">
        <v>23.515162197666672</v>
      </c>
      <c r="J25" s="27">
        <v>1.0348124102666667</v>
      </c>
      <c r="K25" s="27">
        <v>0</v>
      </c>
      <c r="L25" s="27">
        <v>4.2503405629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0.42211499633333349</v>
      </c>
      <c r="S25" s="27">
        <v>0.87835128286666653</v>
      </c>
      <c r="T25" s="27">
        <v>0.33072823613333335</v>
      </c>
      <c r="U25" s="27">
        <v>0</v>
      </c>
      <c r="V25" s="27">
        <v>0.40939310349999997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5.4250096300000016E-2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2.3248780466666667E-2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19.627175109433413</v>
      </c>
      <c r="AW25" s="27">
        <v>21.636926422566674</v>
      </c>
      <c r="AX25" s="27">
        <v>1.1207066666666666E-5</v>
      </c>
      <c r="AY25" s="48">
        <v>0</v>
      </c>
      <c r="AZ25" s="27">
        <v>47.470295278433966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27">
        <v>9.4774503142666955</v>
      </c>
      <c r="BG25" s="27">
        <v>4.5166216869333322</v>
      </c>
      <c r="BH25" s="27">
        <v>0.12551996026666662</v>
      </c>
      <c r="BI25" s="27">
        <v>0</v>
      </c>
      <c r="BJ25" s="27">
        <v>4.5603244782333308</v>
      </c>
      <c r="BK25" s="28">
        <f t="shared" si="9"/>
        <v>139.47162886266742</v>
      </c>
      <c r="BL25" s="45"/>
      <c r="BM25" s="53"/>
      <c r="BN25" s="56"/>
    </row>
    <row r="26" spans="1:66" x14ac:dyDescent="0.2">
      <c r="A26" s="22"/>
      <c r="B26" s="26" t="s">
        <v>108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1.4531276088666671</v>
      </c>
      <c r="I26" s="27">
        <v>0.92106601316666714</v>
      </c>
      <c r="J26" s="27">
        <v>0</v>
      </c>
      <c r="K26" s="27">
        <v>0</v>
      </c>
      <c r="L26" s="27">
        <v>1.2310505910666665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0.69375282003333327</v>
      </c>
      <c r="S26" s="27">
        <v>0</v>
      </c>
      <c r="T26" s="27">
        <v>16.85623351889987</v>
      </c>
      <c r="U26" s="27">
        <v>0</v>
      </c>
      <c r="V26" s="27">
        <v>0.38520582479999993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1.4452373666666665E-3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2.76078529E-2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23.859562394966659</v>
      </c>
      <c r="AW26" s="27">
        <v>2.0415815467999994</v>
      </c>
      <c r="AX26" s="48">
        <v>0</v>
      </c>
      <c r="AY26" s="48">
        <v>0</v>
      </c>
      <c r="AZ26" s="27">
        <v>12.673798810366666</v>
      </c>
      <c r="BA26" s="48">
        <v>0</v>
      </c>
      <c r="BB26" s="48">
        <v>0</v>
      </c>
      <c r="BC26" s="48">
        <v>0</v>
      </c>
      <c r="BD26" s="48">
        <v>0</v>
      </c>
      <c r="BE26" s="48">
        <v>0</v>
      </c>
      <c r="BF26" s="27">
        <v>14.247263554599993</v>
      </c>
      <c r="BG26" s="27">
        <v>1.1577617060333334</v>
      </c>
      <c r="BH26" s="27">
        <v>0</v>
      </c>
      <c r="BI26" s="27">
        <v>0</v>
      </c>
      <c r="BJ26" s="27">
        <v>7.8794068109666693</v>
      </c>
      <c r="BK26" s="28">
        <f t="shared" si="9"/>
        <v>83.428864290833189</v>
      </c>
      <c r="BL26" s="45"/>
      <c r="BM26" s="53"/>
      <c r="BN26" s="56"/>
    </row>
    <row r="27" spans="1:66" x14ac:dyDescent="0.2">
      <c r="A27" s="22"/>
      <c r="B27" s="26" t="s">
        <v>109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8.4553649774666635</v>
      </c>
      <c r="I27" s="27">
        <v>637.42790475929985</v>
      </c>
      <c r="J27" s="27">
        <v>368.09945154099347</v>
      </c>
      <c r="K27" s="27">
        <v>0</v>
      </c>
      <c r="L27" s="27">
        <v>52.135332229366682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5.5305799210666642</v>
      </c>
      <c r="S27" s="27">
        <v>14.197440031133331</v>
      </c>
      <c r="T27" s="27">
        <v>56.688461529500003</v>
      </c>
      <c r="U27" s="27">
        <v>0</v>
      </c>
      <c r="V27" s="27">
        <v>9.8979287776999971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0.25844952649999997</v>
      </c>
      <c r="AC27" s="27">
        <v>1.613639933333333E-3</v>
      </c>
      <c r="AD27" s="27">
        <v>0</v>
      </c>
      <c r="AE27" s="27">
        <v>0</v>
      </c>
      <c r="AF27" s="27">
        <v>0.5554516142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0.24196028096666669</v>
      </c>
      <c r="AM27" s="27">
        <v>1.8413160533333337E-2</v>
      </c>
      <c r="AN27" s="27">
        <v>0</v>
      </c>
      <c r="AO27" s="27">
        <v>0</v>
      </c>
      <c r="AP27" s="27">
        <v>0.28892312073333337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78.302978279033127</v>
      </c>
      <c r="AW27" s="27">
        <v>116.2595038951667</v>
      </c>
      <c r="AX27" s="27">
        <v>6.7153471651333323</v>
      </c>
      <c r="AY27" s="48">
        <v>0</v>
      </c>
      <c r="AZ27" s="27">
        <v>156.87218798636664</v>
      </c>
      <c r="BA27" s="48">
        <v>0</v>
      </c>
      <c r="BB27" s="48">
        <v>0</v>
      </c>
      <c r="BC27" s="48">
        <v>0</v>
      </c>
      <c r="BD27" s="48">
        <v>0</v>
      </c>
      <c r="BE27" s="48">
        <v>0</v>
      </c>
      <c r="BF27" s="27">
        <v>71.613426486666597</v>
      </c>
      <c r="BG27" s="27">
        <v>36.303234291399953</v>
      </c>
      <c r="BH27" s="27">
        <v>28.026820590333337</v>
      </c>
      <c r="BI27" s="27">
        <v>0</v>
      </c>
      <c r="BJ27" s="27">
        <v>68.073251271866496</v>
      </c>
      <c r="BK27" s="28">
        <f t="shared" si="9"/>
        <v>1715.9640250753596</v>
      </c>
      <c r="BL27" s="45"/>
      <c r="BM27" s="53"/>
      <c r="BN27" s="56"/>
    </row>
    <row r="28" spans="1:66" x14ac:dyDescent="0.2">
      <c r="A28" s="22"/>
      <c r="B28" s="26" t="s">
        <v>110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2.0360781231999998</v>
      </c>
      <c r="I28" s="27">
        <v>62.688233372633341</v>
      </c>
      <c r="J28" s="27">
        <v>1.8477836966000001</v>
      </c>
      <c r="K28" s="27">
        <v>0</v>
      </c>
      <c r="L28" s="27">
        <v>12.857143118766666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0.91275612376666659</v>
      </c>
      <c r="S28" s="27">
        <v>1.9838924089999999</v>
      </c>
      <c r="T28" s="27">
        <v>39.449160093666663</v>
      </c>
      <c r="U28" s="27">
        <v>0</v>
      </c>
      <c r="V28" s="27">
        <v>2.4124192703999996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1.7011290999999998E-3</v>
      </c>
      <c r="AC28" s="27">
        <v>4.0265109666666687E-2</v>
      </c>
      <c r="AD28" s="27">
        <v>0</v>
      </c>
      <c r="AE28" s="27">
        <v>0</v>
      </c>
      <c r="AF28" s="27">
        <v>0.48108415440000007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2.38330512E-2</v>
      </c>
      <c r="AM28" s="27">
        <v>0</v>
      </c>
      <c r="AN28" s="27">
        <v>0</v>
      </c>
      <c r="AO28" s="27">
        <v>0</v>
      </c>
      <c r="AP28" s="27">
        <v>0.23758802066666665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15.729478509033353</v>
      </c>
      <c r="AW28" s="27">
        <v>37.583511419533345</v>
      </c>
      <c r="AX28" s="27">
        <v>8.7930964630999995</v>
      </c>
      <c r="AY28" s="48">
        <v>0</v>
      </c>
      <c r="AZ28" s="27">
        <v>72.275823577666671</v>
      </c>
      <c r="BA28" s="48">
        <v>0</v>
      </c>
      <c r="BB28" s="48">
        <v>0</v>
      </c>
      <c r="BC28" s="48">
        <v>0</v>
      </c>
      <c r="BD28" s="48">
        <v>0</v>
      </c>
      <c r="BE28" s="48">
        <v>0</v>
      </c>
      <c r="BF28" s="27">
        <v>13.103366667033342</v>
      </c>
      <c r="BG28" s="27">
        <v>8.1001901429666638</v>
      </c>
      <c r="BH28" s="27">
        <v>140.43164061323279</v>
      </c>
      <c r="BI28" s="27">
        <v>0</v>
      </c>
      <c r="BJ28" s="27">
        <v>39.824437291599956</v>
      </c>
      <c r="BK28" s="28">
        <f t="shared" si="9"/>
        <v>460.81348235723283</v>
      </c>
      <c r="BL28" s="45"/>
      <c r="BM28" s="53"/>
      <c r="BN28" s="56"/>
    </row>
    <row r="29" spans="1:66" x14ac:dyDescent="0.2">
      <c r="A29" s="22"/>
      <c r="B29" s="26" t="s">
        <v>111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0.14836479730000002</v>
      </c>
      <c r="I29" s="27">
        <v>14.782598708066672</v>
      </c>
      <c r="J29" s="27">
        <v>23.556103988766669</v>
      </c>
      <c r="K29" s="27">
        <v>0</v>
      </c>
      <c r="L29" s="27">
        <v>1.0412591195333336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0.12561551813333327</v>
      </c>
      <c r="S29" s="27">
        <v>1.9902098301666666</v>
      </c>
      <c r="T29" s="27">
        <v>6.8276919388666659</v>
      </c>
      <c r="U29" s="27">
        <v>0</v>
      </c>
      <c r="V29" s="27">
        <v>0.32837775606666669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3.216232866666668E-3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4.2744348599999996E-2</v>
      </c>
      <c r="AM29" s="27">
        <v>0</v>
      </c>
      <c r="AN29" s="27">
        <v>0</v>
      </c>
      <c r="AO29" s="27">
        <v>0</v>
      </c>
      <c r="AP29" s="27">
        <v>3.2047294433333325E-2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1.3015400513666657</v>
      </c>
      <c r="AW29" s="27">
        <v>41.917023925999956</v>
      </c>
      <c r="AX29" s="27">
        <v>0.60025200803333323</v>
      </c>
      <c r="AY29" s="27">
        <v>0</v>
      </c>
      <c r="AZ29" s="27">
        <v>4.7332689961000023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1.4364318470333339</v>
      </c>
      <c r="BG29" s="27">
        <v>0.29215481016666672</v>
      </c>
      <c r="BH29" s="27">
        <v>2.5154144518000008</v>
      </c>
      <c r="BI29" s="27">
        <v>0</v>
      </c>
      <c r="BJ29" s="27">
        <v>4.9732162929666632</v>
      </c>
      <c r="BK29" s="28">
        <f t="shared" si="9"/>
        <v>106.64753191626664</v>
      </c>
      <c r="BL29" s="45"/>
      <c r="BM29" s="53"/>
      <c r="BN29" s="56"/>
    </row>
    <row r="30" spans="1:66" x14ac:dyDescent="0.2">
      <c r="A30" s="22"/>
      <c r="B30" s="29" t="s">
        <v>89</v>
      </c>
      <c r="C30" s="30">
        <f t="shared" ref="C30:AH30" si="10">SUM(C24:C29)</f>
        <v>0</v>
      </c>
      <c r="D30" s="30">
        <f t="shared" si="10"/>
        <v>0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21.299320155999997</v>
      </c>
      <c r="I30" s="30">
        <f t="shared" si="10"/>
        <v>1981.2184454226749</v>
      </c>
      <c r="J30" s="30">
        <f t="shared" si="10"/>
        <v>528.56734936602686</v>
      </c>
      <c r="K30" s="30">
        <f t="shared" si="10"/>
        <v>0</v>
      </c>
      <c r="L30" s="30">
        <f t="shared" si="10"/>
        <v>120.69646070713338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12.306579958499997</v>
      </c>
      <c r="S30" s="30">
        <f t="shared" si="10"/>
        <v>45.16891097660001</v>
      </c>
      <c r="T30" s="30">
        <f t="shared" si="10"/>
        <v>167.68610792476653</v>
      </c>
      <c r="U30" s="30">
        <f t="shared" si="10"/>
        <v>0</v>
      </c>
      <c r="V30" s="30">
        <f t="shared" si="10"/>
        <v>25.071522387999995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0.37259345759999996</v>
      </c>
      <c r="AC30" s="30">
        <f t="shared" si="10"/>
        <v>0.1080854446</v>
      </c>
      <c r="AD30" s="30">
        <f t="shared" si="10"/>
        <v>0</v>
      </c>
      <c r="AE30" s="30">
        <f t="shared" si="10"/>
        <v>0</v>
      </c>
      <c r="AF30" s="30">
        <f t="shared" si="10"/>
        <v>1.1511158042333334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0.53672579086666672</v>
      </c>
      <c r="AM30" s="30">
        <f t="shared" si="11"/>
        <v>0.13760436280000002</v>
      </c>
      <c r="AN30" s="30">
        <f t="shared" si="11"/>
        <v>0</v>
      </c>
      <c r="AO30" s="30">
        <f t="shared" si="11"/>
        <v>0</v>
      </c>
      <c r="AP30" s="30">
        <f t="shared" si="11"/>
        <v>0.95568418020000001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199.78124485079996</v>
      </c>
      <c r="AW30" s="30">
        <f t="shared" si="11"/>
        <v>294.57920885843339</v>
      </c>
      <c r="AX30" s="30">
        <f t="shared" si="11"/>
        <v>16.323857182366666</v>
      </c>
      <c r="AY30" s="30">
        <f t="shared" si="11"/>
        <v>0</v>
      </c>
      <c r="AZ30" s="30">
        <f t="shared" si="11"/>
        <v>464.98982228393419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156.83236479299993</v>
      </c>
      <c r="BG30" s="30">
        <f t="shared" si="11"/>
        <v>114.10857245179996</v>
      </c>
      <c r="BH30" s="30">
        <f t="shared" si="11"/>
        <v>182.95599255416613</v>
      </c>
      <c r="BI30" s="30">
        <v>0</v>
      </c>
      <c r="BJ30" s="30">
        <f t="shared" si="11"/>
        <v>212.23020814959975</v>
      </c>
      <c r="BK30" s="30">
        <f t="shared" si="11"/>
        <v>4547.0777770641016</v>
      </c>
      <c r="BL30" s="45"/>
      <c r="BM30" s="53"/>
    </row>
    <row r="31" spans="1:66" x14ac:dyDescent="0.2">
      <c r="A31" s="22"/>
      <c r="B31" s="32" t="s">
        <v>79</v>
      </c>
      <c r="C31" s="27">
        <f t="shared" ref="C31:AH31" si="12">C10+C13+C16+C19+C22+C30</f>
        <v>0</v>
      </c>
      <c r="D31" s="27">
        <f t="shared" si="12"/>
        <v>17.306928789400004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35.839811279499997</v>
      </c>
      <c r="I31" s="27">
        <f t="shared" si="12"/>
        <v>6828.6612734961091</v>
      </c>
      <c r="J31" s="27">
        <f t="shared" si="12"/>
        <v>1513.5234237336601</v>
      </c>
      <c r="K31" s="27">
        <f t="shared" si="12"/>
        <v>0</v>
      </c>
      <c r="L31" s="27">
        <f t="shared" si="12"/>
        <v>207.29722907703336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21.935945042299995</v>
      </c>
      <c r="S31" s="27">
        <f t="shared" si="12"/>
        <v>307.77975113830001</v>
      </c>
      <c r="T31" s="27">
        <f t="shared" si="12"/>
        <v>335.23028799999997</v>
      </c>
      <c r="U31" s="27">
        <f t="shared" si="12"/>
        <v>0</v>
      </c>
      <c r="V31" s="27">
        <f t="shared" si="12"/>
        <v>55.95998882673333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0.46173438199999994</v>
      </c>
      <c r="AC31" s="27">
        <f t="shared" si="12"/>
        <v>104.85825357669978</v>
      </c>
      <c r="AD31" s="27">
        <f t="shared" si="12"/>
        <v>0</v>
      </c>
      <c r="AE31" s="27">
        <f t="shared" si="12"/>
        <v>0</v>
      </c>
      <c r="AF31" s="27">
        <f t="shared" si="12"/>
        <v>1.8060139046666666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0.61284108506666668</v>
      </c>
      <c r="AM31" s="27">
        <f t="shared" si="13"/>
        <v>0.19985633260000002</v>
      </c>
      <c r="AN31" s="27">
        <f t="shared" si="13"/>
        <v>0</v>
      </c>
      <c r="AO31" s="27">
        <f t="shared" si="13"/>
        <v>0</v>
      </c>
      <c r="AP31" s="27">
        <f t="shared" si="13"/>
        <v>1.2147509085666666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217.21319496576658</v>
      </c>
      <c r="AW31" s="27">
        <f t="shared" si="13"/>
        <v>1692.1608394299665</v>
      </c>
      <c r="AX31" s="27">
        <f t="shared" si="13"/>
        <v>30.941111063200001</v>
      </c>
      <c r="AY31" s="27">
        <f t="shared" si="13"/>
        <v>0</v>
      </c>
      <c r="AZ31" s="27">
        <f t="shared" si="13"/>
        <v>549.76453381043416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166.63972326059988</v>
      </c>
      <c r="BG31" s="27">
        <f t="shared" si="13"/>
        <v>125.00517419409996</v>
      </c>
      <c r="BH31" s="27">
        <f t="shared" si="13"/>
        <v>191.51770111429946</v>
      </c>
      <c r="BI31" s="27">
        <v>0</v>
      </c>
      <c r="BJ31" s="27">
        <f t="shared" si="13"/>
        <v>225.30329851843308</v>
      </c>
      <c r="BK31" s="27">
        <f t="shared" si="13"/>
        <v>12631.233665929434</v>
      </c>
    </row>
    <row r="32" spans="1:66" ht="3.75" customHeight="1" x14ac:dyDescent="0.2">
      <c r="A32" s="22"/>
      <c r="B32" s="33"/>
      <c r="C32" s="57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9"/>
    </row>
    <row r="33" spans="1:66" ht="25.5" x14ac:dyDescent="0.2">
      <c r="A33" s="22" t="s">
        <v>1</v>
      </c>
      <c r="B33" s="23" t="s">
        <v>7</v>
      </c>
      <c r="C33" s="57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9"/>
    </row>
    <row r="34" spans="1:66" s="34" customFormat="1" x14ac:dyDescent="0.2">
      <c r="A34" s="22" t="s">
        <v>75</v>
      </c>
      <c r="B34" s="25" t="s">
        <v>2</v>
      </c>
      <c r="C34" s="65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7"/>
    </row>
    <row r="35" spans="1:66" s="34" customFormat="1" x14ac:dyDescent="0.2">
      <c r="A35" s="22"/>
      <c r="B35" s="26" t="s">
        <v>112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13.820068042999999</v>
      </c>
      <c r="I35" s="27">
        <v>1.1233439561666665</v>
      </c>
      <c r="J35" s="27">
        <v>0</v>
      </c>
      <c r="K35" s="27">
        <v>0</v>
      </c>
      <c r="L35" s="27">
        <v>2.2198916902333337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13.763527899566668</v>
      </c>
      <c r="S35" s="27">
        <v>0.27240249743333328</v>
      </c>
      <c r="T35" s="27">
        <v>0</v>
      </c>
      <c r="U35" s="27">
        <v>0</v>
      </c>
      <c r="V35" s="27">
        <v>1.9714810658666668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1.2568809907333331</v>
      </c>
      <c r="AC35" s="27">
        <v>0</v>
      </c>
      <c r="AD35" s="27">
        <v>0</v>
      </c>
      <c r="AE35" s="27">
        <v>0</v>
      </c>
      <c r="AF35" s="27">
        <v>2.9987562666666669E-2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2.0931847274333331</v>
      </c>
      <c r="AM35" s="27">
        <v>7.7337143333333321E-4</v>
      </c>
      <c r="AN35" s="27">
        <v>0</v>
      </c>
      <c r="AO35" s="27">
        <v>0</v>
      </c>
      <c r="AP35" s="27">
        <v>0.17176426146666668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124.90081671923279</v>
      </c>
      <c r="AW35" s="27">
        <v>14.507005214102847</v>
      </c>
      <c r="AX35" s="27">
        <v>0</v>
      </c>
      <c r="AY35" s="27">
        <v>0</v>
      </c>
      <c r="AZ35" s="27">
        <v>40.097567168333299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149.54187041686723</v>
      </c>
      <c r="BG35" s="27">
        <v>9.1529745710999979</v>
      </c>
      <c r="BH35" s="48">
        <v>0</v>
      </c>
      <c r="BI35" s="48">
        <v>0</v>
      </c>
      <c r="BJ35" s="27">
        <v>35.2055738396</v>
      </c>
      <c r="BK35" s="28">
        <f t="shared" ref="BK35:BK36" si="14">SUM(C35:BJ35)</f>
        <v>410.12911399523614</v>
      </c>
      <c r="BL35" s="45"/>
      <c r="BM35" s="53"/>
      <c r="BN35" s="56"/>
    </row>
    <row r="36" spans="1:66" s="34" customFormat="1" x14ac:dyDescent="0.2">
      <c r="A36" s="22"/>
      <c r="B36" s="26" t="s">
        <v>113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6.8554677022333301</v>
      </c>
      <c r="I36" s="27">
        <v>0.99824763689999985</v>
      </c>
      <c r="J36" s="27">
        <v>0</v>
      </c>
      <c r="K36" s="27">
        <v>0</v>
      </c>
      <c r="L36" s="27">
        <v>0.39459049913333338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4.3447954710666661</v>
      </c>
      <c r="S36" s="27">
        <v>0</v>
      </c>
      <c r="T36" s="27">
        <v>0</v>
      </c>
      <c r="U36" s="27">
        <v>0</v>
      </c>
      <c r="V36" s="27">
        <v>0.24468588003333339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0.52953997649999984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0.49828602416666667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202.20234825373382</v>
      </c>
      <c r="AW36" s="27">
        <v>0.53881744289999978</v>
      </c>
      <c r="AX36" s="27">
        <v>0</v>
      </c>
      <c r="AY36" s="27">
        <v>0</v>
      </c>
      <c r="AZ36" s="27">
        <v>12.770385729133331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185.04074376353364</v>
      </c>
      <c r="BG36" s="27">
        <v>0.40487023580000003</v>
      </c>
      <c r="BH36" s="48">
        <v>0</v>
      </c>
      <c r="BI36" s="48">
        <v>0</v>
      </c>
      <c r="BJ36" s="27">
        <v>3.4255362820999991</v>
      </c>
      <c r="BK36" s="28">
        <f t="shared" si="14"/>
        <v>418.24831489723408</v>
      </c>
      <c r="BL36" s="45"/>
      <c r="BM36" s="53"/>
    </row>
    <row r="37" spans="1:66" s="34" customFormat="1" x14ac:dyDescent="0.2">
      <c r="A37" s="22"/>
      <c r="B37" s="29" t="s">
        <v>84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20.675535745233329</v>
      </c>
      <c r="I37" s="48">
        <f t="shared" si="15"/>
        <v>2.1215915930666664</v>
      </c>
      <c r="J37" s="48">
        <f t="shared" si="15"/>
        <v>0</v>
      </c>
      <c r="K37" s="48">
        <f t="shared" si="15"/>
        <v>0</v>
      </c>
      <c r="L37" s="48">
        <f t="shared" si="15"/>
        <v>2.614482189366667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18.108323370633336</v>
      </c>
      <c r="S37" s="48">
        <f t="shared" si="15"/>
        <v>0.27240249743333328</v>
      </c>
      <c r="T37" s="48">
        <f t="shared" si="15"/>
        <v>0</v>
      </c>
      <c r="U37" s="48">
        <f t="shared" si="15"/>
        <v>0</v>
      </c>
      <c r="V37" s="48">
        <f t="shared" si="15"/>
        <v>2.2161669459000004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1.7864209672333331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2.9987562666666669E-2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2.5914707515999997</v>
      </c>
      <c r="AM37" s="48">
        <f t="shared" si="15"/>
        <v>7.7337143333333321E-4</v>
      </c>
      <c r="AN37" s="48">
        <f t="shared" si="15"/>
        <v>0</v>
      </c>
      <c r="AO37" s="48">
        <f t="shared" si="15"/>
        <v>0</v>
      </c>
      <c r="AP37" s="48">
        <f t="shared" si="15"/>
        <v>0.17176426146666668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327.10316497296662</v>
      </c>
      <c r="AW37" s="48">
        <f t="shared" si="15"/>
        <v>15.045822657002846</v>
      </c>
      <c r="AX37" s="48">
        <f t="shared" si="15"/>
        <v>0</v>
      </c>
      <c r="AY37" s="48">
        <f t="shared" si="15"/>
        <v>0</v>
      </c>
      <c r="AZ37" s="48">
        <f t="shared" si="15"/>
        <v>52.86795289746663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334.58261418040087</v>
      </c>
      <c r="BG37" s="48">
        <f t="shared" si="15"/>
        <v>9.5578448068999986</v>
      </c>
      <c r="BH37" s="48">
        <f t="shared" si="15"/>
        <v>0</v>
      </c>
      <c r="BI37" s="48">
        <f t="shared" si="15"/>
        <v>0</v>
      </c>
      <c r="BJ37" s="48">
        <f t="shared" si="15"/>
        <v>38.631110121699997</v>
      </c>
      <c r="BK37" s="48">
        <f t="shared" si="15"/>
        <v>828.37742889247022</v>
      </c>
    </row>
    <row r="38" spans="1:66" x14ac:dyDescent="0.2">
      <c r="A38" s="22" t="s">
        <v>76</v>
      </c>
      <c r="B38" s="25" t="s">
        <v>14</v>
      </c>
      <c r="C38" s="57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9"/>
    </row>
    <row r="39" spans="1:66" x14ac:dyDescent="0.2">
      <c r="A39" s="22"/>
      <c r="B39" s="26" t="s">
        <v>114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0.21744956419999997</v>
      </c>
      <c r="I39" s="27">
        <v>5.4577902565541176</v>
      </c>
      <c r="J39" s="27">
        <v>0</v>
      </c>
      <c r="K39" s="27">
        <v>0</v>
      </c>
      <c r="L39" s="27">
        <v>7.4041204892124437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0.17724198936666663</v>
      </c>
      <c r="S39" s="27">
        <v>0.74882027393333361</v>
      </c>
      <c r="T39" s="27">
        <v>0</v>
      </c>
      <c r="U39" s="27">
        <v>0</v>
      </c>
      <c r="V39" s="27">
        <v>0.97071748656666645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1.1151833333333333E-2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3.8437767000000008E-3</v>
      </c>
      <c r="AM39" s="27">
        <v>0</v>
      </c>
      <c r="AN39" s="27">
        <v>0</v>
      </c>
      <c r="AO39" s="27">
        <v>0</v>
      </c>
      <c r="AP39" s="27">
        <v>4.5593745200000008E-2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1.7882799251333341</v>
      </c>
      <c r="AW39" s="27">
        <v>6.6547375256333341</v>
      </c>
      <c r="AX39" s="48">
        <v>0</v>
      </c>
      <c r="AY39" s="48">
        <v>0</v>
      </c>
      <c r="AZ39" s="27">
        <v>10.166442759333336</v>
      </c>
      <c r="BA39" s="48">
        <v>0</v>
      </c>
      <c r="BB39" s="48">
        <v>0</v>
      </c>
      <c r="BC39" s="48">
        <v>0</v>
      </c>
      <c r="BD39" s="48">
        <v>0</v>
      </c>
      <c r="BE39" s="48">
        <v>0</v>
      </c>
      <c r="BF39" s="27">
        <v>0.66664231163333409</v>
      </c>
      <c r="BG39" s="27">
        <v>0.9145738621666667</v>
      </c>
      <c r="BH39" s="48">
        <v>0</v>
      </c>
      <c r="BI39" s="48">
        <v>0</v>
      </c>
      <c r="BJ39" s="27">
        <v>1.4894991247333336</v>
      </c>
      <c r="BK39" s="28">
        <f t="shared" ref="BK39:BK47" si="16">SUM(C39:BJ39)</f>
        <v>36.7169049236999</v>
      </c>
      <c r="BL39" s="45"/>
      <c r="BM39" s="53"/>
      <c r="BN39" s="56"/>
    </row>
    <row r="40" spans="1:66" x14ac:dyDescent="0.2">
      <c r="A40" s="22"/>
      <c r="B40" s="26" t="s">
        <v>115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2.4784651904001311</v>
      </c>
      <c r="I40" s="27">
        <v>0.67369668646666703</v>
      </c>
      <c r="J40" s="27">
        <v>0</v>
      </c>
      <c r="K40" s="27">
        <v>0</v>
      </c>
      <c r="L40" s="27">
        <v>1.1246911871666667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1.7904844781333353</v>
      </c>
      <c r="S40" s="27">
        <v>4.3636575633333341E-2</v>
      </c>
      <c r="T40" s="27">
        <v>0</v>
      </c>
      <c r="U40" s="27">
        <v>0</v>
      </c>
      <c r="V40" s="27">
        <v>0.85032819873333321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0.41852713593333324</v>
      </c>
      <c r="AC40" s="27">
        <v>2.3564896666666669E-4</v>
      </c>
      <c r="AD40" s="27">
        <v>0</v>
      </c>
      <c r="AE40" s="27">
        <v>0</v>
      </c>
      <c r="AF40" s="27">
        <v>7.5585755333333364E-3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0.56096424909999987</v>
      </c>
      <c r="AM40" s="27">
        <v>1.3921133266666665E-2</v>
      </c>
      <c r="AN40" s="27">
        <v>0</v>
      </c>
      <c r="AO40" s="27">
        <v>0</v>
      </c>
      <c r="AP40" s="27">
        <v>0.10448065046666664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19.295312043199996</v>
      </c>
      <c r="AW40" s="27">
        <v>0.5701585616999999</v>
      </c>
      <c r="AX40" s="48">
        <v>0</v>
      </c>
      <c r="AY40" s="48">
        <v>0</v>
      </c>
      <c r="AZ40" s="27">
        <v>9.6500620316666641</v>
      </c>
      <c r="BA40" s="48">
        <v>0</v>
      </c>
      <c r="BB40" s="48">
        <v>0</v>
      </c>
      <c r="BC40" s="48">
        <v>0</v>
      </c>
      <c r="BD40" s="48">
        <v>0</v>
      </c>
      <c r="BE40" s="48">
        <v>0</v>
      </c>
      <c r="BF40" s="27">
        <v>16.722859523633318</v>
      </c>
      <c r="BG40" s="27">
        <v>0.3775764395666667</v>
      </c>
      <c r="BH40" s="48">
        <v>0</v>
      </c>
      <c r="BI40" s="48">
        <v>0</v>
      </c>
      <c r="BJ40" s="27">
        <v>7.0321118744666675</v>
      </c>
      <c r="BK40" s="28">
        <f t="shared" si="16"/>
        <v>61.715070184033443</v>
      </c>
      <c r="BL40" s="45"/>
      <c r="BM40" s="53"/>
      <c r="BN40" s="56"/>
    </row>
    <row r="41" spans="1:66" x14ac:dyDescent="0.2">
      <c r="A41" s="22"/>
      <c r="B41" s="26" t="s">
        <v>116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0.42701564980000012</v>
      </c>
      <c r="I41" s="27">
        <v>0.13636773943333336</v>
      </c>
      <c r="J41" s="27">
        <v>0</v>
      </c>
      <c r="K41" s="27">
        <v>0</v>
      </c>
      <c r="L41" s="27">
        <v>0.20063999596666665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0.22427460083333337</v>
      </c>
      <c r="S41" s="27">
        <v>0</v>
      </c>
      <c r="T41" s="27">
        <v>0</v>
      </c>
      <c r="U41" s="27">
        <v>0</v>
      </c>
      <c r="V41" s="27">
        <v>8.7494628333333359E-3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1.7253893100000001E-2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2.61710421E-2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5.5556154648667162</v>
      </c>
      <c r="AW41" s="27">
        <v>1.9414497866666665E-2</v>
      </c>
      <c r="AX41" s="48">
        <v>0</v>
      </c>
      <c r="AY41" s="48">
        <v>0</v>
      </c>
      <c r="AZ41" s="27">
        <v>1.13655911093323</v>
      </c>
      <c r="BA41" s="48">
        <v>0</v>
      </c>
      <c r="BB41" s="48">
        <v>0</v>
      </c>
      <c r="BC41" s="48">
        <v>0</v>
      </c>
      <c r="BD41" s="48">
        <v>0</v>
      </c>
      <c r="BE41" s="48">
        <v>0</v>
      </c>
      <c r="BF41" s="27">
        <v>5.8384903676333844</v>
      </c>
      <c r="BG41" s="27">
        <v>0.30149224660000001</v>
      </c>
      <c r="BH41" s="48">
        <v>0</v>
      </c>
      <c r="BI41" s="48">
        <v>0</v>
      </c>
      <c r="BJ41" s="27">
        <v>0.87082649999999984</v>
      </c>
      <c r="BK41" s="28">
        <f t="shared" si="16"/>
        <v>14.762870571966664</v>
      </c>
      <c r="BL41" s="45"/>
      <c r="BM41" s="53"/>
      <c r="BN41" s="56"/>
    </row>
    <row r="42" spans="1:66" x14ac:dyDescent="0.2">
      <c r="A42" s="22"/>
      <c r="B42" s="26" t="s">
        <v>128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4.2212795739666698</v>
      </c>
      <c r="I42" s="27">
        <v>15.055194957526041</v>
      </c>
      <c r="J42" s="27">
        <v>0</v>
      </c>
      <c r="K42" s="27">
        <v>0</v>
      </c>
      <c r="L42" s="27">
        <v>2.1914605888333325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3.0817275791333327</v>
      </c>
      <c r="S42" s="27">
        <v>0.56166372889999994</v>
      </c>
      <c r="T42" s="27">
        <v>0</v>
      </c>
      <c r="U42" s="27">
        <v>0</v>
      </c>
      <c r="V42" s="27">
        <v>0.97759484663333329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0.35258252006666679</v>
      </c>
      <c r="AC42" s="27">
        <v>2.2987055866666665E-2</v>
      </c>
      <c r="AD42" s="27">
        <v>0</v>
      </c>
      <c r="AE42" s="27">
        <v>0</v>
      </c>
      <c r="AF42" s="27">
        <v>2.2054425099999997E-2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0.57548530336666681</v>
      </c>
      <c r="AM42" s="27">
        <v>0</v>
      </c>
      <c r="AN42" s="27">
        <v>0</v>
      </c>
      <c r="AO42" s="27">
        <v>0</v>
      </c>
      <c r="AP42" s="27">
        <v>1.4081296400000002E-2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148.36626703106509</v>
      </c>
      <c r="AW42" s="27">
        <v>15.441897324100003</v>
      </c>
      <c r="AX42" s="27">
        <v>0</v>
      </c>
      <c r="AY42" s="48">
        <v>0</v>
      </c>
      <c r="AZ42" s="27">
        <v>37.621725287999936</v>
      </c>
      <c r="BA42" s="48">
        <v>0</v>
      </c>
      <c r="BB42" s="48">
        <v>0</v>
      </c>
      <c r="BC42" s="48">
        <v>0</v>
      </c>
      <c r="BD42" s="48">
        <v>0</v>
      </c>
      <c r="BE42" s="48">
        <v>0</v>
      </c>
      <c r="BF42" s="27">
        <v>158.52808729810039</v>
      </c>
      <c r="BG42" s="27">
        <v>17.818281654766668</v>
      </c>
      <c r="BH42" s="27">
        <v>1.7337089533333332E-2</v>
      </c>
      <c r="BI42" s="48">
        <v>0</v>
      </c>
      <c r="BJ42" s="27">
        <v>24.109002011866693</v>
      </c>
      <c r="BK42" s="28">
        <f t="shared" si="16"/>
        <v>428.97870957322482</v>
      </c>
      <c r="BL42" s="45"/>
      <c r="BM42" s="53"/>
      <c r="BN42" s="56"/>
    </row>
    <row r="43" spans="1:66" x14ac:dyDescent="0.2">
      <c r="A43" s="22"/>
      <c r="B43" s="26" t="s">
        <v>130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2.9691846141666671</v>
      </c>
      <c r="I43" s="27">
        <v>1.1140213757333335</v>
      </c>
      <c r="J43" s="27">
        <v>0</v>
      </c>
      <c r="K43" s="27">
        <v>0</v>
      </c>
      <c r="L43" s="27">
        <v>1.6175158450666667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2.0098720066333327</v>
      </c>
      <c r="S43" s="27">
        <v>11.95816736406676</v>
      </c>
      <c r="T43" s="27">
        <v>0</v>
      </c>
      <c r="U43" s="27">
        <v>0</v>
      </c>
      <c r="V43" s="27">
        <v>2.7353322806000007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4.988863533333332E-2</v>
      </c>
      <c r="AC43" s="27">
        <v>0</v>
      </c>
      <c r="AD43" s="27">
        <v>0</v>
      </c>
      <c r="AE43" s="27">
        <v>0</v>
      </c>
      <c r="AF43" s="27">
        <v>2.1186179500000003E-2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6.9970507199999976E-2</v>
      </c>
      <c r="AM43" s="27">
        <v>0</v>
      </c>
      <c r="AN43" s="27">
        <v>0</v>
      </c>
      <c r="AO43" s="27">
        <v>0</v>
      </c>
      <c r="AP43" s="27">
        <v>5.7556034799999996E-2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6.4476729051333397</v>
      </c>
      <c r="AW43" s="27">
        <v>1.3916308569000004</v>
      </c>
      <c r="AX43" s="27">
        <v>0</v>
      </c>
      <c r="AY43" s="27">
        <v>0</v>
      </c>
      <c r="AZ43" s="27">
        <v>8.1424017096999997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5.338352813433338</v>
      </c>
      <c r="BG43" s="27">
        <v>3.4304683047333331</v>
      </c>
      <c r="BH43" s="27">
        <v>0.38980545396666655</v>
      </c>
      <c r="BI43" s="48">
        <v>0</v>
      </c>
      <c r="BJ43" s="27">
        <v>4.4931777992000006</v>
      </c>
      <c r="BK43" s="28">
        <f t="shared" si="16"/>
        <v>52.236204686166765</v>
      </c>
      <c r="BL43" s="45"/>
      <c r="BM43" s="53"/>
      <c r="BN43" s="56"/>
    </row>
    <row r="44" spans="1:66" x14ac:dyDescent="0.2">
      <c r="A44" s="22"/>
      <c r="B44" s="26" t="s">
        <v>117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6.3705475819666644</v>
      </c>
      <c r="I44" s="27">
        <v>1.0203362588666669</v>
      </c>
      <c r="J44" s="27">
        <v>0</v>
      </c>
      <c r="K44" s="27">
        <v>0</v>
      </c>
      <c r="L44" s="27">
        <v>2.6021161790000003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2.8661536686666675</v>
      </c>
      <c r="S44" s="27">
        <v>3.868697423466529</v>
      </c>
      <c r="T44" s="27">
        <v>0</v>
      </c>
      <c r="U44" s="27">
        <v>0</v>
      </c>
      <c r="V44" s="27">
        <v>0.70079110746666662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5.0492577000000004E-2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5.3592638200000001E-2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9.6944449584333405</v>
      </c>
      <c r="AW44" s="27">
        <v>1.8676599376666667</v>
      </c>
      <c r="AX44" s="27">
        <v>0</v>
      </c>
      <c r="AY44" s="27">
        <v>0</v>
      </c>
      <c r="AZ44" s="27">
        <v>3.7638882105000016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5.8846304266000011</v>
      </c>
      <c r="BG44" s="27">
        <v>0.72234100460000006</v>
      </c>
      <c r="BH44" s="27">
        <v>0.22835649126666663</v>
      </c>
      <c r="BI44" s="48">
        <v>0</v>
      </c>
      <c r="BJ44" s="27">
        <v>1.8856638558333341</v>
      </c>
      <c r="BK44" s="28">
        <f t="shared" si="16"/>
        <v>41.579712319533208</v>
      </c>
      <c r="BL44" s="45"/>
      <c r="BM44" s="53"/>
      <c r="BN44" s="56"/>
    </row>
    <row r="45" spans="1:66" x14ac:dyDescent="0.2">
      <c r="A45" s="22"/>
      <c r="B45" s="26" t="s">
        <v>118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1.6327707716666668</v>
      </c>
      <c r="I45" s="27">
        <v>1.1462799091</v>
      </c>
      <c r="J45" s="27">
        <v>0</v>
      </c>
      <c r="K45" s="27">
        <v>0</v>
      </c>
      <c r="L45" s="27">
        <v>1.3185904000666668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0.79699702946666673</v>
      </c>
      <c r="S45" s="27">
        <v>1.8811628172376371</v>
      </c>
      <c r="T45" s="27">
        <v>0</v>
      </c>
      <c r="U45" s="27">
        <v>0</v>
      </c>
      <c r="V45" s="27">
        <v>0.20808387323333336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0.19378421190000003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0.2970503095666665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28.508823125133038</v>
      </c>
      <c r="AW45" s="27">
        <v>1.2674298970333331</v>
      </c>
      <c r="AX45" s="48">
        <v>0</v>
      </c>
      <c r="AY45" s="48">
        <v>0</v>
      </c>
      <c r="AZ45" s="27">
        <v>5.6289910689999996</v>
      </c>
      <c r="BA45" s="48">
        <v>0</v>
      </c>
      <c r="BB45" s="48">
        <v>0</v>
      </c>
      <c r="BC45" s="48">
        <v>0</v>
      </c>
      <c r="BD45" s="48">
        <v>0</v>
      </c>
      <c r="BE45" s="48">
        <v>0</v>
      </c>
      <c r="BF45" s="27">
        <v>30.069304346799687</v>
      </c>
      <c r="BG45" s="27">
        <v>2.1046894933666676</v>
      </c>
      <c r="BH45" s="48">
        <v>0</v>
      </c>
      <c r="BI45" s="48">
        <v>0</v>
      </c>
      <c r="BJ45" s="27">
        <v>3.6789024755333366</v>
      </c>
      <c r="BK45" s="28">
        <f t="shared" si="16"/>
        <v>78.732859729103694</v>
      </c>
      <c r="BL45" s="45"/>
      <c r="BM45" s="53"/>
      <c r="BN45" s="56"/>
    </row>
    <row r="46" spans="1:66" x14ac:dyDescent="0.2">
      <c r="A46" s="22"/>
      <c r="B46" s="26" t="s">
        <v>119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27.032201903133345</v>
      </c>
      <c r="I46" s="27">
        <v>153.02866936973049</v>
      </c>
      <c r="J46" s="27">
        <v>0</v>
      </c>
      <c r="K46" s="27">
        <v>0</v>
      </c>
      <c r="L46" s="27">
        <v>18.91932605216666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20.882883394266671</v>
      </c>
      <c r="S46" s="27">
        <v>41.514263650099984</v>
      </c>
      <c r="T46" s="27">
        <v>3.7070612966666659E-2</v>
      </c>
      <c r="U46" s="27">
        <v>0</v>
      </c>
      <c r="V46" s="27">
        <v>12.047583721833343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6.9219491325</v>
      </c>
      <c r="AC46" s="27">
        <v>7.7548124866666665E-2</v>
      </c>
      <c r="AD46" s="27">
        <v>0</v>
      </c>
      <c r="AE46" s="27">
        <v>0</v>
      </c>
      <c r="AF46" s="27">
        <v>1.7293592626333336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7.273811946766668</v>
      </c>
      <c r="AM46" s="27">
        <v>0.11205532483333333</v>
      </c>
      <c r="AN46" s="27">
        <v>0</v>
      </c>
      <c r="AO46" s="27">
        <v>0</v>
      </c>
      <c r="AP46" s="27">
        <v>1.905411085533333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290.23540309973498</v>
      </c>
      <c r="AW46" s="27">
        <v>39.289763796666662</v>
      </c>
      <c r="AX46" s="27">
        <v>0</v>
      </c>
      <c r="AY46" s="48">
        <v>0</v>
      </c>
      <c r="AZ46" s="27">
        <v>270.63496386786545</v>
      </c>
      <c r="BA46" s="48">
        <v>0</v>
      </c>
      <c r="BB46" s="48">
        <v>0</v>
      </c>
      <c r="BC46" s="48">
        <v>0</v>
      </c>
      <c r="BD46" s="48">
        <v>0</v>
      </c>
      <c r="BE46" s="48">
        <v>0</v>
      </c>
      <c r="BF46" s="27">
        <v>310.81250939976542</v>
      </c>
      <c r="BG46" s="27">
        <v>45.389236509066627</v>
      </c>
      <c r="BH46" s="27">
        <v>1.9281877473666664</v>
      </c>
      <c r="BI46" s="48">
        <v>0</v>
      </c>
      <c r="BJ46" s="27">
        <v>221.88205439083359</v>
      </c>
      <c r="BK46" s="28">
        <f t="shared" si="16"/>
        <v>1471.65425239263</v>
      </c>
      <c r="BL46" s="45"/>
      <c r="BM46" s="53"/>
      <c r="BN46" s="56"/>
    </row>
    <row r="47" spans="1:66" x14ac:dyDescent="0.2">
      <c r="A47" s="22"/>
      <c r="B47" s="26" t="s">
        <v>120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13.449776974533334</v>
      </c>
      <c r="I47" s="27">
        <v>97.856397327665121</v>
      </c>
      <c r="J47" s="27">
        <v>0</v>
      </c>
      <c r="K47" s="27">
        <v>0</v>
      </c>
      <c r="L47" s="27">
        <v>9.4992541876333298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9.678553325766666</v>
      </c>
      <c r="S47" s="27">
        <v>9.8290230946666668</v>
      </c>
      <c r="T47" s="27">
        <v>0</v>
      </c>
      <c r="U47" s="27">
        <v>0</v>
      </c>
      <c r="V47" s="27">
        <v>7.2079469204666653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1.3884707624333326</v>
      </c>
      <c r="AC47" s="27">
        <v>2.4682872199999997E-2</v>
      </c>
      <c r="AD47" s="27">
        <v>0</v>
      </c>
      <c r="AE47" s="27">
        <v>0</v>
      </c>
      <c r="AF47" s="27">
        <v>2.151823181233333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2.3941835033999994</v>
      </c>
      <c r="AM47" s="27">
        <v>8.4501529666666676E-3</v>
      </c>
      <c r="AN47" s="27">
        <v>0</v>
      </c>
      <c r="AO47" s="27">
        <v>0</v>
      </c>
      <c r="AP47" s="27">
        <v>1.9916423924333335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119.14921322640008</v>
      </c>
      <c r="AW47" s="27">
        <v>29.735169472766685</v>
      </c>
      <c r="AX47" s="27">
        <v>0</v>
      </c>
      <c r="AY47" s="48">
        <v>0</v>
      </c>
      <c r="AZ47" s="27">
        <v>85.823456276599984</v>
      </c>
      <c r="BA47" s="48">
        <v>0</v>
      </c>
      <c r="BB47" s="48">
        <v>0</v>
      </c>
      <c r="BC47" s="48">
        <v>0</v>
      </c>
      <c r="BD47" s="48">
        <v>0</v>
      </c>
      <c r="BE47" s="48">
        <v>0</v>
      </c>
      <c r="BF47" s="27">
        <v>153.10894229059974</v>
      </c>
      <c r="BG47" s="27">
        <v>6.7561596517333298</v>
      </c>
      <c r="BH47" s="27">
        <v>0.36657085679999984</v>
      </c>
      <c r="BI47" s="48">
        <v>0</v>
      </c>
      <c r="BJ47" s="27">
        <v>90.609545798299933</v>
      </c>
      <c r="BK47" s="28">
        <f t="shared" si="16"/>
        <v>641.02926226859825</v>
      </c>
      <c r="BL47" s="45"/>
      <c r="BM47" s="53"/>
      <c r="BN47" s="56"/>
    </row>
    <row r="48" spans="1:66" x14ac:dyDescent="0.2">
      <c r="A48" s="22"/>
      <c r="B48" s="29" t="s">
        <v>85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58.798691823833479</v>
      </c>
      <c r="I48" s="27">
        <f t="shared" si="17"/>
        <v>275.48875388107581</v>
      </c>
      <c r="J48" s="27">
        <f t="shared" si="17"/>
        <v>0</v>
      </c>
      <c r="K48" s="27">
        <f t="shared" si="17"/>
        <v>0</v>
      </c>
      <c r="L48" s="27">
        <f t="shared" si="17"/>
        <v>44.877714925112429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41.50818807226667</v>
      </c>
      <c r="S48" s="27">
        <f t="shared" si="17"/>
        <v>70.40543492800424</v>
      </c>
      <c r="T48" s="27">
        <f t="shared" si="17"/>
        <v>3.7070612966666659E-2</v>
      </c>
      <c r="U48" s="27">
        <f t="shared" si="17"/>
        <v>0</v>
      </c>
      <c r="V48" s="27">
        <f t="shared" si="17"/>
        <v>25.707127898366675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9.4041007015999991</v>
      </c>
      <c r="AC48" s="27">
        <f t="shared" si="17"/>
        <v>0.12545370189999999</v>
      </c>
      <c r="AD48" s="27">
        <f t="shared" si="17"/>
        <v>0</v>
      </c>
      <c r="AE48" s="27">
        <f t="shared" si="17"/>
        <v>0</v>
      </c>
      <c r="AF48" s="27">
        <f t="shared" si="17"/>
        <v>3.9319816240000001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11.255073276399999</v>
      </c>
      <c r="AM48" s="27">
        <f t="shared" si="17"/>
        <v>0.13442661106666667</v>
      </c>
      <c r="AN48" s="27">
        <f t="shared" si="17"/>
        <v>0</v>
      </c>
      <c r="AO48" s="27">
        <f t="shared" si="17"/>
        <v>0</v>
      </c>
      <c r="AP48" s="27">
        <f t="shared" si="17"/>
        <v>4.1187652048333332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629.04103177909997</v>
      </c>
      <c r="AW48" s="27">
        <f t="shared" si="17"/>
        <v>96.237861870333347</v>
      </c>
      <c r="AX48" s="27">
        <f t="shared" si="17"/>
        <v>0</v>
      </c>
      <c r="AY48" s="27">
        <f t="shared" si="17"/>
        <v>0</v>
      </c>
      <c r="AZ48" s="27">
        <f t="shared" si="17"/>
        <v>432.56849032359861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686.96981877819871</v>
      </c>
      <c r="BG48" s="27">
        <f t="shared" si="17"/>
        <v>77.81481916659996</v>
      </c>
      <c r="BH48" s="27">
        <f t="shared" si="17"/>
        <v>2.9302576389333326</v>
      </c>
      <c r="BI48" s="27">
        <f t="shared" si="17"/>
        <v>0</v>
      </c>
      <c r="BJ48" s="27">
        <f t="shared" si="17"/>
        <v>356.05078383076693</v>
      </c>
      <c r="BK48" s="27">
        <f t="shared" ref="BK48" si="18">SUM(BK39:BK47)</f>
        <v>2827.4058466489569</v>
      </c>
    </row>
    <row r="49" spans="1:66" x14ac:dyDescent="0.2">
      <c r="A49" s="22"/>
      <c r="B49" s="32" t="s">
        <v>83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79.474227569066812</v>
      </c>
      <c r="I49" s="30">
        <f t="shared" si="19"/>
        <v>277.61034547414249</v>
      </c>
      <c r="J49" s="30">
        <f t="shared" si="19"/>
        <v>0</v>
      </c>
      <c r="K49" s="30">
        <f t="shared" si="19"/>
        <v>0</v>
      </c>
      <c r="L49" s="30">
        <f t="shared" si="19"/>
        <v>47.492197114479097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59.616511442900006</v>
      </c>
      <c r="S49" s="30">
        <f t="shared" si="19"/>
        <v>70.677837425437573</v>
      </c>
      <c r="T49" s="30">
        <f t="shared" si="19"/>
        <v>3.7070612966666659E-2</v>
      </c>
      <c r="U49" s="30">
        <f t="shared" si="19"/>
        <v>0</v>
      </c>
      <c r="V49" s="30">
        <f t="shared" si="19"/>
        <v>27.923294844266675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11.190521668833332</v>
      </c>
      <c r="AC49" s="30">
        <f t="shared" si="19"/>
        <v>0.12545370189999999</v>
      </c>
      <c r="AD49" s="30">
        <f t="shared" si="19"/>
        <v>0</v>
      </c>
      <c r="AE49" s="30">
        <f t="shared" si="19"/>
        <v>0</v>
      </c>
      <c r="AF49" s="30">
        <f t="shared" si="19"/>
        <v>3.9619691866666669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13.846544027999999</v>
      </c>
      <c r="AM49" s="30">
        <f t="shared" si="20"/>
        <v>0.13519998250000001</v>
      </c>
      <c r="AN49" s="30">
        <f t="shared" si="20"/>
        <v>0</v>
      </c>
      <c r="AO49" s="30">
        <f t="shared" si="20"/>
        <v>0</v>
      </c>
      <c r="AP49" s="30">
        <f t="shared" si="20"/>
        <v>4.2905294662999998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956.14419675206659</v>
      </c>
      <c r="AW49" s="30">
        <f t="shared" si="20"/>
        <v>111.28368452733619</v>
      </c>
      <c r="AX49" s="30">
        <f t="shared" si="20"/>
        <v>0</v>
      </c>
      <c r="AY49" s="30">
        <f t="shared" si="20"/>
        <v>0</v>
      </c>
      <c r="AZ49" s="30">
        <f t="shared" si="20"/>
        <v>485.43644322106525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1021.5524329585996</v>
      </c>
      <c r="BG49" s="30">
        <f t="shared" si="20"/>
        <v>87.372663973499954</v>
      </c>
      <c r="BH49" s="30">
        <f t="shared" si="20"/>
        <v>2.9302576389333326</v>
      </c>
      <c r="BI49" s="30">
        <f t="shared" si="20"/>
        <v>0</v>
      </c>
      <c r="BJ49" s="30">
        <f t="shared" si="20"/>
        <v>394.68189395246691</v>
      </c>
      <c r="BK49" s="30">
        <f t="shared" ref="BK49" si="21">BK37+BK48</f>
        <v>3655.783275541427</v>
      </c>
    </row>
    <row r="50" spans="1:66" ht="3" customHeight="1" x14ac:dyDescent="0.2">
      <c r="A50" s="22"/>
      <c r="B50" s="25"/>
      <c r="C50" s="57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9"/>
    </row>
    <row r="51" spans="1:66" x14ac:dyDescent="0.2">
      <c r="A51" s="22" t="s">
        <v>15</v>
      </c>
      <c r="B51" s="23" t="s">
        <v>8</v>
      </c>
      <c r="C51" s="57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9"/>
    </row>
    <row r="52" spans="1:66" x14ac:dyDescent="0.2">
      <c r="A52" s="22" t="s">
        <v>75</v>
      </c>
      <c r="B52" s="25" t="s">
        <v>16</v>
      </c>
      <c r="C52" s="57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9"/>
    </row>
    <row r="53" spans="1:66" x14ac:dyDescent="0.2">
      <c r="A53" s="22"/>
      <c r="B53" s="26" t="s">
        <v>121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3.9060533404000006</v>
      </c>
      <c r="I53" s="27">
        <v>101.0656152828354</v>
      </c>
      <c r="J53" s="27">
        <v>0</v>
      </c>
      <c r="K53" s="27">
        <v>0</v>
      </c>
      <c r="L53" s="27">
        <v>12.067267920400003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1.6125617386666675</v>
      </c>
      <c r="S53" s="27">
        <v>1.9479922656000002</v>
      </c>
      <c r="T53" s="27">
        <v>6.7954688274666681</v>
      </c>
      <c r="U53" s="27">
        <v>0</v>
      </c>
      <c r="V53" s="27">
        <v>2.6157281707333326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0.82086900330000001</v>
      </c>
      <c r="AC53" s="27">
        <v>2.1732400166666666E-2</v>
      </c>
      <c r="AD53" s="48">
        <v>0</v>
      </c>
      <c r="AE53" s="48">
        <v>0</v>
      </c>
      <c r="AF53" s="27">
        <v>4.7228480528333332</v>
      </c>
      <c r="AG53" s="48">
        <v>0</v>
      </c>
      <c r="AH53" s="48">
        <v>0</v>
      </c>
      <c r="AI53" s="48">
        <v>0</v>
      </c>
      <c r="AJ53" s="48">
        <v>0</v>
      </c>
      <c r="AK53" s="48">
        <v>0</v>
      </c>
      <c r="AL53" s="27">
        <v>1.1252671267666667</v>
      </c>
      <c r="AM53" s="27">
        <v>3.9224099266666645E-2</v>
      </c>
      <c r="AN53" s="48">
        <v>0</v>
      </c>
      <c r="AO53" s="48">
        <v>0</v>
      </c>
      <c r="AP53" s="27">
        <v>2.1542692878999996</v>
      </c>
      <c r="AQ53" s="48">
        <v>0</v>
      </c>
      <c r="AR53" s="48">
        <v>0</v>
      </c>
      <c r="AS53" s="48">
        <v>0</v>
      </c>
      <c r="AT53" s="48">
        <v>0</v>
      </c>
      <c r="AU53" s="48">
        <v>0</v>
      </c>
      <c r="AV53" s="27">
        <v>54.858951797933372</v>
      </c>
      <c r="AW53" s="27">
        <v>7.4495906479666614</v>
      </c>
      <c r="AX53" s="48">
        <v>0</v>
      </c>
      <c r="AY53" s="48">
        <v>0</v>
      </c>
      <c r="AZ53" s="27">
        <v>147.84957207633352</v>
      </c>
      <c r="BA53" s="48">
        <v>0</v>
      </c>
      <c r="BB53" s="48">
        <v>0</v>
      </c>
      <c r="BC53" s="48">
        <v>0</v>
      </c>
      <c r="BD53" s="48">
        <v>0</v>
      </c>
      <c r="BE53" s="48">
        <v>0</v>
      </c>
      <c r="BF53" s="27">
        <v>46.331412158200067</v>
      </c>
      <c r="BG53" s="27">
        <v>10.559878141900002</v>
      </c>
      <c r="BH53" s="48">
        <v>0</v>
      </c>
      <c r="BI53" s="48">
        <v>0</v>
      </c>
      <c r="BJ53" s="27">
        <v>83.288410050633246</v>
      </c>
      <c r="BK53" s="28">
        <f t="shared" ref="BK53" si="22">SUM(C53:BJ53)</f>
        <v>489.23271238930226</v>
      </c>
      <c r="BL53" s="45"/>
      <c r="BM53" s="53"/>
      <c r="BN53" s="56"/>
    </row>
    <row r="54" spans="1:66" x14ac:dyDescent="0.2">
      <c r="A54" s="22"/>
      <c r="B54" s="32" t="s">
        <v>82</v>
      </c>
      <c r="C54" s="30">
        <f>SUM(C53)</f>
        <v>0</v>
      </c>
      <c r="D54" s="30">
        <f t="shared" ref="D54:BK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3.9060533404000006</v>
      </c>
      <c r="I54" s="30">
        <f t="shared" si="23"/>
        <v>101.0656152828354</v>
      </c>
      <c r="J54" s="30">
        <f t="shared" si="23"/>
        <v>0</v>
      </c>
      <c r="K54" s="30">
        <f t="shared" si="23"/>
        <v>0</v>
      </c>
      <c r="L54" s="30">
        <f t="shared" si="23"/>
        <v>12.067267920400003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1.6125617386666675</v>
      </c>
      <c r="S54" s="30">
        <f t="shared" si="23"/>
        <v>1.9479922656000002</v>
      </c>
      <c r="T54" s="30">
        <f t="shared" si="23"/>
        <v>6.7954688274666681</v>
      </c>
      <c r="U54" s="30">
        <f t="shared" si="23"/>
        <v>0</v>
      </c>
      <c r="V54" s="30">
        <f t="shared" si="23"/>
        <v>2.6157281707333326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0.82086900330000001</v>
      </c>
      <c r="AC54" s="30">
        <f t="shared" si="23"/>
        <v>2.1732400166666666E-2</v>
      </c>
      <c r="AD54" s="30">
        <f t="shared" si="23"/>
        <v>0</v>
      </c>
      <c r="AE54" s="30">
        <f t="shared" si="23"/>
        <v>0</v>
      </c>
      <c r="AF54" s="30">
        <f t="shared" si="23"/>
        <v>4.7228480528333332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1.1252671267666667</v>
      </c>
      <c r="AM54" s="30">
        <f t="shared" si="23"/>
        <v>3.9224099266666645E-2</v>
      </c>
      <c r="AN54" s="30">
        <f t="shared" si="23"/>
        <v>0</v>
      </c>
      <c r="AO54" s="30">
        <f t="shared" si="23"/>
        <v>0</v>
      </c>
      <c r="AP54" s="30">
        <f t="shared" si="23"/>
        <v>2.1542692878999996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54.858951797933372</v>
      </c>
      <c r="AW54" s="30">
        <f t="shared" si="23"/>
        <v>7.4495906479666614</v>
      </c>
      <c r="AX54" s="30">
        <f t="shared" si="23"/>
        <v>0</v>
      </c>
      <c r="AY54" s="30">
        <f t="shared" si="23"/>
        <v>0</v>
      </c>
      <c r="AZ54" s="30">
        <f t="shared" si="23"/>
        <v>147.84957207633352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46.331412158200067</v>
      </c>
      <c r="BG54" s="30">
        <f t="shared" si="23"/>
        <v>10.559878141900002</v>
      </c>
      <c r="BH54" s="30">
        <f t="shared" si="23"/>
        <v>0</v>
      </c>
      <c r="BI54" s="30">
        <f t="shared" si="23"/>
        <v>0</v>
      </c>
      <c r="BJ54" s="30">
        <f t="shared" si="23"/>
        <v>83.288410050633246</v>
      </c>
      <c r="BK54" s="30">
        <f t="shared" si="23"/>
        <v>489.23271238930226</v>
      </c>
    </row>
    <row r="55" spans="1:66" ht="2.25" customHeight="1" x14ac:dyDescent="0.2">
      <c r="A55" s="22"/>
      <c r="B55" s="25"/>
      <c r="C55" s="57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9"/>
    </row>
    <row r="56" spans="1:66" x14ac:dyDescent="0.2">
      <c r="A56" s="22" t="s">
        <v>4</v>
      </c>
      <c r="B56" s="23" t="s">
        <v>9</v>
      </c>
      <c r="C56" s="57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9"/>
    </row>
    <row r="57" spans="1:66" x14ac:dyDescent="0.2">
      <c r="A57" s="22" t="s">
        <v>75</v>
      </c>
      <c r="B57" s="25" t="s">
        <v>17</v>
      </c>
      <c r="C57" s="57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9"/>
    </row>
    <row r="58" spans="1:66" x14ac:dyDescent="0.2">
      <c r="A58" s="22"/>
      <c r="B58" s="29" t="s">
        <v>36</v>
      </c>
      <c r="C58" s="30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  <c r="AZ58" s="27">
        <v>0</v>
      </c>
      <c r="BA58" s="27">
        <v>0</v>
      </c>
      <c r="BB58" s="27">
        <v>0</v>
      </c>
      <c r="BC58" s="27">
        <v>0</v>
      </c>
      <c r="BD58" s="27">
        <v>0</v>
      </c>
      <c r="BE58" s="27">
        <v>0</v>
      </c>
      <c r="BF58" s="27">
        <v>0</v>
      </c>
      <c r="BG58" s="27">
        <v>0</v>
      </c>
      <c r="BH58" s="27">
        <v>0</v>
      </c>
      <c r="BI58" s="27">
        <v>0</v>
      </c>
      <c r="BJ58" s="27">
        <v>0</v>
      </c>
      <c r="BK58" s="28">
        <f>SUM(C58:BJ58)</f>
        <v>0</v>
      </c>
    </row>
    <row r="59" spans="1:66" x14ac:dyDescent="0.2">
      <c r="A59" s="22"/>
      <c r="B59" s="29" t="s">
        <v>84</v>
      </c>
      <c r="C59" s="30">
        <f>SUM(C58)</f>
        <v>0</v>
      </c>
      <c r="D59" s="30">
        <f t="shared" ref="D59:BK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30">
        <f t="shared" si="24"/>
        <v>0</v>
      </c>
    </row>
    <row r="60" spans="1:66" x14ac:dyDescent="0.2">
      <c r="A60" s="22" t="s">
        <v>76</v>
      </c>
      <c r="B60" s="25" t="s">
        <v>18</v>
      </c>
      <c r="C60" s="57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9"/>
    </row>
    <row r="61" spans="1:66" x14ac:dyDescent="0.2">
      <c r="A61" s="22"/>
      <c r="B61" s="26" t="s">
        <v>122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0.62583369999999894</v>
      </c>
      <c r="AW61" s="27">
        <v>146.48069993612285</v>
      </c>
      <c r="AX61" s="27">
        <v>475.5098309</v>
      </c>
      <c r="AY61" s="27">
        <v>0</v>
      </c>
      <c r="AZ61" s="27">
        <v>0.45676610000000001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0.48767459999998436</v>
      </c>
      <c r="BG61" s="27">
        <v>0</v>
      </c>
      <c r="BH61" s="27">
        <v>0</v>
      </c>
      <c r="BI61" s="27">
        <v>0</v>
      </c>
      <c r="BJ61" s="27">
        <v>1.2694908</v>
      </c>
      <c r="BK61" s="28">
        <f t="shared" ref="BK61:BK64" si="25">SUM(C61:BJ61)</f>
        <v>624.83029603612272</v>
      </c>
      <c r="BL61" s="45"/>
      <c r="BM61" s="53"/>
      <c r="BN61" s="56"/>
    </row>
    <row r="62" spans="1:66" x14ac:dyDescent="0.2">
      <c r="A62" s="22"/>
      <c r="B62" s="26" t="s">
        <v>123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0.33777339999999789</v>
      </c>
      <c r="AW62" s="27">
        <v>55.132676600000018</v>
      </c>
      <c r="AX62" s="27">
        <v>481.61932262084213</v>
      </c>
      <c r="AY62" s="27">
        <v>0</v>
      </c>
      <c r="AZ62" s="27">
        <v>3.6316000000000008E-2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0.19150819999999974</v>
      </c>
      <c r="BG62" s="27">
        <v>4.0200000000000001E-4</v>
      </c>
      <c r="BH62" s="27">
        <v>0</v>
      </c>
      <c r="BI62" s="27">
        <v>0</v>
      </c>
      <c r="BJ62" s="27">
        <v>2.8190300000000001E-2</v>
      </c>
      <c r="BK62" s="28">
        <f t="shared" si="25"/>
        <v>537.34618912084227</v>
      </c>
      <c r="BL62" s="45"/>
      <c r="BM62" s="53"/>
      <c r="BN62" s="56"/>
    </row>
    <row r="63" spans="1:66" x14ac:dyDescent="0.2">
      <c r="A63" s="22"/>
      <c r="B63" s="26" t="s">
        <v>124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1.1911855000000056</v>
      </c>
      <c r="AW63" s="27">
        <v>2.4186236000000001</v>
      </c>
      <c r="AX63" s="27">
        <v>491.94827947439785</v>
      </c>
      <c r="AY63" s="27">
        <v>0</v>
      </c>
      <c r="AZ63" s="27">
        <v>0.53506359999999997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2.0037408000000112</v>
      </c>
      <c r="BG63" s="27">
        <v>0</v>
      </c>
      <c r="BH63" s="27">
        <v>0</v>
      </c>
      <c r="BI63" s="27">
        <v>0</v>
      </c>
      <c r="BJ63" s="27">
        <v>0.12163</v>
      </c>
      <c r="BK63" s="28">
        <f t="shared" si="25"/>
        <v>498.21852297439784</v>
      </c>
      <c r="BL63" s="45"/>
      <c r="BM63" s="53"/>
      <c r="BN63" s="56"/>
    </row>
    <row r="64" spans="1:66" x14ac:dyDescent="0.2">
      <c r="A64" s="22"/>
      <c r="B64" s="26" t="s">
        <v>125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0.56456520000000965</v>
      </c>
      <c r="AW64" s="27">
        <v>383.15793574908707</v>
      </c>
      <c r="AX64" s="27">
        <v>463.00014989999988</v>
      </c>
      <c r="AY64" s="27">
        <v>0</v>
      </c>
      <c r="AZ64" s="27">
        <v>3.611596699999998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0.27416790000001495</v>
      </c>
      <c r="BG64" s="27">
        <v>2.1983000000000003E-3</v>
      </c>
      <c r="BH64" s="27">
        <v>0</v>
      </c>
      <c r="BI64" s="27">
        <v>0</v>
      </c>
      <c r="BJ64" s="27">
        <v>0.15450620000000001</v>
      </c>
      <c r="BK64" s="28">
        <f t="shared" si="25"/>
        <v>850.76511994908697</v>
      </c>
      <c r="BL64" s="45"/>
      <c r="BM64" s="53"/>
      <c r="BN64" s="56"/>
    </row>
    <row r="65" spans="1:67" x14ac:dyDescent="0.2">
      <c r="A65" s="22"/>
      <c r="B65" s="29" t="s">
        <v>85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2.7193578000000116</v>
      </c>
      <c r="AW65" s="30">
        <f t="shared" si="26"/>
        <v>587.18993588520993</v>
      </c>
      <c r="AX65" s="30">
        <f t="shared" si="26"/>
        <v>1912.0775828952401</v>
      </c>
      <c r="AY65" s="30">
        <f t="shared" si="26"/>
        <v>0</v>
      </c>
      <c r="AZ65" s="30">
        <f t="shared" si="26"/>
        <v>4.6397423999999976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2.95709150000001</v>
      </c>
      <c r="BG65" s="30">
        <f t="shared" si="27"/>
        <v>2.6003000000000003E-3</v>
      </c>
      <c r="BH65" s="30">
        <f t="shared" si="27"/>
        <v>0</v>
      </c>
      <c r="BI65" s="30">
        <f t="shared" si="27"/>
        <v>0</v>
      </c>
      <c r="BJ65" s="30">
        <f t="shared" si="27"/>
        <v>1.5738173</v>
      </c>
      <c r="BK65" s="30">
        <f t="shared" ref="BK65" si="28">SUM(BK61:BK64)</f>
        <v>2511.1601280804498</v>
      </c>
      <c r="BM65" s="52"/>
      <c r="BO65" s="52"/>
    </row>
    <row r="66" spans="1:67" x14ac:dyDescent="0.2">
      <c r="A66" s="22"/>
      <c r="B66" s="32" t="s">
        <v>83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2.7193578000000116</v>
      </c>
      <c r="AW66" s="30">
        <f t="shared" si="30"/>
        <v>587.18993588520993</v>
      </c>
      <c r="AX66" s="30">
        <f t="shared" si="30"/>
        <v>1912.0775828952401</v>
      </c>
      <c r="AY66" s="30">
        <f t="shared" si="30"/>
        <v>0</v>
      </c>
      <c r="AZ66" s="30">
        <f t="shared" si="30"/>
        <v>4.6397423999999976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2.95709150000001</v>
      </c>
      <c r="BG66" s="30">
        <f t="shared" si="31"/>
        <v>2.6003000000000003E-3</v>
      </c>
      <c r="BH66" s="30">
        <f t="shared" si="31"/>
        <v>0</v>
      </c>
      <c r="BI66" s="30">
        <f t="shared" si="31"/>
        <v>0</v>
      </c>
      <c r="BJ66" s="30">
        <f t="shared" si="31"/>
        <v>1.5738173</v>
      </c>
      <c r="BK66" s="30">
        <f t="shared" ref="BK66" si="32">BK59+BK65</f>
        <v>2511.1601280804498</v>
      </c>
      <c r="BM66" s="53"/>
    </row>
    <row r="67" spans="1:67" ht="4.5" customHeight="1" x14ac:dyDescent="0.2">
      <c r="A67" s="22"/>
      <c r="B67" s="25"/>
      <c r="C67" s="57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9"/>
    </row>
    <row r="68" spans="1:67" ht="25.5" x14ac:dyDescent="0.2">
      <c r="A68" s="22" t="s">
        <v>19</v>
      </c>
      <c r="B68" s="23" t="s">
        <v>20</v>
      </c>
      <c r="C68" s="57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9"/>
    </row>
    <row r="69" spans="1:67" x14ac:dyDescent="0.2">
      <c r="A69" s="22" t="s">
        <v>75</v>
      </c>
      <c r="B69" s="25" t="s">
        <v>21</v>
      </c>
      <c r="C69" s="57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9"/>
    </row>
    <row r="70" spans="1:67" x14ac:dyDescent="0.2">
      <c r="A70" s="22"/>
      <c r="B70" s="29" t="s">
        <v>36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82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57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9"/>
    </row>
    <row r="73" spans="1:67" x14ac:dyDescent="0.2">
      <c r="A73" s="22"/>
      <c r="B73" s="37" t="s">
        <v>98</v>
      </c>
      <c r="C73" s="38">
        <f t="shared" ref="C73:AH73" si="33">C31+C49+C54+C66+C71</f>
        <v>0</v>
      </c>
      <c r="D73" s="38">
        <f t="shared" si="33"/>
        <v>17.306928789400004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119.22009218896682</v>
      </c>
      <c r="I73" s="38">
        <f t="shared" si="33"/>
        <v>7207.3372342530865</v>
      </c>
      <c r="J73" s="38">
        <f t="shared" si="33"/>
        <v>1513.5234237336601</v>
      </c>
      <c r="K73" s="38">
        <f t="shared" si="33"/>
        <v>0</v>
      </c>
      <c r="L73" s="38">
        <f t="shared" si="33"/>
        <v>266.85669411191247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83.165018223866667</v>
      </c>
      <c r="S73" s="38">
        <f t="shared" si="33"/>
        <v>380.40558082933762</v>
      </c>
      <c r="T73" s="38">
        <f t="shared" si="33"/>
        <v>342.0628274404333</v>
      </c>
      <c r="U73" s="38">
        <f t="shared" si="33"/>
        <v>0</v>
      </c>
      <c r="V73" s="38">
        <f t="shared" si="33"/>
        <v>86.499011841733335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12.473125054133332</v>
      </c>
      <c r="AC73" s="38">
        <f t="shared" si="33"/>
        <v>105.00543967876645</v>
      </c>
      <c r="AD73" s="38">
        <f t="shared" si="33"/>
        <v>0</v>
      </c>
      <c r="AE73" s="38">
        <f t="shared" si="33"/>
        <v>0</v>
      </c>
      <c r="AF73" s="38">
        <f t="shared" si="33"/>
        <v>10.490831144166666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15.584652239833332</v>
      </c>
      <c r="AM73" s="38">
        <f t="shared" si="34"/>
        <v>0.37428041436666665</v>
      </c>
      <c r="AN73" s="38">
        <f t="shared" si="34"/>
        <v>0</v>
      </c>
      <c r="AO73" s="38">
        <f t="shared" si="34"/>
        <v>0</v>
      </c>
      <c r="AP73" s="38">
        <f t="shared" si="34"/>
        <v>7.6595496627666666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1230.9357013157664</v>
      </c>
      <c r="AW73" s="38">
        <f t="shared" si="34"/>
        <v>2398.0840504904791</v>
      </c>
      <c r="AX73" s="38">
        <f t="shared" si="34"/>
        <v>1943.0186939584401</v>
      </c>
      <c r="AY73" s="38">
        <f t="shared" si="34"/>
        <v>0</v>
      </c>
      <c r="AZ73" s="38">
        <f t="shared" si="34"/>
        <v>1187.6902915078329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1237.4806598773994</v>
      </c>
      <c r="BG73" s="38">
        <f t="shared" si="34"/>
        <v>222.94031660949994</v>
      </c>
      <c r="BH73" s="38">
        <f t="shared" si="34"/>
        <v>194.4479587532328</v>
      </c>
      <c r="BI73" s="38">
        <f t="shared" si="34"/>
        <v>0</v>
      </c>
      <c r="BJ73" s="38">
        <f t="shared" si="34"/>
        <v>704.84741982153321</v>
      </c>
      <c r="BK73" s="46">
        <f>BK31+BK49+BK54+BK66+BK71</f>
        <v>19287.409781940612</v>
      </c>
      <c r="BL73" s="54"/>
      <c r="BM73" s="53"/>
      <c r="BN73" s="45"/>
    </row>
    <row r="74" spans="1:67" ht="4.5" customHeight="1" x14ac:dyDescent="0.2">
      <c r="A74" s="22"/>
      <c r="B74" s="37"/>
      <c r="C74" s="63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64"/>
      <c r="BL74" s="55"/>
    </row>
    <row r="75" spans="1:67" ht="14.25" customHeight="1" x14ac:dyDescent="0.3">
      <c r="A75" s="22" t="s">
        <v>5</v>
      </c>
      <c r="B75" s="20" t="s">
        <v>23</v>
      </c>
      <c r="C75" s="63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64"/>
      <c r="BM75" s="55"/>
    </row>
    <row r="76" spans="1:67" x14ac:dyDescent="0.2">
      <c r="A76" s="22"/>
      <c r="B76" s="29" t="s">
        <v>36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82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45"/>
    </row>
    <row r="81" spans="2:64" x14ac:dyDescent="0.2">
      <c r="L81" s="34"/>
      <c r="BK81" s="45"/>
    </row>
    <row r="82" spans="2:64" x14ac:dyDescent="0.2">
      <c r="B82" s="34" t="s">
        <v>32</v>
      </c>
      <c r="L82" s="34"/>
      <c r="BI82" s="43"/>
      <c r="BK82" s="53"/>
    </row>
    <row r="83" spans="2:64" x14ac:dyDescent="0.2">
      <c r="B83" s="34" t="s">
        <v>33</v>
      </c>
      <c r="L83" s="34"/>
      <c r="BK83" s="53"/>
      <c r="BL83" s="55"/>
    </row>
    <row r="84" spans="2:64" x14ac:dyDescent="0.2">
      <c r="B84" s="34"/>
      <c r="L84" s="34"/>
      <c r="BK84" s="53"/>
    </row>
    <row r="85" spans="2:64" x14ac:dyDescent="0.2">
      <c r="BK85" s="45"/>
    </row>
    <row r="86" spans="2:64" x14ac:dyDescent="0.2">
      <c r="B86" s="24" t="s">
        <v>37</v>
      </c>
    </row>
    <row r="87" spans="2:64" x14ac:dyDescent="0.2">
      <c r="B87" s="24" t="s">
        <v>29</v>
      </c>
    </row>
    <row r="88" spans="2:64" x14ac:dyDescent="0.2">
      <c r="B88" s="24" t="s">
        <v>30</v>
      </c>
    </row>
    <row r="89" spans="2:64" x14ac:dyDescent="0.2">
      <c r="B89" s="24" t="s">
        <v>97</v>
      </c>
    </row>
    <row r="90" spans="2:64" x14ac:dyDescent="0.2">
      <c r="B90" s="24" t="s">
        <v>99</v>
      </c>
    </row>
    <row r="91" spans="2:64" x14ac:dyDescent="0.2">
      <c r="B91" s="24" t="s">
        <v>31</v>
      </c>
    </row>
    <row r="92" spans="2:64" x14ac:dyDescent="0.2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1:BK11"/>
    <mergeCell ref="C14:BK14"/>
    <mergeCell ref="C17:BK17"/>
    <mergeCell ref="C20:BK20"/>
    <mergeCell ref="C23:BK23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50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1" t="s">
        <v>131</v>
      </c>
      <c r="C2" s="92"/>
      <c r="D2" s="92"/>
      <c r="E2" s="92"/>
      <c r="F2" s="92"/>
      <c r="G2" s="92"/>
      <c r="H2" s="92"/>
      <c r="I2" s="92"/>
      <c r="J2" s="92"/>
      <c r="K2" s="93"/>
    </row>
    <row r="3" spans="2:13" x14ac:dyDescent="0.2">
      <c r="B3" s="94" t="s">
        <v>100</v>
      </c>
      <c r="C3" s="95"/>
      <c r="D3" s="95"/>
      <c r="E3" s="95"/>
      <c r="F3" s="95"/>
      <c r="G3" s="95"/>
      <c r="H3" s="95"/>
      <c r="I3" s="95"/>
      <c r="J3" s="95"/>
      <c r="K3" s="96"/>
    </row>
    <row r="4" spans="2:13" ht="45" x14ac:dyDescent="0.2">
      <c r="B4" s="21" t="s">
        <v>74</v>
      </c>
      <c r="C4" s="4" t="s">
        <v>38</v>
      </c>
      <c r="D4" s="4" t="s">
        <v>86</v>
      </c>
      <c r="E4" s="4" t="s">
        <v>87</v>
      </c>
      <c r="F4" s="4" t="s">
        <v>7</v>
      </c>
      <c r="G4" s="4" t="s">
        <v>8</v>
      </c>
      <c r="H4" s="4" t="s">
        <v>20</v>
      </c>
      <c r="I4" s="4" t="s">
        <v>93</v>
      </c>
      <c r="J4" s="4" t="s">
        <v>94</v>
      </c>
      <c r="K4" s="4" t="s">
        <v>95</v>
      </c>
    </row>
    <row r="5" spans="2:13" x14ac:dyDescent="0.2">
      <c r="B5" s="1">
        <v>1</v>
      </c>
      <c r="C5" s="2" t="s">
        <v>39</v>
      </c>
      <c r="D5" s="6">
        <v>8.5036540000000009E-4</v>
      </c>
      <c r="E5" s="6">
        <v>2.4465042233333331E-2</v>
      </c>
      <c r="F5" s="6">
        <v>0.46498720203333327</v>
      </c>
      <c r="G5" s="6">
        <v>8.0710339333333325E-3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40</v>
      </c>
      <c r="D6" s="6">
        <v>1.4613184689000001</v>
      </c>
      <c r="E6" s="6">
        <v>5.1270953573999982</v>
      </c>
      <c r="F6" s="6">
        <v>24.726894567366681</v>
      </c>
      <c r="G6" s="6">
        <v>2.2222873199999986</v>
      </c>
      <c r="H6" s="6">
        <v>0</v>
      </c>
      <c r="I6" s="6">
        <v>0</v>
      </c>
      <c r="J6" s="6">
        <v>0.13665009999999994</v>
      </c>
      <c r="K6" s="6">
        <v>0</v>
      </c>
      <c r="M6" s="44"/>
    </row>
    <row r="7" spans="2:13" x14ac:dyDescent="0.2">
      <c r="B7" s="1">
        <v>3</v>
      </c>
      <c r="C7" s="2" t="s">
        <v>41</v>
      </c>
      <c r="D7" s="6">
        <v>1.2531355633333335E-2</v>
      </c>
      <c r="E7" s="6">
        <v>3.8863344933333335E-2</v>
      </c>
      <c r="F7" s="6">
        <v>0.80351071930000006</v>
      </c>
      <c r="G7" s="6">
        <v>0</v>
      </c>
      <c r="H7" s="6">
        <v>0</v>
      </c>
      <c r="I7" s="6">
        <v>0</v>
      </c>
      <c r="J7" s="6">
        <v>3.5960000000000001E-4</v>
      </c>
      <c r="K7" s="6">
        <v>0</v>
      </c>
      <c r="M7" s="44"/>
    </row>
    <row r="8" spans="2:13" x14ac:dyDescent="0.2">
      <c r="B8" s="1">
        <v>4</v>
      </c>
      <c r="C8" s="3" t="s">
        <v>42</v>
      </c>
      <c r="D8" s="6">
        <v>1.5627653462666671</v>
      </c>
      <c r="E8" s="6">
        <v>13.030623474966676</v>
      </c>
      <c r="F8" s="6">
        <v>34.426066577099945</v>
      </c>
      <c r="G8" s="6">
        <v>9.5383440064333325</v>
      </c>
      <c r="H8" s="6">
        <v>0</v>
      </c>
      <c r="I8" s="6">
        <v>0</v>
      </c>
      <c r="J8" s="6">
        <v>1.9846400000000063E-2</v>
      </c>
      <c r="K8" s="6">
        <v>0</v>
      </c>
      <c r="M8" s="44"/>
    </row>
    <row r="9" spans="2:13" x14ac:dyDescent="0.2">
      <c r="B9" s="1">
        <v>5</v>
      </c>
      <c r="C9" s="3" t="s">
        <v>43</v>
      </c>
      <c r="D9" s="6">
        <v>1.9113725348666664</v>
      </c>
      <c r="E9" s="6">
        <v>14.63901063553334</v>
      </c>
      <c r="F9" s="6">
        <v>97.786100655399906</v>
      </c>
      <c r="G9" s="6">
        <v>2.7357937739999993</v>
      </c>
      <c r="H9" s="6">
        <v>0</v>
      </c>
      <c r="I9" s="6">
        <v>0</v>
      </c>
      <c r="J9" s="6">
        <v>0.3395411999999991</v>
      </c>
      <c r="K9" s="6">
        <v>0</v>
      </c>
      <c r="M9" s="44"/>
    </row>
    <row r="10" spans="2:13" x14ac:dyDescent="0.2">
      <c r="B10" s="1">
        <v>6</v>
      </c>
      <c r="C10" s="3" t="s">
        <v>44</v>
      </c>
      <c r="D10" s="6">
        <v>0.57660341646666669</v>
      </c>
      <c r="E10" s="6">
        <v>2.5554008223999993</v>
      </c>
      <c r="F10" s="6">
        <v>8.9692186879000033</v>
      </c>
      <c r="G10" s="6">
        <v>0.54585677849999992</v>
      </c>
      <c r="H10" s="6">
        <v>0</v>
      </c>
      <c r="I10" s="6">
        <v>0</v>
      </c>
      <c r="J10" s="6">
        <v>8.3381499999999983E-2</v>
      </c>
      <c r="K10" s="6">
        <v>0</v>
      </c>
      <c r="M10" s="44"/>
    </row>
    <row r="11" spans="2:13" x14ac:dyDescent="0.2">
      <c r="B11" s="1">
        <v>7</v>
      </c>
      <c r="C11" s="3" t="s">
        <v>45</v>
      </c>
      <c r="D11" s="6">
        <v>5.4192094971666673</v>
      </c>
      <c r="E11" s="6">
        <v>22.170558114166671</v>
      </c>
      <c r="F11" s="6">
        <v>52.857732372466714</v>
      </c>
      <c r="G11" s="6">
        <v>7.139491120200006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46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47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48</v>
      </c>
      <c r="D14" s="6">
        <v>0.1407300018</v>
      </c>
      <c r="E14" s="6">
        <v>6.2421050346333358</v>
      </c>
      <c r="F14" s="6">
        <v>34.386337577699962</v>
      </c>
      <c r="G14" s="6">
        <v>1.1511433647999998</v>
      </c>
      <c r="H14" s="6">
        <v>0</v>
      </c>
      <c r="I14" s="6">
        <v>0</v>
      </c>
      <c r="J14" s="6">
        <v>0.14240199999999997</v>
      </c>
      <c r="K14" s="6">
        <v>0</v>
      </c>
      <c r="M14" s="44"/>
    </row>
    <row r="15" spans="2:13" x14ac:dyDescent="0.2">
      <c r="B15" s="1">
        <v>11</v>
      </c>
      <c r="C15" s="3" t="s">
        <v>49</v>
      </c>
      <c r="D15" s="6">
        <v>45.583517793399956</v>
      </c>
      <c r="E15" s="6">
        <v>459.70019655333402</v>
      </c>
      <c r="F15" s="6">
        <v>392.58720453070271</v>
      </c>
      <c r="G15" s="6">
        <v>46.643609614099987</v>
      </c>
      <c r="H15" s="6">
        <v>0</v>
      </c>
      <c r="I15" s="6">
        <v>0</v>
      </c>
      <c r="J15" s="6">
        <v>1.2662654999999992</v>
      </c>
      <c r="K15" s="6">
        <v>0</v>
      </c>
      <c r="M15" s="44"/>
    </row>
    <row r="16" spans="2:13" x14ac:dyDescent="0.2">
      <c r="B16" s="1">
        <v>12</v>
      </c>
      <c r="C16" s="3" t="s">
        <v>50</v>
      </c>
      <c r="D16" s="6">
        <v>105.05625486163338</v>
      </c>
      <c r="E16" s="6">
        <v>619.34583986503344</v>
      </c>
      <c r="F16" s="6">
        <v>26.2956927323334</v>
      </c>
      <c r="G16" s="6">
        <v>2.3109281779666655</v>
      </c>
      <c r="H16" s="6">
        <v>0</v>
      </c>
      <c r="I16" s="6">
        <v>0</v>
      </c>
      <c r="J16" s="6">
        <v>0.14126899999999948</v>
      </c>
      <c r="K16" s="6">
        <v>0</v>
      </c>
      <c r="M16" s="44"/>
    </row>
    <row r="17" spans="2:13" x14ac:dyDescent="0.2">
      <c r="B17" s="1">
        <v>13</v>
      </c>
      <c r="C17" s="3" t="s">
        <v>51</v>
      </c>
      <c r="D17" s="6">
        <v>0.43237281129999999</v>
      </c>
      <c r="E17" s="6">
        <v>5.2633809589000027</v>
      </c>
      <c r="F17" s="6">
        <v>2.3353024637666659</v>
      </c>
      <c r="G17" s="6">
        <v>4.4770648499999989E-2</v>
      </c>
      <c r="H17" s="6">
        <v>0</v>
      </c>
      <c r="I17" s="6">
        <v>0</v>
      </c>
      <c r="J17" s="6">
        <v>1.0730300000000002E-2</v>
      </c>
      <c r="K17" s="6">
        <v>0</v>
      </c>
      <c r="M17" s="44"/>
    </row>
    <row r="18" spans="2:13" x14ac:dyDescent="0.2">
      <c r="B18" s="1">
        <v>14</v>
      </c>
      <c r="C18" s="3" t="s">
        <v>52</v>
      </c>
      <c r="D18" s="6">
        <v>4.5757023600000002E-2</v>
      </c>
      <c r="E18" s="6">
        <v>1.4939060030666662</v>
      </c>
      <c r="F18" s="6">
        <v>10.523265764933331</v>
      </c>
      <c r="G18" s="6">
        <v>0.54905983100000011</v>
      </c>
      <c r="H18" s="6">
        <v>0</v>
      </c>
      <c r="I18" s="6">
        <v>0</v>
      </c>
      <c r="J18" s="6">
        <v>6.1184999999999972E-3</v>
      </c>
      <c r="K18" s="6">
        <v>0</v>
      </c>
      <c r="M18" s="44"/>
    </row>
    <row r="19" spans="2:13" x14ac:dyDescent="0.2">
      <c r="B19" s="1">
        <v>15</v>
      </c>
      <c r="C19" s="3" t="s">
        <v>53</v>
      </c>
      <c r="D19" s="6">
        <v>2.3945728717333323</v>
      </c>
      <c r="E19" s="6">
        <v>25.697335176566643</v>
      </c>
      <c r="F19" s="6">
        <v>167.08462287046635</v>
      </c>
      <c r="G19" s="6">
        <v>19.104446816166654</v>
      </c>
      <c r="H19" s="6">
        <v>0</v>
      </c>
      <c r="I19" s="6">
        <v>0</v>
      </c>
      <c r="J19" s="6">
        <v>3.2429999999999998E-3</v>
      </c>
      <c r="K19" s="6">
        <v>0</v>
      </c>
      <c r="M19" s="44"/>
    </row>
    <row r="20" spans="2:13" x14ac:dyDescent="0.2">
      <c r="B20" s="1">
        <v>16</v>
      </c>
      <c r="C20" s="3" t="s">
        <v>54</v>
      </c>
      <c r="D20" s="6">
        <v>194.29140308853329</v>
      </c>
      <c r="E20" s="6">
        <v>373.46950275416674</v>
      </c>
      <c r="F20" s="6">
        <v>248.83307403176465</v>
      </c>
      <c r="G20" s="6">
        <v>33.248824267800032</v>
      </c>
      <c r="H20" s="6">
        <v>0</v>
      </c>
      <c r="I20" s="6">
        <v>0</v>
      </c>
      <c r="J20" s="6">
        <v>3.2733452000000121</v>
      </c>
      <c r="K20" s="6">
        <v>0</v>
      </c>
      <c r="M20" s="44"/>
    </row>
    <row r="21" spans="2:13" x14ac:dyDescent="0.2">
      <c r="B21" s="1">
        <v>17</v>
      </c>
      <c r="C21" s="3" t="s">
        <v>55</v>
      </c>
      <c r="D21" s="6">
        <v>32.244918592066647</v>
      </c>
      <c r="E21" s="6">
        <v>65.223529968866458</v>
      </c>
      <c r="F21" s="6">
        <v>195.80353345190454</v>
      </c>
      <c r="G21" s="6">
        <v>13.644600728566674</v>
      </c>
      <c r="H21" s="6">
        <v>0</v>
      </c>
      <c r="I21" s="6">
        <v>0</v>
      </c>
      <c r="J21" s="6">
        <v>0.37706689999999904</v>
      </c>
      <c r="K21" s="6">
        <v>0</v>
      </c>
      <c r="M21" s="44"/>
    </row>
    <row r="22" spans="2:13" x14ac:dyDescent="0.2">
      <c r="B22" s="1">
        <v>18</v>
      </c>
      <c r="C22" s="2" t="s">
        <v>56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57</v>
      </c>
      <c r="D23" s="6">
        <v>117.71091082490003</v>
      </c>
      <c r="E23" s="6">
        <v>117.96905202216686</v>
      </c>
      <c r="F23" s="6">
        <v>132.28649258639956</v>
      </c>
      <c r="G23" s="6">
        <v>7.2646554411666608</v>
      </c>
      <c r="H23" s="6">
        <v>0</v>
      </c>
      <c r="I23" s="6">
        <v>0</v>
      </c>
      <c r="J23" s="6">
        <v>0.586678899999999</v>
      </c>
      <c r="K23" s="6">
        <v>0</v>
      </c>
      <c r="M23" s="44"/>
    </row>
    <row r="24" spans="2:13" x14ac:dyDescent="0.2">
      <c r="B24" s="1">
        <v>20</v>
      </c>
      <c r="C24" s="3" t="s">
        <v>58</v>
      </c>
      <c r="D24" s="6">
        <v>4574.3106299222218</v>
      </c>
      <c r="E24" s="6">
        <v>1590.9144960194676</v>
      </c>
      <c r="F24" s="6">
        <v>680.43627848903463</v>
      </c>
      <c r="G24" s="6">
        <v>64.675628123699894</v>
      </c>
      <c r="H24" s="6">
        <v>0</v>
      </c>
      <c r="I24" s="6">
        <v>0</v>
      </c>
      <c r="J24" s="6">
        <v>2470.6806602804345</v>
      </c>
      <c r="K24" s="6">
        <v>0</v>
      </c>
      <c r="M24" s="44"/>
    </row>
    <row r="25" spans="2:13" x14ac:dyDescent="0.2">
      <c r="B25" s="1">
        <v>21</v>
      </c>
      <c r="C25" s="2" t="s">
        <v>59</v>
      </c>
      <c r="D25" s="6">
        <v>2.7405890666666664E-3</v>
      </c>
      <c r="E25" s="6">
        <v>1.7156332866666669E-2</v>
      </c>
      <c r="F25" s="6">
        <v>0.2143534721</v>
      </c>
      <c r="G25" s="6">
        <v>2.258846E-4</v>
      </c>
      <c r="H25" s="6">
        <v>0</v>
      </c>
      <c r="I25" s="6">
        <v>0</v>
      </c>
      <c r="J25" s="6">
        <v>2.2807000000000001E-3</v>
      </c>
      <c r="K25" s="6">
        <v>0</v>
      </c>
      <c r="M25" s="44"/>
    </row>
    <row r="26" spans="2:13" x14ac:dyDescent="0.2">
      <c r="B26" s="1">
        <v>22</v>
      </c>
      <c r="C26" s="3" t="s">
        <v>60</v>
      </c>
      <c r="D26" s="6">
        <v>9.5510577333333332E-3</v>
      </c>
      <c r="E26" s="6">
        <v>5.200603274899998</v>
      </c>
      <c r="F26" s="6">
        <v>1.1313293017333335</v>
      </c>
      <c r="G26" s="6">
        <v>0.1491431686666666</v>
      </c>
      <c r="H26" s="6">
        <v>0</v>
      </c>
      <c r="I26" s="6">
        <v>0</v>
      </c>
      <c r="J26" s="6">
        <v>8.8029999999999988E-4</v>
      </c>
      <c r="K26" s="6">
        <v>0</v>
      </c>
      <c r="M26" s="44"/>
    </row>
    <row r="27" spans="2:13" x14ac:dyDescent="0.2">
      <c r="B27" s="1">
        <v>23</v>
      </c>
      <c r="C27" s="2" t="s">
        <v>61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1.1320000000000001E-4</v>
      </c>
      <c r="K27" s="6">
        <v>0</v>
      </c>
      <c r="M27" s="44"/>
    </row>
    <row r="28" spans="2:13" x14ac:dyDescent="0.2">
      <c r="B28" s="1">
        <v>24</v>
      </c>
      <c r="C28" s="2" t="s">
        <v>62</v>
      </c>
      <c r="D28" s="6">
        <v>0</v>
      </c>
      <c r="E28" s="6">
        <v>8.7287334366666663E-2</v>
      </c>
      <c r="F28" s="6">
        <v>0.13149559923333332</v>
      </c>
      <c r="G28" s="6">
        <v>1.2431513566666667E-2</v>
      </c>
      <c r="H28" s="6">
        <v>0</v>
      </c>
      <c r="I28" s="6">
        <v>0</v>
      </c>
      <c r="J28" s="6">
        <v>1.238E-4</v>
      </c>
      <c r="K28" s="6">
        <v>0</v>
      </c>
      <c r="M28" s="44"/>
    </row>
    <row r="29" spans="2:13" x14ac:dyDescent="0.2">
      <c r="B29" s="1">
        <v>25</v>
      </c>
      <c r="C29" s="3" t="s">
        <v>63</v>
      </c>
      <c r="D29" s="6">
        <v>1543.5080943700329</v>
      </c>
      <c r="E29" s="6">
        <v>143.86871443803358</v>
      </c>
      <c r="F29" s="6">
        <v>115.56329024013304</v>
      </c>
      <c r="G29" s="6">
        <v>9.5436921113666688</v>
      </c>
      <c r="H29" s="6">
        <v>0</v>
      </c>
      <c r="I29" s="6">
        <v>0</v>
      </c>
      <c r="J29" s="6">
        <v>8.0099339999999852</v>
      </c>
      <c r="K29" s="6">
        <v>0</v>
      </c>
      <c r="M29" s="44"/>
    </row>
    <row r="30" spans="2:13" x14ac:dyDescent="0.2">
      <c r="B30" s="1">
        <v>26</v>
      </c>
      <c r="C30" s="3" t="s">
        <v>64</v>
      </c>
      <c r="D30" s="6">
        <v>69.150137336200061</v>
      </c>
      <c r="E30" s="6">
        <v>37.309181330966723</v>
      </c>
      <c r="F30" s="6">
        <v>61.521790953933056</v>
      </c>
      <c r="G30" s="6">
        <v>4.067487155833331</v>
      </c>
      <c r="H30" s="6">
        <v>0</v>
      </c>
      <c r="I30" s="6">
        <v>0</v>
      </c>
      <c r="J30" s="6">
        <v>7.7713299999999971E-2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6.0625657033333336E-2</v>
      </c>
      <c r="E31" s="6">
        <v>1.3612841196999999</v>
      </c>
      <c r="F31" s="6">
        <v>2.5354904391666664</v>
      </c>
      <c r="G31" s="6">
        <v>2.9698894566666665E-2</v>
      </c>
      <c r="H31" s="6">
        <v>0</v>
      </c>
      <c r="I31" s="6">
        <v>0</v>
      </c>
      <c r="J31" s="6">
        <v>1.4209861000000026</v>
      </c>
      <c r="K31" s="6">
        <v>0</v>
      </c>
      <c r="M31" s="44"/>
    </row>
    <row r="32" spans="2:13" x14ac:dyDescent="0.2">
      <c r="B32" s="1">
        <v>28</v>
      </c>
      <c r="C32" s="3" t="s">
        <v>65</v>
      </c>
      <c r="D32" s="6">
        <v>18.082345132366665</v>
      </c>
      <c r="E32" s="6">
        <v>1.8082497973666667</v>
      </c>
      <c r="F32" s="6">
        <v>3.4987713305666648</v>
      </c>
      <c r="G32" s="6">
        <v>0.23841235203333333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66</v>
      </c>
      <c r="D33" s="6">
        <v>6.6143079651999983</v>
      </c>
      <c r="E33" s="6">
        <v>17.971476989798717</v>
      </c>
      <c r="F33" s="6">
        <v>40.334699171066617</v>
      </c>
      <c r="G33" s="6">
        <v>2.5384683483333341</v>
      </c>
      <c r="H33" s="6">
        <v>0</v>
      </c>
      <c r="I33" s="6">
        <v>0</v>
      </c>
      <c r="J33" s="6">
        <v>5.2335200000000026E-2</v>
      </c>
      <c r="K33" s="6">
        <v>0</v>
      </c>
      <c r="M33" s="44"/>
    </row>
    <row r="34" spans="2:14" x14ac:dyDescent="0.2">
      <c r="B34" s="1">
        <v>30</v>
      </c>
      <c r="C34" s="3" t="s">
        <v>67</v>
      </c>
      <c r="D34" s="6">
        <v>17.701348732266659</v>
      </c>
      <c r="E34" s="6">
        <v>60.183598045766672</v>
      </c>
      <c r="F34" s="6">
        <v>78.851521240266933</v>
      </c>
      <c r="G34" s="6">
        <v>7.2412138942333346</v>
      </c>
      <c r="H34" s="6">
        <v>0</v>
      </c>
      <c r="I34" s="6">
        <v>0</v>
      </c>
      <c r="J34" s="6">
        <v>0.99168770000000861</v>
      </c>
      <c r="K34" s="6">
        <v>0</v>
      </c>
      <c r="M34" s="44"/>
    </row>
    <row r="35" spans="2:14" x14ac:dyDescent="0.2">
      <c r="B35" s="1">
        <v>31</v>
      </c>
      <c r="C35" s="2" t="s">
        <v>68</v>
      </c>
      <c r="D35" s="6">
        <v>0</v>
      </c>
      <c r="E35" s="6">
        <v>0.21208352250000001</v>
      </c>
      <c r="F35" s="6">
        <v>1.4829053848666665</v>
      </c>
      <c r="G35" s="6">
        <v>7.474163243333333E-2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69</v>
      </c>
      <c r="D36" s="6">
        <v>704.41809912823328</v>
      </c>
      <c r="E36" s="6">
        <v>370.34536703456638</v>
      </c>
      <c r="F36" s="6">
        <v>143.70284235506662</v>
      </c>
      <c r="G36" s="6">
        <v>13.008496095866661</v>
      </c>
      <c r="H36" s="6">
        <v>0</v>
      </c>
      <c r="I36" s="6">
        <v>0</v>
      </c>
      <c r="J36" s="6">
        <v>19.231630700000245</v>
      </c>
      <c r="K36" s="6">
        <v>0</v>
      </c>
      <c r="M36" s="44"/>
    </row>
    <row r="37" spans="2:14" x14ac:dyDescent="0.2">
      <c r="B37" s="1">
        <v>33</v>
      </c>
      <c r="C37" s="3" t="s">
        <v>104</v>
      </c>
      <c r="D37" s="6">
        <v>142.06156729026668</v>
      </c>
      <c r="E37" s="6">
        <v>232.84980702846747</v>
      </c>
      <c r="F37" s="6">
        <v>215.86269446736665</v>
      </c>
      <c r="G37" s="6">
        <v>23.581574381466655</v>
      </c>
      <c r="H37" s="6">
        <v>0</v>
      </c>
      <c r="I37" s="6">
        <v>0</v>
      </c>
      <c r="J37" s="6">
        <v>2.0439486999999925</v>
      </c>
      <c r="K37" s="6">
        <v>0</v>
      </c>
      <c r="M37" s="44"/>
    </row>
    <row r="38" spans="2:14" x14ac:dyDescent="0.2">
      <c r="B38" s="1">
        <v>34</v>
      </c>
      <c r="C38" s="3" t="s">
        <v>70</v>
      </c>
      <c r="D38" s="6">
        <v>2.7519137799999996E-2</v>
      </c>
      <c r="E38" s="6">
        <v>0.12529538329999998</v>
      </c>
      <c r="F38" s="6">
        <v>0.35055497233333333</v>
      </c>
      <c r="G38" s="6">
        <v>1.125581833333333E-2</v>
      </c>
      <c r="H38" s="6">
        <v>0</v>
      </c>
      <c r="I38" s="6">
        <v>0</v>
      </c>
      <c r="J38" s="6">
        <v>2.2226999999999998E-3</v>
      </c>
      <c r="K38" s="6">
        <v>0</v>
      </c>
      <c r="M38" s="44"/>
    </row>
    <row r="39" spans="2:14" x14ac:dyDescent="0.2">
      <c r="B39" s="1">
        <v>35</v>
      </c>
      <c r="C39" s="3" t="s">
        <v>71</v>
      </c>
      <c r="D39" s="6">
        <v>13.77870325726664</v>
      </c>
      <c r="E39" s="6">
        <v>218.75425282183454</v>
      </c>
      <c r="F39" s="6">
        <v>392.45092313066561</v>
      </c>
      <c r="G39" s="6">
        <v>30.236671579033352</v>
      </c>
      <c r="H39" s="6">
        <v>0</v>
      </c>
      <c r="I39" s="6">
        <v>0</v>
      </c>
      <c r="J39" s="6">
        <v>0.66578019999999694</v>
      </c>
      <c r="K39" s="6">
        <v>0</v>
      </c>
      <c r="M39" s="44"/>
    </row>
    <row r="40" spans="2:14" x14ac:dyDescent="0.2">
      <c r="B40" s="1">
        <v>36</v>
      </c>
      <c r="C40" s="3" t="s">
        <v>72</v>
      </c>
      <c r="D40" s="6">
        <v>0.53962136110000003</v>
      </c>
      <c r="E40" s="6">
        <v>3.3253460708999985</v>
      </c>
      <c r="F40" s="6">
        <v>8.808673282700008</v>
      </c>
      <c r="G40" s="6">
        <v>1.0256988353000001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73</v>
      </c>
      <c r="D41" s="6">
        <v>412.35187155129995</v>
      </c>
      <c r="E41" s="6">
        <v>203.44634991450016</v>
      </c>
      <c r="F41" s="6">
        <v>478.73562491965657</v>
      </c>
      <c r="G41" s="6">
        <v>186.64598967683551</v>
      </c>
      <c r="H41" s="6">
        <v>0</v>
      </c>
      <c r="I41" s="6">
        <v>0</v>
      </c>
      <c r="J41" s="6">
        <v>1.5929331000000009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88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I46" s="47"/>
      <c r="J46" s="54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4:10" x14ac:dyDescent="0.2">
      <c r="D49" s="54"/>
      <c r="E49" s="54"/>
      <c r="F49" s="54"/>
      <c r="G49" s="54"/>
      <c r="J49" s="54"/>
    </row>
    <row r="50" spans="4:10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Nasreen Banu</cp:lastModifiedBy>
  <cp:lastPrinted>2014-03-24T10:58:12Z</cp:lastPrinted>
  <dcterms:created xsi:type="dcterms:W3CDTF">2014-01-06T04:43:23Z</dcterms:created>
  <dcterms:modified xsi:type="dcterms:W3CDTF">2021-10-08T18:15:29Z</dcterms:modified>
</cp:coreProperties>
</file>