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160" tabRatio="675" activeTab="1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8" i="8"/>
  <c r="BK9"/>
  <c r="L59" l="1"/>
  <c r="M59"/>
  <c r="N59"/>
  <c r="O59"/>
  <c r="P59"/>
  <c r="Q59"/>
  <c r="R59"/>
  <c r="S59"/>
  <c r="T59"/>
  <c r="U59"/>
  <c r="V59"/>
  <c r="W59"/>
  <c r="X59"/>
  <c r="Y59"/>
  <c r="Z59"/>
  <c r="AA59"/>
  <c r="AB59"/>
  <c r="AC59"/>
  <c r="AD59"/>
  <c r="AE59"/>
  <c r="AF59"/>
  <c r="AG59"/>
  <c r="AH59"/>
  <c r="AI59"/>
  <c r="AJ59"/>
  <c r="AK59"/>
  <c r="AL59"/>
  <c r="AM59"/>
  <c r="AN59"/>
  <c r="AO59"/>
  <c r="AP59"/>
  <c r="AQ59"/>
  <c r="AR59"/>
  <c r="AS59"/>
  <c r="AT59"/>
  <c r="AU59"/>
  <c r="AV59"/>
  <c r="AW59"/>
  <c r="AX59"/>
  <c r="AY59"/>
  <c r="AZ59"/>
  <c r="BA59"/>
  <c r="BB59"/>
  <c r="BC59"/>
  <c r="BD59"/>
  <c r="BE59"/>
  <c r="BF59"/>
  <c r="BG59"/>
  <c r="BH59"/>
  <c r="BI59"/>
  <c r="BJ59"/>
  <c r="BK64" l="1"/>
  <c r="BK63"/>
  <c r="BK62"/>
  <c r="BK61"/>
  <c r="BK12" l="1"/>
  <c r="BK13" s="1"/>
  <c r="BK65"/>
  <c r="BK53"/>
  <c r="BK54" s="1"/>
  <c r="BK36"/>
  <c r="BK35"/>
  <c r="BK29"/>
  <c r="BK26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K10" l="1"/>
  <c r="BK37"/>
  <c r="C30" l="1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Z30"/>
  <c r="BF30"/>
  <c r="BG30"/>
  <c r="BH30"/>
  <c r="BJ30"/>
  <c r="BK15"/>
  <c r="BK16" s="1"/>
  <c r="BJ65" l="1"/>
  <c r="BI65"/>
  <c r="BH65"/>
  <c r="BG65"/>
  <c r="BF65"/>
  <c r="AZ65"/>
  <c r="AY65"/>
  <c r="AX65"/>
  <c r="AW65"/>
  <c r="AV65"/>
  <c r="BB65" l="1"/>
  <c r="BD65"/>
  <c r="BA65"/>
  <c r="BC65"/>
  <c r="BE65"/>
  <c r="BK76" l="1"/>
  <c r="BJ66" l="1"/>
  <c r="BI66"/>
  <c r="BH66"/>
  <c r="BG66"/>
  <c r="BF66"/>
  <c r="BE66"/>
  <c r="BD66"/>
  <c r="BC66"/>
  <c r="BB66"/>
  <c r="BA66"/>
  <c r="AZ66"/>
  <c r="AY66"/>
  <c r="AX66"/>
  <c r="AW66"/>
  <c r="AV66"/>
  <c r="K59"/>
  <c r="J59"/>
  <c r="I59"/>
  <c r="H59"/>
  <c r="G59"/>
  <c r="F59"/>
  <c r="E59"/>
  <c r="D59"/>
  <c r="C59"/>
  <c r="BJ48"/>
  <c r="BG48"/>
  <c r="BF48"/>
  <c r="AZ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K70"/>
  <c r="BK58"/>
  <c r="BK21"/>
  <c r="BK22" s="1"/>
  <c r="BK24" l="1"/>
  <c r="BA30"/>
  <c r="BC30"/>
  <c r="BE30"/>
  <c r="BB30"/>
  <c r="BD30"/>
  <c r="BK59"/>
  <c r="BK66" s="1"/>
  <c r="BK77"/>
  <c r="BK71"/>
  <c r="BK18"/>
  <c r="BK19" s="1"/>
  <c r="D65"/>
  <c r="D66" s="1"/>
  <c r="E65"/>
  <c r="E66" s="1"/>
  <c r="F65"/>
  <c r="F66" s="1"/>
  <c r="G65"/>
  <c r="G66" s="1"/>
  <c r="H65"/>
  <c r="H66" s="1"/>
  <c r="I65"/>
  <c r="I66" s="1"/>
  <c r="J65"/>
  <c r="J66" s="1"/>
  <c r="K65"/>
  <c r="K66" s="1"/>
  <c r="L65"/>
  <c r="L66" s="1"/>
  <c r="M65"/>
  <c r="M66" s="1"/>
  <c r="N65"/>
  <c r="N66" s="1"/>
  <c r="O65"/>
  <c r="O66" s="1"/>
  <c r="P65"/>
  <c r="P66" s="1"/>
  <c r="Q65"/>
  <c r="Q66" s="1"/>
  <c r="R65"/>
  <c r="R66" s="1"/>
  <c r="S65"/>
  <c r="S66" s="1"/>
  <c r="T65"/>
  <c r="T66" s="1"/>
  <c r="U65"/>
  <c r="U66" s="1"/>
  <c r="V65"/>
  <c r="V66" s="1"/>
  <c r="W65"/>
  <c r="W66" s="1"/>
  <c r="X65"/>
  <c r="X66" s="1"/>
  <c r="Y65"/>
  <c r="Y66" s="1"/>
  <c r="Z65"/>
  <c r="Z66" s="1"/>
  <c r="AA65"/>
  <c r="AA66" s="1"/>
  <c r="AB65"/>
  <c r="AB66" s="1"/>
  <c r="AC65"/>
  <c r="AC66" s="1"/>
  <c r="AD65"/>
  <c r="AD66" s="1"/>
  <c r="AE65"/>
  <c r="AE66" s="1"/>
  <c r="AF65"/>
  <c r="AF66" s="1"/>
  <c r="AG65"/>
  <c r="AG66" s="1"/>
  <c r="AH65"/>
  <c r="AH66" s="1"/>
  <c r="AI65"/>
  <c r="AI66" s="1"/>
  <c r="AJ65"/>
  <c r="AJ66" s="1"/>
  <c r="AK65"/>
  <c r="AK66" s="1"/>
  <c r="AL65"/>
  <c r="AL66" s="1"/>
  <c r="AM65"/>
  <c r="AM66" s="1"/>
  <c r="AN65"/>
  <c r="AN66" s="1"/>
  <c r="AO65"/>
  <c r="AO66" s="1"/>
  <c r="AP65"/>
  <c r="AP66" s="1"/>
  <c r="AQ65"/>
  <c r="AQ66" s="1"/>
  <c r="AR65"/>
  <c r="AR66" s="1"/>
  <c r="AS65"/>
  <c r="AS66" s="1"/>
  <c r="AT65"/>
  <c r="AT66" s="1"/>
  <c r="AU65"/>
  <c r="AU66" s="1"/>
  <c r="C65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AE54"/>
  <c r="AF54"/>
  <c r="AG54"/>
  <c r="AH54"/>
  <c r="AI54"/>
  <c r="AJ54"/>
  <c r="AK54"/>
  <c r="AL54"/>
  <c r="AM54"/>
  <c r="AN54"/>
  <c r="AO54"/>
  <c r="AP54"/>
  <c r="AQ54"/>
  <c r="AR54"/>
  <c r="AS54"/>
  <c r="AT54"/>
  <c r="AU54"/>
  <c r="AV54"/>
  <c r="AW54"/>
  <c r="AX54"/>
  <c r="AY54"/>
  <c r="AZ54"/>
  <c r="BA54"/>
  <c r="BB54"/>
  <c r="BC54"/>
  <c r="BD54"/>
  <c r="BE54"/>
  <c r="BF54"/>
  <c r="BG54"/>
  <c r="BH54"/>
  <c r="BI54"/>
  <c r="BJ54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AL37"/>
  <c r="AM37"/>
  <c r="AN37"/>
  <c r="AO37"/>
  <c r="AP37"/>
  <c r="AQ37"/>
  <c r="AR37"/>
  <c r="AS37"/>
  <c r="AT37"/>
  <c r="AU37"/>
  <c r="AV37"/>
  <c r="AW37"/>
  <c r="AX37"/>
  <c r="AY37"/>
  <c r="AZ37"/>
  <c r="BA37"/>
  <c r="BB37"/>
  <c r="BC37"/>
  <c r="BD37"/>
  <c r="BE37"/>
  <c r="BF37"/>
  <c r="BG37"/>
  <c r="BH37"/>
  <c r="BI37"/>
  <c r="BJ37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C19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C16"/>
  <c r="C54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C13"/>
  <c r="C37"/>
  <c r="AX48" l="1"/>
  <c r="BK25"/>
  <c r="BK39"/>
  <c r="C66"/>
  <c r="BJ31"/>
  <c r="BH31"/>
  <c r="BF31"/>
  <c r="BD31"/>
  <c r="BB31"/>
  <c r="AZ31"/>
  <c r="AX31"/>
  <c r="AV31"/>
  <c r="AT31"/>
  <c r="AR31"/>
  <c r="AP31"/>
  <c r="AN31"/>
  <c r="AL31"/>
  <c r="AJ31"/>
  <c r="AH31"/>
  <c r="AF31"/>
  <c r="AD31"/>
  <c r="AB31"/>
  <c r="Z31"/>
  <c r="X31"/>
  <c r="V31"/>
  <c r="T31"/>
  <c r="R31"/>
  <c r="P31"/>
  <c r="N31"/>
  <c r="L31"/>
  <c r="J31"/>
  <c r="H31"/>
  <c r="F31"/>
  <c r="D31"/>
  <c r="BG31"/>
  <c r="BE31"/>
  <c r="BC31"/>
  <c r="BA31"/>
  <c r="AW31"/>
  <c r="AU31"/>
  <c r="AS31"/>
  <c r="AQ31"/>
  <c r="AO31"/>
  <c r="AM31"/>
  <c r="AK31"/>
  <c r="AI31"/>
  <c r="AG31"/>
  <c r="AE31"/>
  <c r="AC31"/>
  <c r="AA31"/>
  <c r="Y31"/>
  <c r="W31"/>
  <c r="U31"/>
  <c r="S31"/>
  <c r="Q31"/>
  <c r="O31"/>
  <c r="M31"/>
  <c r="K31"/>
  <c r="I31"/>
  <c r="G31"/>
  <c r="E31"/>
  <c r="AW49"/>
  <c r="AU49"/>
  <c r="AS49"/>
  <c r="AQ49"/>
  <c r="AO49"/>
  <c r="AM49"/>
  <c r="AK49"/>
  <c r="AI49"/>
  <c r="AG49"/>
  <c r="AE49"/>
  <c r="AC49"/>
  <c r="AA49"/>
  <c r="Y49"/>
  <c r="W49"/>
  <c r="U49"/>
  <c r="S49"/>
  <c r="Q49"/>
  <c r="O49"/>
  <c r="M49"/>
  <c r="K49"/>
  <c r="I49"/>
  <c r="G49"/>
  <c r="E49"/>
  <c r="AX49"/>
  <c r="AV49"/>
  <c r="AT49"/>
  <c r="AR49"/>
  <c r="AP49"/>
  <c r="AN49"/>
  <c r="AL49"/>
  <c r="AJ49"/>
  <c r="AH49"/>
  <c r="AF49"/>
  <c r="AD49"/>
  <c r="AB49"/>
  <c r="Z49"/>
  <c r="X49"/>
  <c r="V49"/>
  <c r="T49"/>
  <c r="R49"/>
  <c r="P49"/>
  <c r="N49"/>
  <c r="L49"/>
  <c r="J49"/>
  <c r="H49"/>
  <c r="F49"/>
  <c r="D49"/>
  <c r="BG49"/>
  <c r="BJ49"/>
  <c r="BF49"/>
  <c r="AZ49"/>
  <c r="C49"/>
  <c r="C31"/>
  <c r="BB48" l="1"/>
  <c r="BB49" s="1"/>
  <c r="BB73" s="1"/>
  <c r="BA48"/>
  <c r="BA49" s="1"/>
  <c r="BC48"/>
  <c r="BC49" s="1"/>
  <c r="BC73" s="1"/>
  <c r="BE48"/>
  <c r="BE49" s="1"/>
  <c r="BE73" s="1"/>
  <c r="BK28"/>
  <c r="BK27"/>
  <c r="AY30"/>
  <c r="AY31" s="1"/>
  <c r="BK40"/>
  <c r="BH48"/>
  <c r="BH49" s="1"/>
  <c r="BH73" s="1"/>
  <c r="I73"/>
  <c r="Q73"/>
  <c r="AK73"/>
  <c r="AS73"/>
  <c r="BA73"/>
  <c r="W73"/>
  <c r="E73"/>
  <c r="M73"/>
  <c r="U73"/>
  <c r="AG73"/>
  <c r="AO73"/>
  <c r="AW73"/>
  <c r="BG73"/>
  <c r="G73"/>
  <c r="K73"/>
  <c r="O73"/>
  <c r="S73"/>
  <c r="AA73"/>
  <c r="AI73"/>
  <c r="AM73"/>
  <c r="AQ73"/>
  <c r="AU73"/>
  <c r="Y73"/>
  <c r="AC73"/>
  <c r="AE73"/>
  <c r="D73"/>
  <c r="H73"/>
  <c r="L73"/>
  <c r="P73"/>
  <c r="T73"/>
  <c r="X73"/>
  <c r="AB73"/>
  <c r="AF73"/>
  <c r="AJ73"/>
  <c r="AN73"/>
  <c r="AR73"/>
  <c r="AV73"/>
  <c r="F73"/>
  <c r="J73"/>
  <c r="N73"/>
  <c r="R73"/>
  <c r="V73"/>
  <c r="Z73"/>
  <c r="AD73"/>
  <c r="AH73"/>
  <c r="AL73"/>
  <c r="AP73"/>
  <c r="AT73"/>
  <c r="AX73"/>
  <c r="AZ73"/>
  <c r="BJ73"/>
  <c r="BF73"/>
  <c r="C73"/>
  <c r="BK30" l="1"/>
  <c r="BK31" s="1"/>
  <c r="BD48"/>
  <c r="BD49" s="1"/>
  <c r="BD73" s="1"/>
  <c r="AY48"/>
  <c r="AY49" s="1"/>
  <c r="AY73" s="1"/>
  <c r="BK42"/>
  <c r="BK41"/>
  <c r="BK43" l="1"/>
  <c r="BK45"/>
  <c r="BK44" l="1"/>
  <c r="BK46" l="1"/>
  <c r="BK47" l="1"/>
  <c r="BK48" s="1"/>
  <c r="BK49" s="1"/>
  <c r="BK73" s="1"/>
  <c r="BI48"/>
  <c r="BI49" s="1"/>
  <c r="BI73" s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<sst xmlns="http://schemas.openxmlformats.org/spreadsheetml/2006/main" count="169" uniqueCount="133">
  <si>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</si>
  <si>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</si>
  <si>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</si>
  <si>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</si>
  <si>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</si>
  <si>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</si>
  <si>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</si>
  <si>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</si>
  <si>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</si>
  <si>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</si>
  <si>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</si>
  <si>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</si>
  <si>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</si>
  <si>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</si>
  <si>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</si>
  <si>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</si>
  <si>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</si>
  <si>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</si>
  <si>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</si>
  <si>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</si>
  <si>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</si>
  <si>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</si>
  <si>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</si>
  <si>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</si>
  <si>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</si>
  <si>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</si>
  <si>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</si>
  <si>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</si>
  <si>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</si>
  <si>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</si>
  <si>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</si>
  <si>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</si>
  <si>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</si>
  <si>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</si>
  <si>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</si>
  <si>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</si>
  <si>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</si>
  <si>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</si>
  <si>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</si>
  <si>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</si>
  <si>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</si>
  <si>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</si>
  <si>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</si>
  <si>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</si>
  <si>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</si>
  <si>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</si>
  <si>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</si>
  <si>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</si>
  <si>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</si>
  <si>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</si>
  <si>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</si>
  <si>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</si>
  <si>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</si>
  <si>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</si>
  <si>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</si>
  <si>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</si>
  <si>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</si>
  <si>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</si>
  <si>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</si>
  <si>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</si>
  <si>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</si>
  <si>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</si>
  <si>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</si>
  <si>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</si>
  <si>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</si>
  <si>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</si>
  <si>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</si>
  <si>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</si>
  <si>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</si>
  <si>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</si>
  <si>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</si>
  <si>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</si>
  <si>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</si>
  <si>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</si>
  <si>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</si>
  <si>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</si>
  <si>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</si>
  <si>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</si>
  <si>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</si>
  <si>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</si>
  <si>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</si>
  <si>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</si>
  <si>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</si>
  <si>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</si>
  <si>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</si>
  <si>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</si>
  <si>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</si>
  <si>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</si>
  <si>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</si>
  <si>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</si>
  <si>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</si>
  <si>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</si>
  <si>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</si>
  <si>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</si>
  <si>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</si>
  <si>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</si>
  <si>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</si>
  <si>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</si>
  <si>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</si>
  <si>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</si>
  <si>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</si>
  <si>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</si>
  <si>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</si>
  <si>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</si>
  <si>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</si>
  <si>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</si>
  <si>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</si>
  <si>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</si>
  <si>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</si>
  <si>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</si>
  <si>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</si>
  <si>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</si>
  <si>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</si>
  <si>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</si>
  <si>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</si>
  <si>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</si>
  <si>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</si>
  <si>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</si>
  <si>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</si>
  <si>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</si>
  <si>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</si>
  <si>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</si>
  <si>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</si>
  <si>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</si>
  <si>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</si>
  <si>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</si>
  <si>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</si>
  <si>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</si>
  <si>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Index Fund Nifty Plan</t>
  </si>
  <si>
    <t>LIC MF Flexi Cap Fund</t>
  </si>
  <si>
    <t>Scheme Category/ Scheme Name</t>
  </si>
  <si>
    <t>LIC Mutual Fund: Net Average Assets Under Management (AAUM) as on 31/08/2021 (All figures in Rs. Crore)</t>
  </si>
  <si>
    <t>Table showing State wise /Union Territory wise contribution to AAUM of category of schemes as on 31.08.2021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</si>
</sst>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_(* #,##0.00000000_);_(* \(#,##0.00000000\);_(* &quot;-&quot;??_);_(@_)"/>
  </numFmts>
  <fonts count="16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7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C92"/>
  <sheetViews>
    <sheetView workbookViewId="0">
      <selection activeCell="B13" sqref="B13"/>
    </sheetView>
  </sheetViews>
  <sheetFormatPr defaultColWidth="9.140625" defaultRowHeight="12.75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>
      <c r="A1" s="60" t="s">
        <v>103</v>
      </c>
      <c r="B1" s="77" t="s">
        <v>130</v>
      </c>
      <c r="C1" s="68" t="s">
        <v>131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7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>
      <c r="A2" s="61"/>
      <c r="B2" s="78"/>
      <c r="C2" s="85" t="s">
        <v>28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5" t="s">
        <v>24</v>
      </c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7"/>
      <c r="AQ2" s="85" t="s">
        <v>25</v>
      </c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7"/>
      <c r="BK2" s="74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>
      <c r="A3" s="61"/>
      <c r="B3" s="78"/>
      <c r="C3" s="71" t="s">
        <v>101</v>
      </c>
      <c r="D3" s="72"/>
      <c r="E3" s="72"/>
      <c r="F3" s="72"/>
      <c r="G3" s="72"/>
      <c r="H3" s="72"/>
      <c r="I3" s="72"/>
      <c r="J3" s="72"/>
      <c r="K3" s="72"/>
      <c r="L3" s="73"/>
      <c r="M3" s="71" t="s">
        <v>102</v>
      </c>
      <c r="N3" s="72"/>
      <c r="O3" s="72"/>
      <c r="P3" s="72"/>
      <c r="Q3" s="72"/>
      <c r="R3" s="72"/>
      <c r="S3" s="72"/>
      <c r="T3" s="72"/>
      <c r="U3" s="72"/>
      <c r="V3" s="73"/>
      <c r="W3" s="71" t="s">
        <v>101</v>
      </c>
      <c r="X3" s="72"/>
      <c r="Y3" s="72"/>
      <c r="Z3" s="72"/>
      <c r="AA3" s="72"/>
      <c r="AB3" s="72"/>
      <c r="AC3" s="72"/>
      <c r="AD3" s="72"/>
      <c r="AE3" s="72"/>
      <c r="AF3" s="73"/>
      <c r="AG3" s="71" t="s">
        <v>102</v>
      </c>
      <c r="AH3" s="72"/>
      <c r="AI3" s="72"/>
      <c r="AJ3" s="72"/>
      <c r="AK3" s="72"/>
      <c r="AL3" s="72"/>
      <c r="AM3" s="72"/>
      <c r="AN3" s="72"/>
      <c r="AO3" s="72"/>
      <c r="AP3" s="73"/>
      <c r="AQ3" s="71" t="s">
        <v>101</v>
      </c>
      <c r="AR3" s="72"/>
      <c r="AS3" s="72"/>
      <c r="AT3" s="72"/>
      <c r="AU3" s="72"/>
      <c r="AV3" s="72"/>
      <c r="AW3" s="72"/>
      <c r="AX3" s="72"/>
      <c r="AY3" s="72"/>
      <c r="AZ3" s="73"/>
      <c r="BA3" s="71" t="s">
        <v>102</v>
      </c>
      <c r="BB3" s="72"/>
      <c r="BC3" s="72"/>
      <c r="BD3" s="72"/>
      <c r="BE3" s="72"/>
      <c r="BF3" s="72"/>
      <c r="BG3" s="72"/>
      <c r="BH3" s="72"/>
      <c r="BI3" s="72"/>
      <c r="BJ3" s="73"/>
      <c r="BK3" s="75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>
      <c r="A4" s="61"/>
      <c r="B4" s="78"/>
      <c r="C4" s="88" t="s">
        <v>34</v>
      </c>
      <c r="D4" s="89"/>
      <c r="E4" s="89"/>
      <c r="F4" s="89"/>
      <c r="G4" s="90"/>
      <c r="H4" s="82" t="s">
        <v>35</v>
      </c>
      <c r="I4" s="83"/>
      <c r="J4" s="83"/>
      <c r="K4" s="83"/>
      <c r="L4" s="84"/>
      <c r="M4" s="88" t="s">
        <v>34</v>
      </c>
      <c r="N4" s="89"/>
      <c r="O4" s="89"/>
      <c r="P4" s="89"/>
      <c r="Q4" s="90"/>
      <c r="R4" s="82" t="s">
        <v>35</v>
      </c>
      <c r="S4" s="83"/>
      <c r="T4" s="83"/>
      <c r="U4" s="83"/>
      <c r="V4" s="84"/>
      <c r="W4" s="88" t="s">
        <v>34</v>
      </c>
      <c r="X4" s="89"/>
      <c r="Y4" s="89"/>
      <c r="Z4" s="89"/>
      <c r="AA4" s="90"/>
      <c r="AB4" s="82" t="s">
        <v>35</v>
      </c>
      <c r="AC4" s="83"/>
      <c r="AD4" s="83"/>
      <c r="AE4" s="83"/>
      <c r="AF4" s="84"/>
      <c r="AG4" s="88" t="s">
        <v>34</v>
      </c>
      <c r="AH4" s="89"/>
      <c r="AI4" s="89"/>
      <c r="AJ4" s="89"/>
      <c r="AK4" s="90"/>
      <c r="AL4" s="82" t="s">
        <v>35</v>
      </c>
      <c r="AM4" s="83"/>
      <c r="AN4" s="83"/>
      <c r="AO4" s="83"/>
      <c r="AP4" s="84"/>
      <c r="AQ4" s="88" t="s">
        <v>34</v>
      </c>
      <c r="AR4" s="89"/>
      <c r="AS4" s="89"/>
      <c r="AT4" s="89"/>
      <c r="AU4" s="90"/>
      <c r="AV4" s="82" t="s">
        <v>35</v>
      </c>
      <c r="AW4" s="83"/>
      <c r="AX4" s="83"/>
      <c r="AY4" s="83"/>
      <c r="AZ4" s="84"/>
      <c r="BA4" s="88" t="s">
        <v>34</v>
      </c>
      <c r="BB4" s="89"/>
      <c r="BC4" s="89"/>
      <c r="BD4" s="89"/>
      <c r="BE4" s="90"/>
      <c r="BF4" s="82" t="s">
        <v>35</v>
      </c>
      <c r="BG4" s="83"/>
      <c r="BH4" s="83"/>
      <c r="BI4" s="83"/>
      <c r="BJ4" s="84"/>
      <c r="BK4" s="75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>
      <c r="A5" s="62"/>
      <c r="B5" s="78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6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>
      <c r="A6" s="22" t="s">
        <v>0</v>
      </c>
      <c r="B6" s="23" t="s">
        <v>6</v>
      </c>
      <c r="C6" s="79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1"/>
    </row>
    <row r="7" spans="1:107">
      <c r="A7" s="22" t="s">
        <v>75</v>
      </c>
      <c r="B7" s="25" t="s">
        <v>11</v>
      </c>
      <c r="C7" s="79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1"/>
    </row>
    <row r="8" spans="1:107">
      <c r="A8" s="22"/>
      <c r="B8" s="26" t="s">
        <v>126</v>
      </c>
      <c r="C8" s="27">
        <v>0</v>
      </c>
      <c r="D8" s="27">
        <v>13.468209168483872</v>
      </c>
      <c r="E8" s="27">
        <v>0</v>
      </c>
      <c r="F8" s="27">
        <v>0</v>
      </c>
      <c r="G8" s="27">
        <v>0</v>
      </c>
      <c r="H8" s="27">
        <v>11.536661473741939</v>
      </c>
      <c r="I8" s="27">
        <v>3735.2578156687227</v>
      </c>
      <c r="J8" s="27">
        <v>656.89460640506456</v>
      </c>
      <c r="K8" s="27">
        <v>0</v>
      </c>
      <c r="L8" s="27">
        <v>83.114448914290278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7.9085729340967772</v>
      </c>
      <c r="S8" s="27">
        <v>398.04215165948386</v>
      </c>
      <c r="T8" s="27">
        <v>116.56344989403225</v>
      </c>
      <c r="U8" s="27">
        <v>0</v>
      </c>
      <c r="V8" s="27">
        <v>27.01506838929032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4.3921109838709671E-2</v>
      </c>
      <c r="AC8" s="27">
        <v>21.558491956451597</v>
      </c>
      <c r="AD8" s="27">
        <v>0</v>
      </c>
      <c r="AE8" s="27">
        <v>0</v>
      </c>
      <c r="AF8" s="27">
        <v>0.73053960480645153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7.5426659516129022E-2</v>
      </c>
      <c r="AM8" s="27">
        <v>6.2083365709677409E-2</v>
      </c>
      <c r="AN8" s="27">
        <v>0</v>
      </c>
      <c r="AO8" s="27">
        <v>0</v>
      </c>
      <c r="AP8" s="27">
        <v>0.29100553967741938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15.246574268419359</v>
      </c>
      <c r="AW8" s="27">
        <v>1005.3958989205803</v>
      </c>
      <c r="AX8" s="27">
        <v>11.40835783977419</v>
      </c>
      <c r="AY8" s="27">
        <v>0</v>
      </c>
      <c r="AZ8" s="27">
        <v>81.437216998257909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8.6295709564516176</v>
      </c>
      <c r="BG8" s="27">
        <v>8.8943045249677404</v>
      </c>
      <c r="BH8" s="27">
        <v>5.8668080015806456</v>
      </c>
      <c r="BI8" s="27">
        <v>0</v>
      </c>
      <c r="BJ8" s="27">
        <v>8.9093984433548421</v>
      </c>
      <c r="BK8" s="28">
        <f t="shared" ref="BK8:BK9" si="0">SUM(C8:BJ8)</f>
        <v>6218.3505826965948</v>
      </c>
      <c r="BL8" s="45"/>
      <c r="BM8" s="53"/>
      <c r="BN8" s="56"/>
    </row>
    <row r="9" spans="1:107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8.7889069322580657E-2</v>
      </c>
      <c r="I9" s="27">
        <v>133.59200817912901</v>
      </c>
      <c r="J9" s="27">
        <v>17.660677479967742</v>
      </c>
      <c r="K9" s="27">
        <v>0</v>
      </c>
      <c r="L9" s="27">
        <v>8.2360837322580649E-2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6.5663201258064532E-2</v>
      </c>
      <c r="S9" s="27">
        <v>3.226199749451613</v>
      </c>
      <c r="T9" s="27">
        <v>14.580905948967743</v>
      </c>
      <c r="U9" s="27">
        <v>0</v>
      </c>
      <c r="V9" s="27">
        <v>6.7386423032258072E-2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70.065809904806216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0.2539208629032258</v>
      </c>
      <c r="AW9" s="27">
        <v>36.12065185745162</v>
      </c>
      <c r="AX9" s="27">
        <v>0</v>
      </c>
      <c r="AY9" s="27">
        <v>0</v>
      </c>
      <c r="AZ9" s="27">
        <v>0.38063661580645158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0.26928317474193558</v>
      </c>
      <c r="BG9" s="27">
        <v>2.6981517419354837E-3</v>
      </c>
      <c r="BH9" s="27">
        <v>0</v>
      </c>
      <c r="BI9" s="27">
        <v>0</v>
      </c>
      <c r="BJ9" s="27">
        <v>0.45353802322580655</v>
      </c>
      <c r="BK9" s="28">
        <f t="shared" si="0"/>
        <v>276.90962947912874</v>
      </c>
      <c r="BL9" s="45"/>
      <c r="BM9" s="53"/>
    </row>
    <row r="10" spans="1:107">
      <c r="A10" s="22"/>
      <c r="B10" s="29" t="s">
        <v>84</v>
      </c>
      <c r="C10" s="30">
        <f>SUM(C8:C9)</f>
        <v>0</v>
      </c>
      <c r="D10" s="30">
        <f t="shared" ref="D10:BK10" si="1">SUM(D8:D9)</f>
        <v>13.468209168483872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11.624550543064519</v>
      </c>
      <c r="I10" s="30">
        <f t="shared" si="1"/>
        <v>3868.8498238478519</v>
      </c>
      <c r="J10" s="30">
        <f t="shared" si="1"/>
        <v>674.55528388503228</v>
      </c>
      <c r="K10" s="30">
        <f t="shared" si="1"/>
        <v>0</v>
      </c>
      <c r="L10" s="30">
        <f t="shared" si="1"/>
        <v>83.196809751612861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7.9742361353548414</v>
      </c>
      <c r="S10" s="30">
        <f t="shared" si="1"/>
        <v>401.26835140893547</v>
      </c>
      <c r="T10" s="30">
        <f t="shared" si="1"/>
        <v>131.144355843</v>
      </c>
      <c r="U10" s="30">
        <f t="shared" si="1"/>
        <v>0</v>
      </c>
      <c r="V10" s="30">
        <f t="shared" si="1"/>
        <v>27.082454812322577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4.3921109838709671E-2</v>
      </c>
      <c r="AC10" s="30">
        <f t="shared" si="1"/>
        <v>91.624301861257806</v>
      </c>
      <c r="AD10" s="30">
        <f t="shared" si="1"/>
        <v>0</v>
      </c>
      <c r="AE10" s="30">
        <f t="shared" si="1"/>
        <v>0</v>
      </c>
      <c r="AF10" s="30">
        <f t="shared" si="1"/>
        <v>0.73053960480645153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7.5426659516129022E-2</v>
      </c>
      <c r="AM10" s="30">
        <f t="shared" si="1"/>
        <v>6.2083365709677409E-2</v>
      </c>
      <c r="AN10" s="30">
        <f t="shared" si="1"/>
        <v>0</v>
      </c>
      <c r="AO10" s="30">
        <f t="shared" si="1"/>
        <v>0</v>
      </c>
      <c r="AP10" s="30">
        <f t="shared" si="1"/>
        <v>0.29100553967741938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15.500495131322584</v>
      </c>
      <c r="AW10" s="30">
        <f t="shared" si="1"/>
        <v>1041.5165507780318</v>
      </c>
      <c r="AX10" s="30">
        <f t="shared" si="1"/>
        <v>11.40835783977419</v>
      </c>
      <c r="AY10" s="30">
        <f t="shared" si="1"/>
        <v>0</v>
      </c>
      <c r="AZ10" s="30">
        <f t="shared" si="1"/>
        <v>81.817853614064362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8.8988541311935538</v>
      </c>
      <c r="BG10" s="30">
        <f t="shared" si="1"/>
        <v>8.8970026767096755</v>
      </c>
      <c r="BH10" s="30">
        <f t="shared" si="1"/>
        <v>5.8668080015806456</v>
      </c>
      <c r="BI10" s="30">
        <f t="shared" si="1"/>
        <v>0</v>
      </c>
      <c r="BJ10" s="30">
        <f t="shared" si="1"/>
        <v>9.3629364665806492</v>
      </c>
      <c r="BK10" s="30">
        <f t="shared" si="1"/>
        <v>6495.2602121757236</v>
      </c>
      <c r="BL10" s="45"/>
    </row>
    <row r="11" spans="1:107">
      <c r="A11" s="22" t="s">
        <v>76</v>
      </c>
      <c r="B11" s="25" t="s">
        <v>3</v>
      </c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9"/>
    </row>
    <row r="12" spans="1:107">
      <c r="A12" s="22"/>
      <c r="B12" s="26" t="s">
        <v>105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2.3997451289032243</v>
      </c>
      <c r="I12" s="27">
        <v>2.6672816755806457</v>
      </c>
      <c r="J12" s="27">
        <v>0</v>
      </c>
      <c r="K12" s="27">
        <v>0</v>
      </c>
      <c r="L12" s="27">
        <v>3.6459291928709678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1.0728157947419357</v>
      </c>
      <c r="S12" s="27">
        <v>9.1231041035483837</v>
      </c>
      <c r="T12" s="27">
        <v>0</v>
      </c>
      <c r="U12" s="27">
        <v>0</v>
      </c>
      <c r="V12" s="27">
        <v>0.5672294412903226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4.4850020516129033E-2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1.0863806451612902E-4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2.2401978229032267</v>
      </c>
      <c r="AW12" s="27">
        <v>16.921521865096807</v>
      </c>
      <c r="AX12" s="27">
        <v>5.7210354838709686E-3</v>
      </c>
      <c r="AY12" s="27">
        <v>0</v>
      </c>
      <c r="AZ12" s="27">
        <v>4.8347392497419364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0.92143059809677474</v>
      </c>
      <c r="BG12" s="27">
        <v>3.7575003821935482</v>
      </c>
      <c r="BH12" s="27">
        <v>3.0068388951612905</v>
      </c>
      <c r="BI12" s="27">
        <v>0</v>
      </c>
      <c r="BJ12" s="27">
        <v>1.3368576551612905</v>
      </c>
      <c r="BK12" s="30">
        <f>SUM(C12:BJ12)</f>
        <v>52.545871499354874</v>
      </c>
      <c r="BL12" s="45"/>
      <c r="BM12" s="53"/>
      <c r="BN12" s="56"/>
    </row>
    <row r="13" spans="1:107">
      <c r="A13" s="22"/>
      <c r="B13" s="29" t="s">
        <v>85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2.3997451289032243</v>
      </c>
      <c r="I13" s="30">
        <f t="shared" si="2"/>
        <v>2.6672816755806457</v>
      </c>
      <c r="J13" s="30">
        <f t="shared" si="2"/>
        <v>0</v>
      </c>
      <c r="K13" s="30">
        <f t="shared" si="2"/>
        <v>0</v>
      </c>
      <c r="L13" s="30">
        <f t="shared" si="2"/>
        <v>3.6459291928709678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1.0728157947419357</v>
      </c>
      <c r="S13" s="30">
        <f t="shared" si="2"/>
        <v>9.1231041035483837</v>
      </c>
      <c r="T13" s="30">
        <f t="shared" si="2"/>
        <v>0</v>
      </c>
      <c r="U13" s="30">
        <f t="shared" si="2"/>
        <v>0</v>
      </c>
      <c r="V13" s="30">
        <f t="shared" si="2"/>
        <v>0.5672294412903226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4.4850020516129033E-2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1.0863806451612902E-4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2.2401978229032267</v>
      </c>
      <c r="AW13" s="30">
        <f t="shared" si="2"/>
        <v>16.921521865096807</v>
      </c>
      <c r="AX13" s="30">
        <f t="shared" si="2"/>
        <v>5.7210354838709686E-3</v>
      </c>
      <c r="AY13" s="30">
        <f t="shared" si="2"/>
        <v>0</v>
      </c>
      <c r="AZ13" s="30">
        <f t="shared" si="2"/>
        <v>4.8347392497419364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0.92143059809677474</v>
      </c>
      <c r="BG13" s="30">
        <f t="shared" si="2"/>
        <v>3.7575003821935482</v>
      </c>
      <c r="BH13" s="30">
        <f t="shared" si="2"/>
        <v>3.0068388951612905</v>
      </c>
      <c r="BI13" s="30">
        <f t="shared" si="2"/>
        <v>0</v>
      </c>
      <c r="BJ13" s="30">
        <f t="shared" si="2"/>
        <v>1.3368576551612905</v>
      </c>
      <c r="BK13" s="30">
        <f t="shared" si="2"/>
        <v>52.545871499354874</v>
      </c>
    </row>
    <row r="14" spans="1:107">
      <c r="A14" s="22" t="s">
        <v>77</v>
      </c>
      <c r="B14" s="25" t="s">
        <v>10</v>
      </c>
      <c r="C14" s="57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9"/>
    </row>
    <row r="15" spans="1:107">
      <c r="A15" s="22"/>
      <c r="B15" s="31" t="s">
        <v>36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>
      <c r="A16" s="22"/>
      <c r="B16" s="29" t="s">
        <v>92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>
      <c r="A17" s="22" t="s">
        <v>78</v>
      </c>
      <c r="B17" s="25" t="s">
        <v>12</v>
      </c>
      <c r="C17" s="57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9"/>
    </row>
    <row r="18" spans="1:66">
      <c r="A18" s="22"/>
      <c r="B18" s="29" t="s">
        <v>36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>
      <c r="A19" s="22"/>
      <c r="B19" s="29" t="s">
        <v>91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>
      <c r="A20" s="22" t="s">
        <v>80</v>
      </c>
      <c r="B20" s="25" t="s">
        <v>96</v>
      </c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9"/>
    </row>
    <row r="21" spans="1:66">
      <c r="A21" s="22"/>
      <c r="B21" s="31" t="s">
        <v>36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28">
        <f t="shared" si="6"/>
        <v>0</v>
      </c>
    </row>
    <row r="22" spans="1:66">
      <c r="A22" s="22"/>
      <c r="B22" s="29" t="s">
        <v>90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>
      <c r="A23" s="22" t="s">
        <v>81</v>
      </c>
      <c r="B23" s="25" t="s">
        <v>13</v>
      </c>
      <c r="C23" s="57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9"/>
    </row>
    <row r="24" spans="1:66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8.2011480819354787</v>
      </c>
      <c r="I24" s="27">
        <v>1400.6763440772227</v>
      </c>
      <c r="J24" s="27">
        <v>184.43091403954844</v>
      </c>
      <c r="K24" s="27">
        <v>0</v>
      </c>
      <c r="L24" s="27">
        <v>50.325888106129021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4.790952840322583</v>
      </c>
      <c r="S24" s="27">
        <v>28.473601955354837</v>
      </c>
      <c r="T24" s="27">
        <v>44.931065673612906</v>
      </c>
      <c r="U24" s="27">
        <v>0</v>
      </c>
      <c r="V24" s="27">
        <v>11.952491491612905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7.9809128225806478E-2</v>
      </c>
      <c r="AC24" s="27">
        <v>6.6422983645161235E-2</v>
      </c>
      <c r="AD24" s="27">
        <v>0</v>
      </c>
      <c r="AE24" s="27">
        <v>0</v>
      </c>
      <c r="AF24" s="27">
        <v>6.7319945548387092E-2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0.19557648058064514</v>
      </c>
      <c r="AM24" s="27">
        <v>0.11876534654838714</v>
      </c>
      <c r="AN24" s="27">
        <v>0</v>
      </c>
      <c r="AO24" s="27">
        <v>0</v>
      </c>
      <c r="AP24" s="27">
        <v>0.47195407383870963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61.638879293419386</v>
      </c>
      <c r="AW24" s="27">
        <v>77.448625673903251</v>
      </c>
      <c r="AX24" s="27">
        <v>0.20424765080645169</v>
      </c>
      <c r="AY24" s="48">
        <v>0</v>
      </c>
      <c r="AZ24" s="27">
        <v>177.85733629203219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27">
        <v>47.434007955193643</v>
      </c>
      <c r="BG24" s="27">
        <v>64.701030911548401</v>
      </c>
      <c r="BH24" s="27">
        <v>13.415142774129027</v>
      </c>
      <c r="BI24" s="27">
        <v>0</v>
      </c>
      <c r="BJ24" s="27">
        <v>90.498734326806513</v>
      </c>
      <c r="BK24" s="28">
        <f t="shared" ref="BK24:BK29" si="9">SUM(C24:BJ24)</f>
        <v>2267.9802591019657</v>
      </c>
      <c r="BL24" s="45"/>
      <c r="BM24" s="53"/>
      <c r="BN24" s="56"/>
    </row>
    <row r="25" spans="1:66">
      <c r="A25" s="22"/>
      <c r="B25" s="26" t="s">
        <v>107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1.1605315592258068</v>
      </c>
      <c r="I25" s="27">
        <v>23.66532899258064</v>
      </c>
      <c r="J25" s="27">
        <v>1.0301620368709681</v>
      </c>
      <c r="K25" s="27">
        <v>0</v>
      </c>
      <c r="L25" s="27">
        <v>4.2342592546451607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0.41911222380645163</v>
      </c>
      <c r="S25" s="27">
        <v>0.87440403461290306</v>
      </c>
      <c r="T25" s="27">
        <v>0.32924196693548391</v>
      </c>
      <c r="U25" s="27">
        <v>0</v>
      </c>
      <c r="V25" s="27">
        <v>0.40649161064516121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5.4015338419354859E-2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2.3165410193548393E-2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19.682654847838716</v>
      </c>
      <c r="AW25" s="27">
        <v>22.407372388451613</v>
      </c>
      <c r="AX25" s="27">
        <v>1.1158612903225807E-5</v>
      </c>
      <c r="AY25" s="48">
        <v>0</v>
      </c>
      <c r="AZ25" s="27">
        <v>48.24769808593517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27">
        <v>9.9471511718387031</v>
      </c>
      <c r="BG25" s="27">
        <v>4.5254349846451616</v>
      </c>
      <c r="BH25" s="27">
        <v>0.12497676832258063</v>
      </c>
      <c r="BI25" s="27">
        <v>0</v>
      </c>
      <c r="BJ25" s="27">
        <v>4.6459180161290297</v>
      </c>
      <c r="BK25" s="28">
        <f t="shared" si="9"/>
        <v>141.77792984970935</v>
      </c>
      <c r="BL25" s="45"/>
      <c r="BM25" s="53"/>
      <c r="BN25" s="56"/>
    </row>
    <row r="26" spans="1:66">
      <c r="A26" s="22"/>
      <c r="B26" s="26" t="s">
        <v>108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1.32943575032258</v>
      </c>
      <c r="I26" s="27">
        <v>0.94371886938709659</v>
      </c>
      <c r="J26" s="27">
        <v>0</v>
      </c>
      <c r="K26" s="27">
        <v>0</v>
      </c>
      <c r="L26" s="27">
        <v>1.1813016051612901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0.64937330632258072</v>
      </c>
      <c r="S26" s="27">
        <v>0</v>
      </c>
      <c r="T26" s="27">
        <v>16.624951111322634</v>
      </c>
      <c r="U26" s="27">
        <v>0</v>
      </c>
      <c r="V26" s="27">
        <v>0.36678626419354843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1.3590296129032257E-3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2.6144508032258068E-2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23.697876266838652</v>
      </c>
      <c r="AW26" s="27">
        <v>2.2805845464838712</v>
      </c>
      <c r="AX26" s="48">
        <v>0</v>
      </c>
      <c r="AY26" s="48">
        <v>0</v>
      </c>
      <c r="AZ26" s="27">
        <v>12.152702238322581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27">
        <v>14.263860683129062</v>
      </c>
      <c r="BG26" s="27">
        <v>1.1527060280645161</v>
      </c>
      <c r="BH26" s="27">
        <v>0</v>
      </c>
      <c r="BI26" s="27">
        <v>0</v>
      </c>
      <c r="BJ26" s="27">
        <v>7.8191977645806476</v>
      </c>
      <c r="BK26" s="28">
        <f t="shared" si="9"/>
        <v>82.48999797177423</v>
      </c>
      <c r="BL26" s="45"/>
      <c r="BM26" s="53"/>
      <c r="BN26" s="56"/>
    </row>
    <row r="27" spans="1:66">
      <c r="A27" s="22"/>
      <c r="B27" s="26" t="s">
        <v>109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8.5824262188064608</v>
      </c>
      <c r="I27" s="27">
        <v>603.75420000342092</v>
      </c>
      <c r="J27" s="27">
        <v>243.79327664048381</v>
      </c>
      <c r="K27" s="27">
        <v>0</v>
      </c>
      <c r="L27" s="27">
        <v>50.089666852161287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5.5041840719677415</v>
      </c>
      <c r="S27" s="27">
        <v>10.963371991709677</v>
      </c>
      <c r="T27" s="27">
        <v>48.489300047419363</v>
      </c>
      <c r="U27" s="27">
        <v>0</v>
      </c>
      <c r="V27" s="27">
        <v>9.4587796222258067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0.25163108616129037</v>
      </c>
      <c r="AC27" s="27">
        <v>1.6089919354838709E-3</v>
      </c>
      <c r="AD27" s="27">
        <v>0</v>
      </c>
      <c r="AE27" s="27">
        <v>0</v>
      </c>
      <c r="AF27" s="27">
        <v>0.49328135487096764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0.23272934709677429</v>
      </c>
      <c r="AM27" s="27">
        <v>1.4785752516129035E-2</v>
      </c>
      <c r="AN27" s="27">
        <v>0</v>
      </c>
      <c r="AO27" s="27">
        <v>0</v>
      </c>
      <c r="AP27" s="27">
        <v>0.39789264796774193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77.864417578516168</v>
      </c>
      <c r="AW27" s="27">
        <v>117.17581581622595</v>
      </c>
      <c r="AX27" s="27">
        <v>6.73197432</v>
      </c>
      <c r="AY27" s="48">
        <v>0</v>
      </c>
      <c r="AZ27" s="27">
        <v>147.23915724929032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27">
        <v>70.524757887064567</v>
      </c>
      <c r="BG27" s="27">
        <v>34.767119665548378</v>
      </c>
      <c r="BH27" s="27">
        <v>26.736469164806444</v>
      </c>
      <c r="BI27" s="27">
        <v>0</v>
      </c>
      <c r="BJ27" s="27">
        <v>61.986485714193584</v>
      </c>
      <c r="BK27" s="28">
        <f t="shared" si="9"/>
        <v>1525.0533320243887</v>
      </c>
      <c r="BL27" s="45"/>
      <c r="BM27" s="53"/>
      <c r="BN27" s="56"/>
    </row>
    <row r="28" spans="1:66">
      <c r="A28" s="22"/>
      <c r="B28" s="26" t="s">
        <v>110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2.0603189761935496</v>
      </c>
      <c r="I28" s="27">
        <v>63.02993319016128</v>
      </c>
      <c r="J28" s="27">
        <v>1.8409657944838713</v>
      </c>
      <c r="K28" s="27">
        <v>0</v>
      </c>
      <c r="L28" s="27">
        <v>12.610373788258061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0.91025214964516099</v>
      </c>
      <c r="S28" s="27">
        <v>1.973734490451613</v>
      </c>
      <c r="T28" s="27">
        <v>53.872626554322586</v>
      </c>
      <c r="U28" s="27">
        <v>0</v>
      </c>
      <c r="V28" s="27">
        <v>2.4206991540645171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8.4306429032258035E-4</v>
      </c>
      <c r="AC28" s="27">
        <v>4.0094316354838712E-2</v>
      </c>
      <c r="AD28" s="27">
        <v>0</v>
      </c>
      <c r="AE28" s="27">
        <v>0</v>
      </c>
      <c r="AF28" s="27">
        <v>0.48384069361290327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2.369043003225807E-2</v>
      </c>
      <c r="AM28" s="27">
        <v>0</v>
      </c>
      <c r="AN28" s="27">
        <v>0</v>
      </c>
      <c r="AO28" s="27">
        <v>0</v>
      </c>
      <c r="AP28" s="27">
        <v>0.23772526819354842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16.019029297870972</v>
      </c>
      <c r="AW28" s="27">
        <v>44.203682879193543</v>
      </c>
      <c r="AX28" s="27">
        <v>8.5273435130000017</v>
      </c>
      <c r="AY28" s="48">
        <v>0</v>
      </c>
      <c r="AZ28" s="27">
        <v>73.36079030967737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27">
        <v>13.93149293803225</v>
      </c>
      <c r="BG28" s="27">
        <v>8.5729320679354863</v>
      </c>
      <c r="BH28" s="27">
        <v>145.90827943796771</v>
      </c>
      <c r="BI28" s="27">
        <v>0</v>
      </c>
      <c r="BJ28" s="27">
        <v>42.708754405709669</v>
      </c>
      <c r="BK28" s="28">
        <f t="shared" si="9"/>
        <v>492.73740271945155</v>
      </c>
      <c r="BL28" s="45"/>
      <c r="BM28" s="53"/>
      <c r="BN28" s="56"/>
    </row>
    <row r="29" spans="1:66">
      <c r="A29" s="22"/>
      <c r="B29" s="26" t="s">
        <v>111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0.15053301470967745</v>
      </c>
      <c r="I29" s="27">
        <v>25.42929796083871</v>
      </c>
      <c r="J29" s="27">
        <v>23.31070744341935</v>
      </c>
      <c r="K29" s="27">
        <v>0</v>
      </c>
      <c r="L29" s="27">
        <v>0.814077001032258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0.11654190387096776</v>
      </c>
      <c r="S29" s="27">
        <v>1.5501090297741937</v>
      </c>
      <c r="T29" s="27">
        <v>5.7526151052580659</v>
      </c>
      <c r="U29" s="27">
        <v>0</v>
      </c>
      <c r="V29" s="27">
        <v>0.54421122064516136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3.2072237096774183E-3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3.9403201677419362E-2</v>
      </c>
      <c r="AM29" s="27">
        <v>0</v>
      </c>
      <c r="AN29" s="27">
        <v>0</v>
      </c>
      <c r="AO29" s="27">
        <v>0</v>
      </c>
      <c r="AP29" s="27">
        <v>3.1957526032258078E-2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1.3509633779354844</v>
      </c>
      <c r="AW29" s="27">
        <v>32.782571629257994</v>
      </c>
      <c r="AX29" s="27">
        <v>0</v>
      </c>
      <c r="AY29" s="27">
        <v>0</v>
      </c>
      <c r="AZ29" s="27">
        <v>6.12361528483871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1.1546070419677423</v>
      </c>
      <c r="BG29" s="27">
        <v>3.5748765774193537E-2</v>
      </c>
      <c r="BH29" s="27">
        <v>2.6942317319677414</v>
      </c>
      <c r="BI29" s="27">
        <v>0</v>
      </c>
      <c r="BJ29" s="27">
        <v>3.8981177973548373</v>
      </c>
      <c r="BK29" s="28">
        <f t="shared" si="9"/>
        <v>105.78251626006444</v>
      </c>
      <c r="BL29" s="45"/>
      <c r="BM29" s="53"/>
      <c r="BN29" s="56"/>
    </row>
    <row r="30" spans="1:66">
      <c r="A30" s="22"/>
      <c r="B30" s="29" t="s">
        <v>89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21.484393601193549</v>
      </c>
      <c r="I30" s="30">
        <f t="shared" si="10"/>
        <v>2117.4988230936115</v>
      </c>
      <c r="J30" s="30">
        <f t="shared" si="10"/>
        <v>454.40602595480641</v>
      </c>
      <c r="K30" s="30">
        <f t="shared" si="10"/>
        <v>0</v>
      </c>
      <c r="L30" s="30">
        <f t="shared" si="10"/>
        <v>119.25556660738707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12.390416495935483</v>
      </c>
      <c r="S30" s="30">
        <f t="shared" si="10"/>
        <v>43.83522150190322</v>
      </c>
      <c r="T30" s="30">
        <f t="shared" si="10"/>
        <v>169.99980045887102</v>
      </c>
      <c r="U30" s="30">
        <f t="shared" si="10"/>
        <v>0</v>
      </c>
      <c r="V30" s="30">
        <f t="shared" si="10"/>
        <v>25.149459363387098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0.39086487041935497</v>
      </c>
      <c r="AC30" s="30">
        <f t="shared" si="10"/>
        <v>0.10812629193548381</v>
      </c>
      <c r="AD30" s="30">
        <f t="shared" si="10"/>
        <v>0</v>
      </c>
      <c r="AE30" s="30">
        <f t="shared" si="10"/>
        <v>0</v>
      </c>
      <c r="AF30" s="30">
        <f t="shared" si="10"/>
        <v>1.044441994032258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0.54070937761290339</v>
      </c>
      <c r="AM30" s="30">
        <f t="shared" si="11"/>
        <v>0.13355109906451618</v>
      </c>
      <c r="AN30" s="30">
        <f t="shared" si="11"/>
        <v>0</v>
      </c>
      <c r="AO30" s="30">
        <f t="shared" si="11"/>
        <v>0</v>
      </c>
      <c r="AP30" s="30">
        <f t="shared" si="11"/>
        <v>1.139529516032258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200.25382066241937</v>
      </c>
      <c r="AW30" s="30">
        <f t="shared" si="11"/>
        <v>296.29865293351622</v>
      </c>
      <c r="AX30" s="30">
        <f t="shared" si="11"/>
        <v>15.463576642419357</v>
      </c>
      <c r="AY30" s="30">
        <f t="shared" si="11"/>
        <v>0</v>
      </c>
      <c r="AZ30" s="30">
        <f t="shared" si="11"/>
        <v>464.9812994600963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157.25587767722598</v>
      </c>
      <c r="BG30" s="30">
        <f t="shared" si="11"/>
        <v>113.75497242351612</v>
      </c>
      <c r="BH30" s="30">
        <f t="shared" si="11"/>
        <v>188.87909987719348</v>
      </c>
      <c r="BI30" s="30">
        <v>0</v>
      </c>
      <c r="BJ30" s="30">
        <f t="shared" si="11"/>
        <v>211.5572080247743</v>
      </c>
      <c r="BK30" s="30">
        <f t="shared" si="11"/>
        <v>4615.821437927355</v>
      </c>
      <c r="BL30" s="45"/>
      <c r="BM30" s="53"/>
    </row>
    <row r="31" spans="1:66">
      <c r="A31" s="22"/>
      <c r="B31" s="32" t="s">
        <v>79</v>
      </c>
      <c r="C31" s="27">
        <f t="shared" ref="C31:AH31" si="12">C10+C13+C16+C19+C22+C30</f>
        <v>0</v>
      </c>
      <c r="D31" s="27">
        <f t="shared" si="12"/>
        <v>13.468209168483872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35.508689273161295</v>
      </c>
      <c r="I31" s="27">
        <f t="shared" si="12"/>
        <v>5989.0159286170438</v>
      </c>
      <c r="J31" s="27">
        <f t="shared" si="12"/>
        <v>1128.9613098398386</v>
      </c>
      <c r="K31" s="27">
        <f t="shared" si="12"/>
        <v>0</v>
      </c>
      <c r="L31" s="27">
        <f t="shared" si="12"/>
        <v>206.09830555187091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21.437468426032261</v>
      </c>
      <c r="S31" s="27">
        <f t="shared" si="12"/>
        <v>454.22667701438706</v>
      </c>
      <c r="T31" s="27">
        <f t="shared" si="12"/>
        <v>301.14415630187102</v>
      </c>
      <c r="U31" s="27">
        <f t="shared" si="12"/>
        <v>0</v>
      </c>
      <c r="V31" s="27">
        <f t="shared" si="12"/>
        <v>52.799143616999999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0.47963600077419366</v>
      </c>
      <c r="AC31" s="27">
        <f t="shared" si="12"/>
        <v>91.732428153193283</v>
      </c>
      <c r="AD31" s="27">
        <f t="shared" si="12"/>
        <v>0</v>
      </c>
      <c r="AE31" s="27">
        <f t="shared" si="12"/>
        <v>0</v>
      </c>
      <c r="AF31" s="27">
        <f t="shared" si="12"/>
        <v>1.7749815988387097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0.61624467519354853</v>
      </c>
      <c r="AM31" s="27">
        <f t="shared" si="13"/>
        <v>0.19563446477419358</v>
      </c>
      <c r="AN31" s="27">
        <f t="shared" si="13"/>
        <v>0</v>
      </c>
      <c r="AO31" s="27">
        <f t="shared" si="13"/>
        <v>0</v>
      </c>
      <c r="AP31" s="27">
        <f t="shared" si="13"/>
        <v>1.4305350557096774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217.99451361664518</v>
      </c>
      <c r="AW31" s="27">
        <f t="shared" si="13"/>
        <v>1354.7367255766449</v>
      </c>
      <c r="AX31" s="27">
        <f t="shared" si="13"/>
        <v>26.877655517677418</v>
      </c>
      <c r="AY31" s="27">
        <f t="shared" si="13"/>
        <v>0</v>
      </c>
      <c r="AZ31" s="27">
        <f t="shared" si="13"/>
        <v>551.63389232390261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167.07616240651632</v>
      </c>
      <c r="BG31" s="27">
        <f t="shared" si="13"/>
        <v>126.40947548241934</v>
      </c>
      <c r="BH31" s="27">
        <f t="shared" si="13"/>
        <v>197.75274677393543</v>
      </c>
      <c r="BI31" s="27">
        <v>0</v>
      </c>
      <c r="BJ31" s="27">
        <f t="shared" si="13"/>
        <v>222.25700214651624</v>
      </c>
      <c r="BK31" s="27">
        <f t="shared" si="13"/>
        <v>11163.627521602433</v>
      </c>
    </row>
    <row r="32" spans="1:66" ht="3.75" customHeight="1">
      <c r="A32" s="22"/>
      <c r="B32" s="33"/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9"/>
    </row>
    <row r="33" spans="1:66" ht="25.5">
      <c r="A33" s="22" t="s">
        <v>1</v>
      </c>
      <c r="B33" s="23" t="s">
        <v>7</v>
      </c>
      <c r="C33" s="57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9"/>
    </row>
    <row r="34" spans="1:66" s="34" customFormat="1">
      <c r="A34" s="22" t="s">
        <v>75</v>
      </c>
      <c r="B34" s="25" t="s">
        <v>2</v>
      </c>
      <c r="C34" s="65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7"/>
    </row>
    <row r="35" spans="1:66" s="34" customFormat="1">
      <c r="A35" s="22"/>
      <c r="B35" s="26" t="s">
        <v>112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12.903511277419359</v>
      </c>
      <c r="I35" s="27">
        <v>1.054918245483871</v>
      </c>
      <c r="J35" s="27">
        <v>0</v>
      </c>
      <c r="K35" s="27">
        <v>0</v>
      </c>
      <c r="L35" s="27">
        <v>2.0709602540967733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12.768575699000005</v>
      </c>
      <c r="S35" s="27">
        <v>0.25293434638709683</v>
      </c>
      <c r="T35" s="27">
        <v>0</v>
      </c>
      <c r="U35" s="27">
        <v>0</v>
      </c>
      <c r="V35" s="27">
        <v>1.8058438991612895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1.1886844883225807</v>
      </c>
      <c r="AC35" s="27">
        <v>0</v>
      </c>
      <c r="AD35" s="27">
        <v>0</v>
      </c>
      <c r="AE35" s="27">
        <v>0</v>
      </c>
      <c r="AF35" s="27">
        <v>8.3148674129032263E-2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1.9957875605806445</v>
      </c>
      <c r="AM35" s="27">
        <v>7.2803454838709682E-4</v>
      </c>
      <c r="AN35" s="27">
        <v>0</v>
      </c>
      <c r="AO35" s="27">
        <v>0</v>
      </c>
      <c r="AP35" s="27">
        <v>0.1616950602258064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117.78878983987035</v>
      </c>
      <c r="AW35" s="27">
        <v>13.707930853289337</v>
      </c>
      <c r="AX35" s="27">
        <v>0</v>
      </c>
      <c r="AY35" s="27">
        <v>0</v>
      </c>
      <c r="AZ35" s="27">
        <v>38.104899338870936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140.83283337548392</v>
      </c>
      <c r="BG35" s="27">
        <v>8.6040165810967704</v>
      </c>
      <c r="BH35" s="48">
        <v>0</v>
      </c>
      <c r="BI35" s="48">
        <v>0</v>
      </c>
      <c r="BJ35" s="27">
        <v>33.218570566677435</v>
      </c>
      <c r="BK35" s="28">
        <f t="shared" ref="BK35:BK36" si="14">SUM(C35:BJ35)</f>
        <v>386.54382809464357</v>
      </c>
      <c r="BL35" s="45"/>
      <c r="BM35" s="53"/>
      <c r="BN35" s="56"/>
    </row>
    <row r="36" spans="1:66" s="34" customFormat="1">
      <c r="A36" s="22"/>
      <c r="B36" s="26" t="s">
        <v>113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6.4992276417419337</v>
      </c>
      <c r="I36" s="27">
        <v>0.94314165922580673</v>
      </c>
      <c r="J36" s="27">
        <v>0</v>
      </c>
      <c r="K36" s="27">
        <v>0</v>
      </c>
      <c r="L36" s="27">
        <v>0.37280803283870967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4.0485066044516129</v>
      </c>
      <c r="S36" s="27">
        <v>0</v>
      </c>
      <c r="T36" s="27">
        <v>0</v>
      </c>
      <c r="U36" s="27">
        <v>0</v>
      </c>
      <c r="V36" s="27">
        <v>0.23056721641935488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0.49741106667741924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0.46934375616129043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191.21315516103283</v>
      </c>
      <c r="AW36" s="27">
        <v>0.49607744290322581</v>
      </c>
      <c r="AX36" s="27">
        <v>0</v>
      </c>
      <c r="AY36" s="27">
        <v>0</v>
      </c>
      <c r="AZ36" s="27">
        <v>12.068182700999992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175.07134295822658</v>
      </c>
      <c r="BG36" s="27">
        <v>0.38157889883870971</v>
      </c>
      <c r="BH36" s="48">
        <v>0</v>
      </c>
      <c r="BI36" s="48">
        <v>0</v>
      </c>
      <c r="BJ36" s="27">
        <v>3.2319051768387088</v>
      </c>
      <c r="BK36" s="28">
        <f t="shared" si="14"/>
        <v>395.52324831635616</v>
      </c>
      <c r="BL36" s="45"/>
      <c r="BM36" s="53"/>
    </row>
    <row r="37" spans="1:66" s="34" customFormat="1">
      <c r="A37" s="22"/>
      <c r="B37" s="29" t="s">
        <v>84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19.402738919161294</v>
      </c>
      <c r="I37" s="48">
        <f t="shared" si="15"/>
        <v>1.9980599047096779</v>
      </c>
      <c r="J37" s="48">
        <f t="shared" si="15"/>
        <v>0</v>
      </c>
      <c r="K37" s="48">
        <f t="shared" si="15"/>
        <v>0</v>
      </c>
      <c r="L37" s="48">
        <f t="shared" si="15"/>
        <v>2.4437682869354829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16.817082303451617</v>
      </c>
      <c r="S37" s="48">
        <f t="shared" si="15"/>
        <v>0.25293434638709683</v>
      </c>
      <c r="T37" s="48">
        <f t="shared" si="15"/>
        <v>0</v>
      </c>
      <c r="U37" s="48">
        <f t="shared" si="15"/>
        <v>0</v>
      </c>
      <c r="V37" s="48">
        <f t="shared" si="15"/>
        <v>2.0364111155806444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1.6860955549999999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8.3148674129032263E-2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2.4651313167419349</v>
      </c>
      <c r="AM37" s="48">
        <f t="shared" si="15"/>
        <v>7.2803454838709682E-4</v>
      </c>
      <c r="AN37" s="48">
        <f t="shared" si="15"/>
        <v>0</v>
      </c>
      <c r="AO37" s="48">
        <f t="shared" si="15"/>
        <v>0</v>
      </c>
      <c r="AP37" s="48">
        <f t="shared" si="15"/>
        <v>0.1616950602258064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309.00194500090316</v>
      </c>
      <c r="AW37" s="48">
        <f t="shared" si="15"/>
        <v>14.204008296192564</v>
      </c>
      <c r="AX37" s="48">
        <f t="shared" si="15"/>
        <v>0</v>
      </c>
      <c r="AY37" s="48">
        <f t="shared" si="15"/>
        <v>0</v>
      </c>
      <c r="AZ37" s="48">
        <f t="shared" si="15"/>
        <v>50.173082039870927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315.9041763337105</v>
      </c>
      <c r="BG37" s="48">
        <f t="shared" si="15"/>
        <v>8.9855954799354798</v>
      </c>
      <c r="BH37" s="48">
        <f t="shared" si="15"/>
        <v>0</v>
      </c>
      <c r="BI37" s="48">
        <f t="shared" si="15"/>
        <v>0</v>
      </c>
      <c r="BJ37" s="48">
        <f t="shared" si="15"/>
        <v>36.450475743516144</v>
      </c>
      <c r="BK37" s="48">
        <f t="shared" si="15"/>
        <v>782.06707641099979</v>
      </c>
    </row>
    <row r="38" spans="1:66">
      <c r="A38" s="22" t="s">
        <v>76</v>
      </c>
      <c r="B38" s="25" t="s">
        <v>14</v>
      </c>
      <c r="C38" s="57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9"/>
    </row>
    <row r="39" spans="1:66">
      <c r="A39" s="22"/>
      <c r="B39" s="26" t="s">
        <v>114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0.22900150548387094</v>
      </c>
      <c r="I39" s="27">
        <v>5.398433375999999</v>
      </c>
      <c r="J39" s="27">
        <v>0</v>
      </c>
      <c r="K39" s="27">
        <v>0</v>
      </c>
      <c r="L39" s="27">
        <v>7.2911400013871113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0.17786500129032259</v>
      </c>
      <c r="S39" s="27">
        <v>0.74693075612903226</v>
      </c>
      <c r="T39" s="27">
        <v>0</v>
      </c>
      <c r="U39" s="27">
        <v>0</v>
      </c>
      <c r="V39" s="27">
        <v>0.67468742335483867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1.1454381612903226E-2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3.8101686451612908E-3</v>
      </c>
      <c r="AM39" s="27">
        <v>0</v>
      </c>
      <c r="AN39" s="27">
        <v>0</v>
      </c>
      <c r="AO39" s="27">
        <v>0</v>
      </c>
      <c r="AP39" s="27">
        <v>4.551092993548389E-2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1.8777573138709671</v>
      </c>
      <c r="AW39" s="27">
        <v>7.6201032852258077</v>
      </c>
      <c r="AX39" s="48">
        <v>0</v>
      </c>
      <c r="AY39" s="48">
        <v>0</v>
      </c>
      <c r="AZ39" s="27">
        <v>10.442894654741936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27">
        <v>0.70174121180645044</v>
      </c>
      <c r="BG39" s="27">
        <v>0.69375224429032256</v>
      </c>
      <c r="BH39" s="48">
        <v>0</v>
      </c>
      <c r="BI39" s="48">
        <v>0</v>
      </c>
      <c r="BJ39" s="27">
        <v>1.9639230821290323</v>
      </c>
      <c r="BK39" s="28">
        <f t="shared" ref="BK39:BK47" si="16">SUM(C39:BJ39)</f>
        <v>37.879005335903237</v>
      </c>
      <c r="BL39" s="45"/>
      <c r="BM39" s="53"/>
      <c r="BN39" s="56"/>
    </row>
    <row r="40" spans="1:66">
      <c r="A40" s="22"/>
      <c r="B40" s="26" t="s">
        <v>115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2.4354846055163981</v>
      </c>
      <c r="I40" s="27">
        <v>0.64425742935483876</v>
      </c>
      <c r="J40" s="27">
        <v>0</v>
      </c>
      <c r="K40" s="27">
        <v>0</v>
      </c>
      <c r="L40" s="27">
        <v>1.1028302022258067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1.7369678321290314</v>
      </c>
      <c r="S40" s="27">
        <v>4.1323999645161313E-2</v>
      </c>
      <c r="T40" s="27">
        <v>0</v>
      </c>
      <c r="U40" s="27">
        <v>0</v>
      </c>
      <c r="V40" s="27">
        <v>0.81924359854838724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0.40444657964516123</v>
      </c>
      <c r="AC40" s="27">
        <v>2.2660138709677417E-4</v>
      </c>
      <c r="AD40" s="27">
        <v>0</v>
      </c>
      <c r="AE40" s="27">
        <v>0</v>
      </c>
      <c r="AF40" s="27">
        <v>7.0698409032258049E-3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0.54827354122580663</v>
      </c>
      <c r="AM40" s="27">
        <v>1.3179991741935487E-2</v>
      </c>
      <c r="AN40" s="27">
        <v>0</v>
      </c>
      <c r="AO40" s="27">
        <v>0</v>
      </c>
      <c r="AP40" s="27">
        <v>9.9383344612903254E-2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18.72918078603227</v>
      </c>
      <c r="AW40" s="27">
        <v>0.43021799103225788</v>
      </c>
      <c r="AX40" s="48">
        <v>0</v>
      </c>
      <c r="AY40" s="48">
        <v>0</v>
      </c>
      <c r="AZ40" s="27">
        <v>9.5168935464516089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27">
        <v>16.359216593935535</v>
      </c>
      <c r="BG40" s="27">
        <v>0.36284288087096772</v>
      </c>
      <c r="BH40" s="48">
        <v>0</v>
      </c>
      <c r="BI40" s="48">
        <v>0</v>
      </c>
      <c r="BJ40" s="27">
        <v>6.6941301831290314</v>
      </c>
      <c r="BK40" s="28">
        <f t="shared" si="16"/>
        <v>59.945169548387426</v>
      </c>
      <c r="BL40" s="45"/>
      <c r="BM40" s="53"/>
      <c r="BN40" s="56"/>
    </row>
    <row r="41" spans="1:66">
      <c r="A41" s="22"/>
      <c r="B41" s="26" t="s">
        <v>116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0.41445630864516125</v>
      </c>
      <c r="I41" s="27">
        <v>0.13023029080645165</v>
      </c>
      <c r="J41" s="27">
        <v>0</v>
      </c>
      <c r="K41" s="27">
        <v>0</v>
      </c>
      <c r="L41" s="27">
        <v>0.19160987090322582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0.21270797470967742</v>
      </c>
      <c r="S41" s="27">
        <v>0</v>
      </c>
      <c r="T41" s="27">
        <v>0</v>
      </c>
      <c r="U41" s="27">
        <v>0</v>
      </c>
      <c r="V41" s="27">
        <v>9.1295944516129081E-3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1.6484171967741934E-2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2.4912756483870962E-2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5.350017485516168</v>
      </c>
      <c r="AW41" s="27">
        <v>1.8555544741935482E-2</v>
      </c>
      <c r="AX41" s="48">
        <v>0</v>
      </c>
      <c r="AY41" s="48">
        <v>0</v>
      </c>
      <c r="AZ41" s="27">
        <v>1.0659105157097635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27">
        <v>5.5607814660968167</v>
      </c>
      <c r="BG41" s="27">
        <v>0.28815336499999983</v>
      </c>
      <c r="BH41" s="48">
        <v>0</v>
      </c>
      <c r="BI41" s="48">
        <v>0</v>
      </c>
      <c r="BJ41" s="27">
        <v>0.88380124061290322</v>
      </c>
      <c r="BK41" s="28">
        <f t="shared" si="16"/>
        <v>14.166750585645328</v>
      </c>
      <c r="BL41" s="45"/>
      <c r="BM41" s="53"/>
      <c r="BN41" s="56"/>
    </row>
    <row r="42" spans="1:66">
      <c r="A42" s="22"/>
      <c r="B42" s="26" t="s">
        <v>129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4.0362082339354846</v>
      </c>
      <c r="I42" s="27">
        <v>14.398234016688276</v>
      </c>
      <c r="J42" s="27">
        <v>0</v>
      </c>
      <c r="K42" s="27">
        <v>0</v>
      </c>
      <c r="L42" s="27">
        <v>2.0705457873548392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3.00348631332258</v>
      </c>
      <c r="S42" s="27">
        <v>0.53698285803225798</v>
      </c>
      <c r="T42" s="27">
        <v>0</v>
      </c>
      <c r="U42" s="27">
        <v>0</v>
      </c>
      <c r="V42" s="27">
        <v>0.91025163735483872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0.33070591522580639</v>
      </c>
      <c r="AC42" s="27">
        <v>2.1561991483870974E-2</v>
      </c>
      <c r="AD42" s="27">
        <v>0</v>
      </c>
      <c r="AE42" s="27">
        <v>0</v>
      </c>
      <c r="AF42" s="27">
        <v>2.0804524129032258E-2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0.54920907551612885</v>
      </c>
      <c r="AM42" s="27">
        <v>0</v>
      </c>
      <c r="AN42" s="27">
        <v>0</v>
      </c>
      <c r="AO42" s="27">
        <v>0</v>
      </c>
      <c r="AP42" s="27">
        <v>1.330044461290323E-2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142.25592697083928</v>
      </c>
      <c r="AW42" s="27">
        <v>14.793840103612892</v>
      </c>
      <c r="AX42" s="27">
        <v>0</v>
      </c>
      <c r="AY42" s="48">
        <v>0</v>
      </c>
      <c r="AZ42" s="27">
        <v>35.228421702903276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27">
        <v>151.90552706093624</v>
      </c>
      <c r="BG42" s="27">
        <v>17.092891790838713</v>
      </c>
      <c r="BH42" s="27">
        <v>1.6601799967741932E-2</v>
      </c>
      <c r="BI42" s="48">
        <v>0</v>
      </c>
      <c r="BJ42" s="27">
        <v>22.780499081612916</v>
      </c>
      <c r="BK42" s="28">
        <f t="shared" si="16"/>
        <v>409.96499930836711</v>
      </c>
      <c r="BL42" s="45"/>
      <c r="BM42" s="53"/>
      <c r="BN42" s="56"/>
    </row>
    <row r="43" spans="1:66">
      <c r="A43" s="22"/>
      <c r="B43" s="26" t="s">
        <v>128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2.7604354666129032</v>
      </c>
      <c r="I43" s="27">
        <v>0.85504691212903194</v>
      </c>
      <c r="J43" s="27">
        <v>0</v>
      </c>
      <c r="K43" s="27">
        <v>0</v>
      </c>
      <c r="L43" s="27">
        <v>1.5106366490322576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1.8713732850645171</v>
      </c>
      <c r="S43" s="27">
        <v>11.74010922074193</v>
      </c>
      <c r="T43" s="27">
        <v>0</v>
      </c>
      <c r="U43" s="27">
        <v>0</v>
      </c>
      <c r="V43" s="27">
        <v>2.5408192066774187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4.6173745548387095E-2</v>
      </c>
      <c r="AC43" s="27">
        <v>0</v>
      </c>
      <c r="AD43" s="27">
        <v>0</v>
      </c>
      <c r="AE43" s="27">
        <v>0</v>
      </c>
      <c r="AF43" s="27">
        <v>1.9917858032258061E-2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7.0901885580645169E-2</v>
      </c>
      <c r="AM43" s="27">
        <v>0</v>
      </c>
      <c r="AN43" s="27">
        <v>0</v>
      </c>
      <c r="AO43" s="27">
        <v>0</v>
      </c>
      <c r="AP43" s="27">
        <v>5.3587202516129029E-2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6.1563509544516224</v>
      </c>
      <c r="AW43" s="27">
        <v>0.4740606628064517</v>
      </c>
      <c r="AX43" s="27">
        <v>0</v>
      </c>
      <c r="AY43" s="27">
        <v>0</v>
      </c>
      <c r="AZ43" s="27">
        <v>7.9948051529999988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5.0032835571935479</v>
      </c>
      <c r="BG43" s="27">
        <v>3.212652542709677</v>
      </c>
      <c r="BH43" s="27">
        <v>0.36646954964516126</v>
      </c>
      <c r="BI43" s="48">
        <v>0</v>
      </c>
      <c r="BJ43" s="27">
        <v>3.9794900512258082</v>
      </c>
      <c r="BK43" s="28">
        <f t="shared" si="16"/>
        <v>48.656113902967746</v>
      </c>
      <c r="BL43" s="45"/>
      <c r="BM43" s="53"/>
      <c r="BN43" s="56"/>
    </row>
    <row r="44" spans="1:66">
      <c r="A44" s="22"/>
      <c r="B44" s="26" t="s">
        <v>117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5.8447384697096778</v>
      </c>
      <c r="I44" s="27">
        <v>0.95789493516129021</v>
      </c>
      <c r="J44" s="27">
        <v>0</v>
      </c>
      <c r="K44" s="27">
        <v>0</v>
      </c>
      <c r="L44" s="27">
        <v>2.3630743651290325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2.5403124783870967</v>
      </c>
      <c r="S44" s="27">
        <v>3.6312527438387101</v>
      </c>
      <c r="T44" s="27">
        <v>0</v>
      </c>
      <c r="U44" s="27">
        <v>0</v>
      </c>
      <c r="V44" s="27">
        <v>0.6483305318387097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4.5990938290322581E-2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4.9681179322580649E-2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9.0400882998387342</v>
      </c>
      <c r="AW44" s="27">
        <v>0.55740274206451612</v>
      </c>
      <c r="AX44" s="27">
        <v>0</v>
      </c>
      <c r="AY44" s="27">
        <v>0</v>
      </c>
      <c r="AZ44" s="27">
        <v>3.0180997475806435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5.6148411123870821</v>
      </c>
      <c r="BG44" s="27">
        <v>0.6682469435161289</v>
      </c>
      <c r="BH44" s="27">
        <v>0.21446657603225805</v>
      </c>
      <c r="BI44" s="48">
        <v>0</v>
      </c>
      <c r="BJ44" s="27">
        <v>1.9180154092580646</v>
      </c>
      <c r="BK44" s="28">
        <f t="shared" si="16"/>
        <v>37.112436472354844</v>
      </c>
      <c r="BL44" s="45"/>
      <c r="BM44" s="53"/>
      <c r="BN44" s="56"/>
    </row>
    <row r="45" spans="1:66">
      <c r="A45" s="22"/>
      <c r="B45" s="26" t="s">
        <v>118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1.5213707717096778</v>
      </c>
      <c r="I45" s="27">
        <v>1.071899596354839</v>
      </c>
      <c r="J45" s="27">
        <v>0</v>
      </c>
      <c r="K45" s="27">
        <v>0</v>
      </c>
      <c r="L45" s="27">
        <v>1.2593488376774187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0.69921358454838711</v>
      </c>
      <c r="S45" s="27">
        <v>1.7544672100986909</v>
      </c>
      <c r="T45" s="27">
        <v>0</v>
      </c>
      <c r="U45" s="27">
        <v>0</v>
      </c>
      <c r="V45" s="27">
        <v>0.1995373820322581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0.18315202138709683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0.28293908241935467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26.784887438484418</v>
      </c>
      <c r="AW45" s="27">
        <v>1.1944138691935489</v>
      </c>
      <c r="AX45" s="48">
        <v>0</v>
      </c>
      <c r="AY45" s="48">
        <v>0</v>
      </c>
      <c r="AZ45" s="27">
        <v>6.1491369950645121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27">
        <v>28.396153772710573</v>
      </c>
      <c r="BG45" s="27">
        <v>1.7238382913225803</v>
      </c>
      <c r="BH45" s="48">
        <v>0</v>
      </c>
      <c r="BI45" s="48">
        <v>0</v>
      </c>
      <c r="BJ45" s="27">
        <v>3.4104883140645148</v>
      </c>
      <c r="BK45" s="28">
        <f t="shared" si="16"/>
        <v>74.630847167067856</v>
      </c>
      <c r="BL45" s="45"/>
      <c r="BM45" s="53"/>
      <c r="BN45" s="56"/>
    </row>
    <row r="46" spans="1:66">
      <c r="A46" s="22"/>
      <c r="B46" s="26" t="s">
        <v>119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24.689566191999994</v>
      </c>
      <c r="I46" s="27">
        <v>142.07993969712555</v>
      </c>
      <c r="J46" s="27">
        <v>0</v>
      </c>
      <c r="K46" s="27">
        <v>0</v>
      </c>
      <c r="L46" s="27">
        <v>17.023705928709681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19.112152888645138</v>
      </c>
      <c r="S46" s="27">
        <v>35.908723066161301</v>
      </c>
      <c r="T46" s="27">
        <v>3.4778901483870958E-2</v>
      </c>
      <c r="U46" s="27">
        <v>0</v>
      </c>
      <c r="V46" s="27">
        <v>10.553777913161291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6.5593201817741917</v>
      </c>
      <c r="AC46" s="27">
        <v>7.1957640645161289E-2</v>
      </c>
      <c r="AD46" s="27">
        <v>0</v>
      </c>
      <c r="AE46" s="27">
        <v>0</v>
      </c>
      <c r="AF46" s="27">
        <v>1.4059962297741941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6.9660586678387091</v>
      </c>
      <c r="AM46" s="27">
        <v>7.636635993548388E-2</v>
      </c>
      <c r="AN46" s="27">
        <v>0</v>
      </c>
      <c r="AO46" s="27">
        <v>0</v>
      </c>
      <c r="AP46" s="27">
        <v>1.7076521196451613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267.83943600696756</v>
      </c>
      <c r="AW46" s="27">
        <v>35.466676526838711</v>
      </c>
      <c r="AX46" s="27">
        <v>0.28448557593548385</v>
      </c>
      <c r="AY46" s="48">
        <v>0</v>
      </c>
      <c r="AZ46" s="27">
        <v>246.02244503858077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27">
        <v>284.73723236774339</v>
      </c>
      <c r="BG46" s="27">
        <v>42.216599132935535</v>
      </c>
      <c r="BH46" s="27">
        <v>1.7488399006774196</v>
      </c>
      <c r="BI46" s="48">
        <v>0</v>
      </c>
      <c r="BJ46" s="27">
        <v>197.85319897919356</v>
      </c>
      <c r="BK46" s="28">
        <f t="shared" si="16"/>
        <v>1342.3589093157723</v>
      </c>
      <c r="BL46" s="45"/>
      <c r="BM46" s="53"/>
      <c r="BN46" s="56"/>
    </row>
    <row r="47" spans="1:66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12.437378905354835</v>
      </c>
      <c r="I47" s="27">
        <v>91.581666572348141</v>
      </c>
      <c r="J47" s="27">
        <v>0</v>
      </c>
      <c r="K47" s="27">
        <v>0</v>
      </c>
      <c r="L47" s="27">
        <v>8.4999385814193573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8.7591456256128986</v>
      </c>
      <c r="S47" s="27">
        <v>9.1849681149032261</v>
      </c>
      <c r="T47" s="27">
        <v>0</v>
      </c>
      <c r="U47" s="27">
        <v>0</v>
      </c>
      <c r="V47" s="27">
        <v>6.613596838483871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1.3057539033548387</v>
      </c>
      <c r="AC47" s="27">
        <v>2.2649954870967739E-2</v>
      </c>
      <c r="AD47" s="27">
        <v>0</v>
      </c>
      <c r="AE47" s="27">
        <v>0</v>
      </c>
      <c r="AF47" s="27">
        <v>2.0488284522903233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2.2665263718387094</v>
      </c>
      <c r="AM47" s="27">
        <v>7.8053765806451614E-3</v>
      </c>
      <c r="AN47" s="27">
        <v>0</v>
      </c>
      <c r="AO47" s="27">
        <v>0</v>
      </c>
      <c r="AP47" s="27">
        <v>1.5555359960000001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111.21378406151649</v>
      </c>
      <c r="AW47" s="27">
        <v>27.679804385677411</v>
      </c>
      <c r="AX47" s="27">
        <v>0</v>
      </c>
      <c r="AY47" s="48">
        <v>0</v>
      </c>
      <c r="AZ47" s="27">
        <v>76.604590858838606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27">
        <v>142.78931737083968</v>
      </c>
      <c r="BG47" s="27">
        <v>5.2535585863548402</v>
      </c>
      <c r="BH47" s="27">
        <v>0.34300027961290314</v>
      </c>
      <c r="BI47" s="48">
        <v>0</v>
      </c>
      <c r="BJ47" s="27">
        <v>82.193892545419345</v>
      </c>
      <c r="BK47" s="28">
        <f t="shared" si="16"/>
        <v>590.36174278131705</v>
      </c>
      <c r="BL47" s="45"/>
      <c r="BM47" s="53"/>
      <c r="BN47" s="56"/>
    </row>
    <row r="48" spans="1:66">
      <c r="A48" s="22"/>
      <c r="B48" s="29" t="s">
        <v>85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54.368640458968002</v>
      </c>
      <c r="I48" s="27">
        <f t="shared" si="17"/>
        <v>257.11760282596845</v>
      </c>
      <c r="J48" s="27">
        <f t="shared" si="17"/>
        <v>0</v>
      </c>
      <c r="K48" s="27">
        <f t="shared" si="17"/>
        <v>0</v>
      </c>
      <c r="L48" s="27">
        <f t="shared" si="17"/>
        <v>41.312830223838731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38.113224983709642</v>
      </c>
      <c r="S48" s="27">
        <f t="shared" si="17"/>
        <v>63.544757969550318</v>
      </c>
      <c r="T48" s="27">
        <f t="shared" si="17"/>
        <v>3.4778901483870958E-2</v>
      </c>
      <c r="U48" s="27">
        <f t="shared" si="17"/>
        <v>0</v>
      </c>
      <c r="V48" s="27">
        <f t="shared" si="17"/>
        <v>22.969374125903226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8.9034818388064494</v>
      </c>
      <c r="AC48" s="27">
        <f t="shared" si="17"/>
        <v>0.11639618838709678</v>
      </c>
      <c r="AD48" s="27">
        <f t="shared" si="17"/>
        <v>0</v>
      </c>
      <c r="AE48" s="27">
        <f t="shared" si="17"/>
        <v>0</v>
      </c>
      <c r="AF48" s="27">
        <f t="shared" si="17"/>
        <v>3.5026169051290337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10.762312728870967</v>
      </c>
      <c r="AM48" s="27">
        <f t="shared" si="17"/>
        <v>9.7351728258064527E-2</v>
      </c>
      <c r="AN48" s="27">
        <f t="shared" si="17"/>
        <v>0</v>
      </c>
      <c r="AO48" s="27">
        <f t="shared" si="17"/>
        <v>0</v>
      </c>
      <c r="AP48" s="27">
        <f t="shared" si="17"/>
        <v>3.4749700373225809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589.24742931751757</v>
      </c>
      <c r="AW48" s="27">
        <f t="shared" si="17"/>
        <v>88.235075111193538</v>
      </c>
      <c r="AX48" s="27">
        <f t="shared" si="17"/>
        <v>0.28448557593548385</v>
      </c>
      <c r="AY48" s="27">
        <f t="shared" si="17"/>
        <v>0</v>
      </c>
      <c r="AZ48" s="27">
        <f t="shared" si="17"/>
        <v>396.04319821287112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641.06809451364938</v>
      </c>
      <c r="BG48" s="27">
        <f t="shared" si="17"/>
        <v>71.512535777838764</v>
      </c>
      <c r="BH48" s="27">
        <f t="shared" si="17"/>
        <v>2.6893781059354835</v>
      </c>
      <c r="BI48" s="27">
        <f t="shared" si="17"/>
        <v>0</v>
      </c>
      <c r="BJ48" s="27">
        <f t="shared" si="17"/>
        <v>321.67743888664518</v>
      </c>
      <c r="BK48" s="27">
        <f t="shared" ref="BK48" si="18">SUM(BK39:BK47)</f>
        <v>2615.0759744177826</v>
      </c>
    </row>
    <row r="49" spans="1:66">
      <c r="A49" s="22"/>
      <c r="B49" s="32" t="s">
        <v>83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73.771379378129296</v>
      </c>
      <c r="I49" s="30">
        <f t="shared" si="19"/>
        <v>259.11566273067814</v>
      </c>
      <c r="J49" s="30">
        <f t="shared" si="19"/>
        <v>0</v>
      </c>
      <c r="K49" s="30">
        <f t="shared" si="19"/>
        <v>0</v>
      </c>
      <c r="L49" s="30">
        <f t="shared" si="19"/>
        <v>43.756598510774211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54.930307287161256</v>
      </c>
      <c r="S49" s="30">
        <f t="shared" si="19"/>
        <v>63.797692315937418</v>
      </c>
      <c r="T49" s="30">
        <f t="shared" si="19"/>
        <v>3.4778901483870958E-2</v>
      </c>
      <c r="U49" s="30">
        <f t="shared" si="19"/>
        <v>0</v>
      </c>
      <c r="V49" s="30">
        <f t="shared" si="19"/>
        <v>25.005785241483871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10.589577393806449</v>
      </c>
      <c r="AC49" s="30">
        <f t="shared" si="19"/>
        <v>0.11639618838709678</v>
      </c>
      <c r="AD49" s="30">
        <f t="shared" si="19"/>
        <v>0</v>
      </c>
      <c r="AE49" s="30">
        <f t="shared" si="19"/>
        <v>0</v>
      </c>
      <c r="AF49" s="30">
        <f t="shared" si="19"/>
        <v>3.5857655792580658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13.227444045612902</v>
      </c>
      <c r="AM49" s="30">
        <f t="shared" si="20"/>
        <v>9.8079762806451629E-2</v>
      </c>
      <c r="AN49" s="30">
        <f t="shared" si="20"/>
        <v>0</v>
      </c>
      <c r="AO49" s="30">
        <f t="shared" si="20"/>
        <v>0</v>
      </c>
      <c r="AP49" s="30">
        <f t="shared" si="20"/>
        <v>3.6366650975483874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898.24937431842068</v>
      </c>
      <c r="AW49" s="30">
        <f t="shared" si="20"/>
        <v>102.43908340738611</v>
      </c>
      <c r="AX49" s="30">
        <f t="shared" si="20"/>
        <v>0.28448557593548385</v>
      </c>
      <c r="AY49" s="30">
        <f t="shared" si="20"/>
        <v>0</v>
      </c>
      <c r="AZ49" s="30">
        <f t="shared" si="20"/>
        <v>446.21628025274202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956.97227084735982</v>
      </c>
      <c r="BG49" s="30">
        <f t="shared" si="20"/>
        <v>80.498131257774247</v>
      </c>
      <c r="BH49" s="30">
        <f t="shared" si="20"/>
        <v>2.6893781059354835</v>
      </c>
      <c r="BI49" s="30">
        <f t="shared" si="20"/>
        <v>0</v>
      </c>
      <c r="BJ49" s="30">
        <f t="shared" si="20"/>
        <v>358.12791463016134</v>
      </c>
      <c r="BK49" s="30">
        <f t="shared" ref="BK49" si="21">BK37+BK48</f>
        <v>3397.1430508287822</v>
      </c>
    </row>
    <row r="50" spans="1:66" ht="3" customHeight="1">
      <c r="A50" s="22"/>
      <c r="B50" s="25"/>
      <c r="C50" s="57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9"/>
    </row>
    <row r="51" spans="1:66">
      <c r="A51" s="22" t="s">
        <v>15</v>
      </c>
      <c r="B51" s="23" t="s">
        <v>8</v>
      </c>
      <c r="C51" s="57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9"/>
    </row>
    <row r="52" spans="1:66">
      <c r="A52" s="22" t="s">
        <v>75</v>
      </c>
      <c r="B52" s="25" t="s">
        <v>16</v>
      </c>
      <c r="C52" s="57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9"/>
    </row>
    <row r="53" spans="1:66">
      <c r="A53" s="22"/>
      <c r="B53" s="26" t="s">
        <v>121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3.7677231616129023</v>
      </c>
      <c r="I53" s="27">
        <v>97.550025842709516</v>
      </c>
      <c r="J53" s="27">
        <v>0</v>
      </c>
      <c r="K53" s="27">
        <v>0</v>
      </c>
      <c r="L53" s="27">
        <v>11.401889171483869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1.5406600088709679</v>
      </c>
      <c r="S53" s="27">
        <v>1.8681182191290322</v>
      </c>
      <c r="T53" s="27">
        <v>6.5624123343548399</v>
      </c>
      <c r="U53" s="27">
        <v>0</v>
      </c>
      <c r="V53" s="27">
        <v>2.4967535987741942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0.79597312241935503</v>
      </c>
      <c r="AC53" s="27">
        <v>2.0556649709677421E-2</v>
      </c>
      <c r="AD53" s="48">
        <v>0</v>
      </c>
      <c r="AE53" s="48">
        <v>0</v>
      </c>
      <c r="AF53" s="27">
        <v>4.6480253278387087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27">
        <v>1.091860448516129</v>
      </c>
      <c r="AM53" s="27">
        <v>3.7917709774193543E-2</v>
      </c>
      <c r="AN53" s="48">
        <v>0</v>
      </c>
      <c r="AO53" s="48">
        <v>0</v>
      </c>
      <c r="AP53" s="27">
        <v>2.1157845027096776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27">
        <v>53.191503388548426</v>
      </c>
      <c r="AW53" s="27">
        <v>6.6290970738709722</v>
      </c>
      <c r="AX53" s="48">
        <v>0</v>
      </c>
      <c r="AY53" s="48">
        <v>0</v>
      </c>
      <c r="AZ53" s="27">
        <v>142.94848057145154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27">
        <v>45.109864555387063</v>
      </c>
      <c r="BG53" s="27">
        <v>10.197768665225814</v>
      </c>
      <c r="BH53" s="48">
        <v>0</v>
      </c>
      <c r="BI53" s="48">
        <v>0</v>
      </c>
      <c r="BJ53" s="27">
        <v>79.701114453645289</v>
      </c>
      <c r="BK53" s="28">
        <f t="shared" ref="BK53" si="22">SUM(C53:BJ53)</f>
        <v>471.67552880603216</v>
      </c>
      <c r="BL53" s="45"/>
      <c r="BM53" s="53"/>
      <c r="BN53" s="56"/>
    </row>
    <row r="54" spans="1:66">
      <c r="A54" s="22"/>
      <c r="B54" s="32" t="s">
        <v>82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3.7677231616129023</v>
      </c>
      <c r="I54" s="30">
        <f t="shared" si="23"/>
        <v>97.550025842709516</v>
      </c>
      <c r="J54" s="30">
        <f t="shared" si="23"/>
        <v>0</v>
      </c>
      <c r="K54" s="30">
        <f t="shared" si="23"/>
        <v>0</v>
      </c>
      <c r="L54" s="30">
        <f t="shared" si="23"/>
        <v>11.401889171483869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1.5406600088709679</v>
      </c>
      <c r="S54" s="30">
        <f t="shared" si="23"/>
        <v>1.8681182191290322</v>
      </c>
      <c r="T54" s="30">
        <f t="shared" si="23"/>
        <v>6.5624123343548399</v>
      </c>
      <c r="U54" s="30">
        <f t="shared" si="23"/>
        <v>0</v>
      </c>
      <c r="V54" s="30">
        <f t="shared" si="23"/>
        <v>2.4967535987741942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0.79597312241935503</v>
      </c>
      <c r="AC54" s="30">
        <f t="shared" si="23"/>
        <v>2.0556649709677421E-2</v>
      </c>
      <c r="AD54" s="30">
        <f t="shared" si="23"/>
        <v>0</v>
      </c>
      <c r="AE54" s="30">
        <f t="shared" si="23"/>
        <v>0</v>
      </c>
      <c r="AF54" s="30">
        <f t="shared" si="23"/>
        <v>4.6480253278387087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1.091860448516129</v>
      </c>
      <c r="AM54" s="30">
        <f t="shared" si="23"/>
        <v>3.7917709774193543E-2</v>
      </c>
      <c r="AN54" s="30">
        <f t="shared" si="23"/>
        <v>0</v>
      </c>
      <c r="AO54" s="30">
        <f t="shared" si="23"/>
        <v>0</v>
      </c>
      <c r="AP54" s="30">
        <f t="shared" si="23"/>
        <v>2.1157845027096776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53.191503388548426</v>
      </c>
      <c r="AW54" s="30">
        <f t="shared" si="23"/>
        <v>6.6290970738709722</v>
      </c>
      <c r="AX54" s="30">
        <f t="shared" si="23"/>
        <v>0</v>
      </c>
      <c r="AY54" s="30">
        <f t="shared" si="23"/>
        <v>0</v>
      </c>
      <c r="AZ54" s="30">
        <f t="shared" si="23"/>
        <v>142.94848057145154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45.109864555387063</v>
      </c>
      <c r="BG54" s="30">
        <f t="shared" si="23"/>
        <v>10.197768665225814</v>
      </c>
      <c r="BH54" s="30">
        <f t="shared" si="23"/>
        <v>0</v>
      </c>
      <c r="BI54" s="30">
        <f t="shared" si="23"/>
        <v>0</v>
      </c>
      <c r="BJ54" s="30">
        <f t="shared" si="23"/>
        <v>79.701114453645289</v>
      </c>
      <c r="BK54" s="30">
        <f t="shared" si="23"/>
        <v>471.67552880603216</v>
      </c>
    </row>
    <row r="55" spans="1:66" ht="2.25" customHeight="1">
      <c r="A55" s="22"/>
      <c r="B55" s="25"/>
      <c r="C55" s="57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9"/>
    </row>
    <row r="56" spans="1:66">
      <c r="A56" s="22" t="s">
        <v>4</v>
      </c>
      <c r="B56" s="23" t="s">
        <v>9</v>
      </c>
      <c r="C56" s="57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9"/>
    </row>
    <row r="57" spans="1:66">
      <c r="A57" s="22" t="s">
        <v>75</v>
      </c>
      <c r="B57" s="25" t="s">
        <v>17</v>
      </c>
      <c r="C57" s="57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9"/>
    </row>
    <row r="58" spans="1:66">
      <c r="A58" s="22"/>
      <c r="B58" s="29" t="s">
        <v>36</v>
      </c>
      <c r="C58" s="30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8">
        <f>SUM(C58:BJ58)</f>
        <v>0</v>
      </c>
    </row>
    <row r="59" spans="1:66">
      <c r="A59" s="22"/>
      <c r="B59" s="29" t="s">
        <v>84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6">
      <c r="A60" s="22" t="s">
        <v>76</v>
      </c>
      <c r="B60" s="25" t="s">
        <v>18</v>
      </c>
      <c r="C60" s="57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9"/>
    </row>
    <row r="61" spans="1:66">
      <c r="A61" s="22"/>
      <c r="B61" s="26" t="s">
        <v>122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0.57304230000000567</v>
      </c>
      <c r="AW61" s="27">
        <v>109.83625089845535</v>
      </c>
      <c r="AX61" s="27">
        <v>445.87063850000004</v>
      </c>
      <c r="AY61" s="27">
        <v>0</v>
      </c>
      <c r="AZ61" s="27">
        <v>0.49012060000000007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0.46900790000000614</v>
      </c>
      <c r="BG61" s="27">
        <v>2.6602000000000002E-3</v>
      </c>
      <c r="BH61" s="27">
        <v>0</v>
      </c>
      <c r="BI61" s="27">
        <v>0</v>
      </c>
      <c r="BJ61" s="27">
        <v>1.1682508</v>
      </c>
      <c r="BK61" s="28">
        <f t="shared" ref="BK61:BK64" si="25">SUM(C61:BJ61)</f>
        <v>558.40997119845531</v>
      </c>
      <c r="BL61" s="45"/>
      <c r="BM61" s="53"/>
      <c r="BN61" s="56"/>
    </row>
    <row r="62" spans="1:66">
      <c r="A62" s="22"/>
      <c r="B62" s="26" t="s">
        <v>123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0.32265520000000009</v>
      </c>
      <c r="AW62" s="27">
        <v>49.194668140976006</v>
      </c>
      <c r="AX62" s="27">
        <v>452.07096339999998</v>
      </c>
      <c r="AY62" s="27">
        <v>0</v>
      </c>
      <c r="AZ62" s="27">
        <v>2.2575699999999997E-2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0.1507280999999992</v>
      </c>
      <c r="BG62" s="27">
        <v>2.9529999999999997E-4</v>
      </c>
      <c r="BH62" s="27">
        <v>0</v>
      </c>
      <c r="BI62" s="27">
        <v>0</v>
      </c>
      <c r="BJ62" s="27">
        <v>2.6417000000000003E-2</v>
      </c>
      <c r="BK62" s="28">
        <f t="shared" si="25"/>
        <v>501.78830284097597</v>
      </c>
      <c r="BL62" s="45"/>
      <c r="BM62" s="53"/>
      <c r="BN62" s="56"/>
    </row>
    <row r="63" spans="1:66">
      <c r="A63" s="22"/>
      <c r="B63" s="26" t="s">
        <v>124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1.1468298000000023</v>
      </c>
      <c r="AW63" s="27">
        <v>2.0280939366272563</v>
      </c>
      <c r="AX63" s="27">
        <v>461.474063</v>
      </c>
      <c r="AY63" s="27">
        <v>0</v>
      </c>
      <c r="AZ63" s="27">
        <v>0.41692890000000005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1.9260623999999757</v>
      </c>
      <c r="BG63" s="27">
        <v>0</v>
      </c>
      <c r="BH63" s="27">
        <v>0</v>
      </c>
      <c r="BI63" s="27">
        <v>0</v>
      </c>
      <c r="BJ63" s="27">
        <v>0.112397</v>
      </c>
      <c r="BK63" s="28">
        <f t="shared" si="25"/>
        <v>467.10437503662723</v>
      </c>
      <c r="BL63" s="45"/>
      <c r="BM63" s="53"/>
      <c r="BN63" s="56"/>
    </row>
    <row r="64" spans="1:66">
      <c r="A64" s="22"/>
      <c r="B64" s="26" t="s">
        <v>125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0.5641835000000085</v>
      </c>
      <c r="AW64" s="27">
        <v>251.23482985978342</v>
      </c>
      <c r="AX64" s="27">
        <v>458.20222950000004</v>
      </c>
      <c r="AY64" s="27">
        <v>0</v>
      </c>
      <c r="AZ64" s="27">
        <v>3.5355682000000006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0.2962859999999935</v>
      </c>
      <c r="BG64" s="27">
        <v>1.54559E-2</v>
      </c>
      <c r="BH64" s="27">
        <v>0</v>
      </c>
      <c r="BI64" s="27">
        <v>0</v>
      </c>
      <c r="BJ64" s="27">
        <v>0.1359822</v>
      </c>
      <c r="BK64" s="28">
        <f t="shared" si="25"/>
        <v>713.98453515978349</v>
      </c>
      <c r="BL64" s="45"/>
      <c r="BM64" s="53"/>
      <c r="BN64" s="56"/>
    </row>
    <row r="65" spans="1:67">
      <c r="A65" s="22"/>
      <c r="B65" s="29" t="s">
        <v>85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2.6067108000000165</v>
      </c>
      <c r="AW65" s="30">
        <f t="shared" si="26"/>
        <v>412.29384283584204</v>
      </c>
      <c r="AX65" s="30">
        <f t="shared" si="26"/>
        <v>1817.6178944000003</v>
      </c>
      <c r="AY65" s="30">
        <f t="shared" si="26"/>
        <v>0</v>
      </c>
      <c r="AZ65" s="30">
        <f t="shared" si="26"/>
        <v>4.4651934000000004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2.8420843999999748</v>
      </c>
      <c r="BG65" s="30">
        <f t="shared" si="27"/>
        <v>1.8411400000000001E-2</v>
      </c>
      <c r="BH65" s="30">
        <f t="shared" si="27"/>
        <v>0</v>
      </c>
      <c r="BI65" s="30">
        <f t="shared" si="27"/>
        <v>0</v>
      </c>
      <c r="BJ65" s="30">
        <f t="shared" si="27"/>
        <v>1.443047</v>
      </c>
      <c r="BK65" s="30">
        <f t="shared" ref="BK65" si="28">SUM(BK61:BK64)</f>
        <v>2241.2871842358418</v>
      </c>
      <c r="BM65" s="52"/>
      <c r="BO65" s="52"/>
    </row>
    <row r="66" spans="1:67">
      <c r="A66" s="22"/>
      <c r="B66" s="32" t="s">
        <v>83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2.6067108000000165</v>
      </c>
      <c r="AW66" s="30">
        <f t="shared" si="30"/>
        <v>412.29384283584204</v>
      </c>
      <c r="AX66" s="30">
        <f t="shared" si="30"/>
        <v>1817.6178944000003</v>
      </c>
      <c r="AY66" s="30">
        <f t="shared" si="30"/>
        <v>0</v>
      </c>
      <c r="AZ66" s="30">
        <f t="shared" si="30"/>
        <v>4.4651934000000004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2.8420843999999748</v>
      </c>
      <c r="BG66" s="30">
        <f t="shared" si="31"/>
        <v>1.8411400000000001E-2</v>
      </c>
      <c r="BH66" s="30">
        <f t="shared" si="31"/>
        <v>0</v>
      </c>
      <c r="BI66" s="30">
        <f t="shared" si="31"/>
        <v>0</v>
      </c>
      <c r="BJ66" s="30">
        <f t="shared" si="31"/>
        <v>1.443047</v>
      </c>
      <c r="BK66" s="30">
        <f t="shared" ref="BK66" si="32">BK59+BK65</f>
        <v>2241.2871842358418</v>
      </c>
      <c r="BM66" s="53"/>
    </row>
    <row r="67" spans="1:67" ht="4.5" customHeight="1">
      <c r="A67" s="22"/>
      <c r="B67" s="25"/>
      <c r="C67" s="57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9"/>
    </row>
    <row r="68" spans="1:67" ht="25.5">
      <c r="A68" s="22" t="s">
        <v>19</v>
      </c>
      <c r="B68" s="23" t="s">
        <v>20</v>
      </c>
      <c r="C68" s="57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9"/>
    </row>
    <row r="69" spans="1:67">
      <c r="A69" s="22" t="s">
        <v>75</v>
      </c>
      <c r="B69" s="25" t="s">
        <v>21</v>
      </c>
      <c r="C69" s="57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9"/>
    </row>
    <row r="70" spans="1:67">
      <c r="A70" s="22"/>
      <c r="B70" s="29" t="s">
        <v>36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>
      <c r="A71" s="22"/>
      <c r="B71" s="32" t="s">
        <v>82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>
      <c r="A72" s="22"/>
      <c r="B72" s="36"/>
      <c r="C72" s="57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9"/>
    </row>
    <row r="73" spans="1:67">
      <c r="A73" s="22"/>
      <c r="B73" s="37" t="s">
        <v>98</v>
      </c>
      <c r="C73" s="38">
        <f t="shared" ref="C73:AH73" si="33">C31+C49+C54+C66+C71</f>
        <v>0</v>
      </c>
      <c r="D73" s="38">
        <f t="shared" si="33"/>
        <v>13.468209168483872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113.0477918129035</v>
      </c>
      <c r="I73" s="38">
        <f t="shared" si="33"/>
        <v>6345.6816171904311</v>
      </c>
      <c r="J73" s="38">
        <f t="shared" si="33"/>
        <v>1128.9613098398386</v>
      </c>
      <c r="K73" s="38">
        <f t="shared" si="33"/>
        <v>0</v>
      </c>
      <c r="L73" s="38">
        <f t="shared" si="33"/>
        <v>261.25679323412896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77.908435722064482</v>
      </c>
      <c r="S73" s="38">
        <f t="shared" si="33"/>
        <v>519.89248754945356</v>
      </c>
      <c r="T73" s="38">
        <f t="shared" si="33"/>
        <v>307.74134753770977</v>
      </c>
      <c r="U73" s="38">
        <f t="shared" si="33"/>
        <v>0</v>
      </c>
      <c r="V73" s="38">
        <f t="shared" si="33"/>
        <v>80.301682457258053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11.865186516999998</v>
      </c>
      <c r="AC73" s="38">
        <f t="shared" si="33"/>
        <v>91.869380991290058</v>
      </c>
      <c r="AD73" s="38">
        <f t="shared" si="33"/>
        <v>0</v>
      </c>
      <c r="AE73" s="38">
        <f t="shared" si="33"/>
        <v>0</v>
      </c>
      <c r="AF73" s="38">
        <f t="shared" si="33"/>
        <v>10.008772505935484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14.935549169322581</v>
      </c>
      <c r="AM73" s="38">
        <f t="shared" si="34"/>
        <v>0.33163193735483876</v>
      </c>
      <c r="AN73" s="38">
        <f t="shared" si="34"/>
        <v>0</v>
      </c>
      <c r="AO73" s="38">
        <f t="shared" si="34"/>
        <v>0</v>
      </c>
      <c r="AP73" s="38">
        <f t="shared" si="34"/>
        <v>7.1829846559677417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1172.0421021236143</v>
      </c>
      <c r="AW73" s="38">
        <f t="shared" si="34"/>
        <v>1876.098748893744</v>
      </c>
      <c r="AX73" s="38">
        <f t="shared" si="34"/>
        <v>1844.7800354936132</v>
      </c>
      <c r="AY73" s="38">
        <f t="shared" si="34"/>
        <v>0</v>
      </c>
      <c r="AZ73" s="38">
        <f t="shared" si="34"/>
        <v>1145.2638465480961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1172.0003822092631</v>
      </c>
      <c r="BG73" s="38">
        <f t="shared" si="34"/>
        <v>217.1237868054194</v>
      </c>
      <c r="BH73" s="38">
        <f t="shared" si="34"/>
        <v>200.4421248798709</v>
      </c>
      <c r="BI73" s="38">
        <f t="shared" si="34"/>
        <v>0</v>
      </c>
      <c r="BJ73" s="38">
        <f t="shared" si="34"/>
        <v>661.52907823032274</v>
      </c>
      <c r="BK73" s="46">
        <f>BK31+BK49+BK54+BK66+BK71</f>
        <v>17273.733285473088</v>
      </c>
      <c r="BL73" s="54"/>
      <c r="BM73" s="53"/>
      <c r="BN73" s="45"/>
    </row>
    <row r="74" spans="1:67" ht="4.5" customHeight="1">
      <c r="A74" s="22"/>
      <c r="B74" s="37"/>
      <c r="C74" s="63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64"/>
      <c r="BL74" s="55"/>
    </row>
    <row r="75" spans="1:67" ht="14.25" customHeight="1">
      <c r="A75" s="22" t="s">
        <v>5</v>
      </c>
      <c r="B75" s="20" t="s">
        <v>23</v>
      </c>
      <c r="C75" s="63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64"/>
      <c r="BM75" s="55"/>
    </row>
    <row r="76" spans="1:67">
      <c r="A76" s="22"/>
      <c r="B76" s="29" t="s">
        <v>36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>
      <c r="A77" s="41"/>
      <c r="B77" s="32" t="s">
        <v>82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>
      <c r="A78" s="34"/>
      <c r="B78" s="42"/>
    </row>
    <row r="79" spans="1:67">
      <c r="A79" s="34"/>
      <c r="B79" s="34" t="s">
        <v>26</v>
      </c>
      <c r="L79" s="34"/>
    </row>
    <row r="80" spans="1:67">
      <c r="A80" s="34"/>
      <c r="B80" s="34" t="s">
        <v>27</v>
      </c>
      <c r="L80" s="34"/>
      <c r="BK80" s="45"/>
    </row>
    <row r="81" spans="2:64">
      <c r="L81" s="34"/>
      <c r="BK81" s="45"/>
    </row>
    <row r="82" spans="2:64">
      <c r="B82" s="34" t="s">
        <v>32</v>
      </c>
      <c r="L82" s="34"/>
      <c r="BI82" s="43"/>
      <c r="BK82" s="53"/>
    </row>
    <row r="83" spans="2:64">
      <c r="B83" s="34" t="s">
        <v>33</v>
      </c>
      <c r="L83" s="34"/>
      <c r="BK83" s="53"/>
      <c r="BL83" s="55"/>
    </row>
    <row r="84" spans="2:64">
      <c r="B84" s="34"/>
      <c r="L84" s="34"/>
      <c r="BK84" s="53"/>
    </row>
    <row r="85" spans="2:64">
      <c r="BK85" s="45"/>
    </row>
    <row r="86" spans="2:64">
      <c r="B86" s="24" t="s">
        <v>37</v>
      </c>
    </row>
    <row r="87" spans="2:64">
      <c r="B87" s="24" t="s">
        <v>29</v>
      </c>
    </row>
    <row r="88" spans="2:64">
      <c r="B88" s="24" t="s">
        <v>30</v>
      </c>
    </row>
    <row r="89" spans="2:64">
      <c r="B89" s="24" t="s">
        <v>97</v>
      </c>
    </row>
    <row r="90" spans="2:64">
      <c r="B90" s="24" t="s">
        <v>99</v>
      </c>
    </row>
    <row r="91" spans="2:64">
      <c r="B91" s="24" t="s">
        <v>31</v>
      </c>
    </row>
    <row r="92" spans="2:64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1:BK11"/>
    <mergeCell ref="C14:BK14"/>
    <mergeCell ref="C17:BK17"/>
    <mergeCell ref="C20:BK20"/>
    <mergeCell ref="C23:BK23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N50"/>
  <sheetViews>
    <sheetView tabSelected="1" topLeftCell="A4" workbookViewId="0">
      <selection activeCell="D4" sqref="D4"/>
    </sheetView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>
      <c r="D1" s="51"/>
    </row>
    <row r="2" spans="2:13">
      <c r="B2" s="91" t="s">
        <v>132</v>
      </c>
      <c r="C2" s="92"/>
      <c r="D2" s="92"/>
      <c r="E2" s="92"/>
      <c r="F2" s="92"/>
      <c r="G2" s="92"/>
      <c r="H2" s="92"/>
      <c r="I2" s="92"/>
      <c r="J2" s="92"/>
      <c r="K2" s="93"/>
    </row>
    <row r="3" spans="2:13">
      <c r="B3" s="94" t="s">
        <v>100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30">
      <c r="B4" s="21" t="s">
        <v>74</v>
      </c>
      <c r="C4" s="4" t="s">
        <v>38</v>
      </c>
      <c r="D4" s="4" t="s">
        <v>86</v>
      </c>
      <c r="E4" s="4" t="s">
        <v>87</v>
      </c>
      <c r="F4" s="4" t="s">
        <v>7</v>
      </c>
      <c r="G4" s="4" t="s">
        <v>8</v>
      </c>
      <c r="H4" s="4" t="s">
        <v>20</v>
      </c>
      <c r="I4" s="4" t="s">
        <v>93</v>
      </c>
      <c r="J4" s="4" t="s">
        <v>94</v>
      </c>
      <c r="K4" s="4" t="s">
        <v>95</v>
      </c>
    </row>
    <row r="5" spans="2:13">
      <c r="B5" s="1">
        <v>1</v>
      </c>
      <c r="C5" s="2" t="s">
        <v>39</v>
      </c>
      <c r="D5" s="6">
        <v>5.678853870967743E-4</v>
      </c>
      <c r="E5" s="6">
        <v>2.410251587096774E-2</v>
      </c>
      <c r="F5" s="6">
        <v>0.43483953987096757</v>
      </c>
      <c r="G5" s="6">
        <v>7.8998460967741949E-3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>
      <c r="B6" s="1">
        <v>2</v>
      </c>
      <c r="C6" s="3" t="s">
        <v>40</v>
      </c>
      <c r="D6" s="6">
        <v>1.4532766399354842</v>
      </c>
      <c r="E6" s="6">
        <v>5.1678617065806485</v>
      </c>
      <c r="F6" s="6">
        <v>22.974862241709708</v>
      </c>
      <c r="G6" s="6">
        <v>2.1248344817419342</v>
      </c>
      <c r="H6" s="6">
        <v>0</v>
      </c>
      <c r="I6" s="6">
        <v>0</v>
      </c>
      <c r="J6" s="6">
        <v>0.14041500000000046</v>
      </c>
      <c r="K6" s="6">
        <v>0</v>
      </c>
      <c r="M6" s="44"/>
    </row>
    <row r="7" spans="2:13">
      <c r="B7" s="1">
        <v>3</v>
      </c>
      <c r="C7" s="2" t="s">
        <v>41</v>
      </c>
      <c r="D7" s="6">
        <v>5.487181580645162E-3</v>
      </c>
      <c r="E7" s="6">
        <v>3.6768419354838718E-2</v>
      </c>
      <c r="F7" s="6">
        <v>0.74588881274193564</v>
      </c>
      <c r="G7" s="6">
        <v>0</v>
      </c>
      <c r="H7" s="6">
        <v>0</v>
      </c>
      <c r="I7" s="6">
        <v>0</v>
      </c>
      <c r="J7" s="6">
        <v>3.0079999999999994E-4</v>
      </c>
      <c r="K7" s="6">
        <v>0</v>
      </c>
      <c r="M7" s="44"/>
    </row>
    <row r="8" spans="2:13">
      <c r="B8" s="1">
        <v>4</v>
      </c>
      <c r="C8" s="3" t="s">
        <v>42</v>
      </c>
      <c r="D8" s="6">
        <v>1.5556950015483868</v>
      </c>
      <c r="E8" s="6">
        <v>14.097887733774183</v>
      </c>
      <c r="F8" s="6">
        <v>31.73402941303225</v>
      </c>
      <c r="G8" s="6">
        <v>9.1109322908064492</v>
      </c>
      <c r="H8" s="6">
        <v>0</v>
      </c>
      <c r="I8" s="6">
        <v>0</v>
      </c>
      <c r="J8" s="6">
        <v>1.7911500000000018E-2</v>
      </c>
      <c r="K8" s="6">
        <v>0</v>
      </c>
      <c r="M8" s="44"/>
    </row>
    <row r="9" spans="2:13">
      <c r="B9" s="1">
        <v>5</v>
      </c>
      <c r="C9" s="3" t="s">
        <v>43</v>
      </c>
      <c r="D9" s="6">
        <v>1.8953645301612903</v>
      </c>
      <c r="E9" s="6">
        <v>15.59259692187095</v>
      </c>
      <c r="F9" s="6">
        <v>91.686640895418847</v>
      </c>
      <c r="G9" s="6">
        <v>2.8013995502580658</v>
      </c>
      <c r="H9" s="6">
        <v>0</v>
      </c>
      <c r="I9" s="6">
        <v>0</v>
      </c>
      <c r="J9" s="6">
        <v>0.34777589999999992</v>
      </c>
      <c r="K9" s="6">
        <v>0</v>
      </c>
      <c r="M9" s="44"/>
    </row>
    <row r="10" spans="2:13">
      <c r="B10" s="1">
        <v>6</v>
      </c>
      <c r="C10" s="3" t="s">
        <v>44</v>
      </c>
      <c r="D10" s="6">
        <v>0.45656952854838717</v>
      </c>
      <c r="E10" s="6">
        <v>2.6232511087741943</v>
      </c>
      <c r="F10" s="6">
        <v>8.3612608674516089</v>
      </c>
      <c r="G10" s="6">
        <v>0.65922743800000017</v>
      </c>
      <c r="H10" s="6">
        <v>0</v>
      </c>
      <c r="I10" s="6">
        <v>0</v>
      </c>
      <c r="J10" s="6">
        <v>8.1206700000000034E-2</v>
      </c>
      <c r="K10" s="6">
        <v>0</v>
      </c>
      <c r="M10" s="44"/>
    </row>
    <row r="11" spans="2:13">
      <c r="B11" s="1">
        <v>7</v>
      </c>
      <c r="C11" s="3" t="s">
        <v>45</v>
      </c>
      <c r="D11" s="6">
        <v>6.0977553525483845</v>
      </c>
      <c r="E11" s="6">
        <v>21.915176325354871</v>
      </c>
      <c r="F11" s="6">
        <v>47.98112043122584</v>
      </c>
      <c r="G11" s="6">
        <v>6.5508253239677448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>
      <c r="B12" s="1">
        <v>8</v>
      </c>
      <c r="C12" s="2" t="s">
        <v>46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>
      <c r="B13" s="1">
        <v>9</v>
      </c>
      <c r="C13" s="2" t="s">
        <v>47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>
      <c r="B14" s="1">
        <v>10</v>
      </c>
      <c r="C14" s="3" t="s">
        <v>48</v>
      </c>
      <c r="D14" s="6">
        <v>0.13493712951612905</v>
      </c>
      <c r="E14" s="6">
        <v>6.2802310165483837</v>
      </c>
      <c r="F14" s="6">
        <v>32.039790769580641</v>
      </c>
      <c r="G14" s="6">
        <v>1.1150937181612901</v>
      </c>
      <c r="H14" s="6">
        <v>0</v>
      </c>
      <c r="I14" s="6">
        <v>0</v>
      </c>
      <c r="J14" s="6">
        <v>0.14467409999999994</v>
      </c>
      <c r="K14" s="6">
        <v>0</v>
      </c>
      <c r="M14" s="44"/>
    </row>
    <row r="15" spans="2:13">
      <c r="B15" s="1">
        <v>11</v>
      </c>
      <c r="C15" s="3" t="s">
        <v>49</v>
      </c>
      <c r="D15" s="6">
        <v>44.940076275838734</v>
      </c>
      <c r="E15" s="6">
        <v>501.1552216472578</v>
      </c>
      <c r="F15" s="6">
        <v>368.00617343213014</v>
      </c>
      <c r="G15" s="6">
        <v>45.290079170161242</v>
      </c>
      <c r="H15" s="6">
        <v>0</v>
      </c>
      <c r="I15" s="6">
        <v>0</v>
      </c>
      <c r="J15" s="6">
        <v>1.2356418999999899</v>
      </c>
      <c r="K15" s="6">
        <v>0</v>
      </c>
      <c r="M15" s="44"/>
    </row>
    <row r="16" spans="2:13">
      <c r="B16" s="1">
        <v>12</v>
      </c>
      <c r="C16" s="3" t="s">
        <v>50</v>
      </c>
      <c r="D16" s="6">
        <v>70.678006486096749</v>
      </c>
      <c r="E16" s="6">
        <v>617.24394253670937</v>
      </c>
      <c r="F16" s="6">
        <v>24.529227746548369</v>
      </c>
      <c r="G16" s="6">
        <v>2.1506447403225799</v>
      </c>
      <c r="H16" s="6">
        <v>0</v>
      </c>
      <c r="I16" s="6">
        <v>0</v>
      </c>
      <c r="J16" s="6">
        <v>8.293680000000013E-2</v>
      </c>
      <c r="K16" s="6">
        <v>0</v>
      </c>
      <c r="M16" s="44"/>
    </row>
    <row r="17" spans="2:13">
      <c r="B17" s="1">
        <v>13</v>
      </c>
      <c r="C17" s="3" t="s">
        <v>51</v>
      </c>
      <c r="D17" s="6">
        <v>0.30002529490322577</v>
      </c>
      <c r="E17" s="6">
        <v>5.2243593247419398</v>
      </c>
      <c r="F17" s="6">
        <v>2.2081056659677412</v>
      </c>
      <c r="G17" s="6">
        <v>4.50745070967742E-2</v>
      </c>
      <c r="H17" s="6">
        <v>0</v>
      </c>
      <c r="I17" s="6">
        <v>0</v>
      </c>
      <c r="J17" s="6">
        <v>7.915699999999996E-3</v>
      </c>
      <c r="K17" s="6">
        <v>0</v>
      </c>
      <c r="M17" s="44"/>
    </row>
    <row r="18" spans="2:13">
      <c r="B18" s="1">
        <v>14</v>
      </c>
      <c r="C18" s="3" t="s">
        <v>52</v>
      </c>
      <c r="D18" s="6">
        <v>4.4976424129032237E-2</v>
      </c>
      <c r="E18" s="6">
        <v>1.5847440991290316</v>
      </c>
      <c r="F18" s="6">
        <v>9.8874376357742015</v>
      </c>
      <c r="G18" s="6">
        <v>0.53142811980645166</v>
      </c>
      <c r="H18" s="6">
        <v>0</v>
      </c>
      <c r="I18" s="6">
        <v>0</v>
      </c>
      <c r="J18" s="6">
        <v>4.5369999999999976E-3</v>
      </c>
      <c r="K18" s="6">
        <v>0</v>
      </c>
      <c r="M18" s="44"/>
    </row>
    <row r="19" spans="2:13">
      <c r="B19" s="1">
        <v>15</v>
      </c>
      <c r="C19" s="3" t="s">
        <v>53</v>
      </c>
      <c r="D19" s="6">
        <v>5.2170311828709686</v>
      </c>
      <c r="E19" s="6">
        <v>27.031587316225817</v>
      </c>
      <c r="F19" s="6">
        <v>152.66807536761303</v>
      </c>
      <c r="G19" s="6">
        <v>18.814086712451598</v>
      </c>
      <c r="H19" s="6">
        <v>0</v>
      </c>
      <c r="I19" s="6">
        <v>0</v>
      </c>
      <c r="J19" s="6">
        <v>2.6333999999999988E-3</v>
      </c>
      <c r="K19" s="6">
        <v>0</v>
      </c>
      <c r="M19" s="44"/>
    </row>
    <row r="20" spans="2:13">
      <c r="B20" s="1">
        <v>16</v>
      </c>
      <c r="C20" s="3" t="s">
        <v>54</v>
      </c>
      <c r="D20" s="6">
        <v>170.13649135367748</v>
      </c>
      <c r="E20" s="6">
        <v>339.28149266958127</v>
      </c>
      <c r="F20" s="6">
        <v>236.33116410580502</v>
      </c>
      <c r="G20" s="6">
        <v>31.728586962032264</v>
      </c>
      <c r="H20" s="6">
        <v>0</v>
      </c>
      <c r="I20" s="6">
        <v>0</v>
      </c>
      <c r="J20" s="6">
        <v>3.0472600999999466</v>
      </c>
      <c r="K20" s="6">
        <v>0</v>
      </c>
      <c r="M20" s="44"/>
    </row>
    <row r="21" spans="2:13">
      <c r="B21" s="1">
        <v>17</v>
      </c>
      <c r="C21" s="3" t="s">
        <v>55</v>
      </c>
      <c r="D21" s="6">
        <v>29.396591743677398</v>
      </c>
      <c r="E21" s="6">
        <v>63.08919296074194</v>
      </c>
      <c r="F21" s="6">
        <v>180.97793436777596</v>
      </c>
      <c r="G21" s="6">
        <v>13.651287371096762</v>
      </c>
      <c r="H21" s="6">
        <v>0</v>
      </c>
      <c r="I21" s="6">
        <v>0</v>
      </c>
      <c r="J21" s="6">
        <v>0.34759289999999904</v>
      </c>
      <c r="K21" s="6">
        <v>0</v>
      </c>
      <c r="M21" s="44"/>
    </row>
    <row r="22" spans="2:13">
      <c r="B22" s="1">
        <v>18</v>
      </c>
      <c r="C22" s="2" t="s">
        <v>56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>
      <c r="B23" s="1">
        <v>19</v>
      </c>
      <c r="C23" s="3" t="s">
        <v>57</v>
      </c>
      <c r="D23" s="6">
        <v>117.48156712480655</v>
      </c>
      <c r="E23" s="6">
        <v>117.33338246464537</v>
      </c>
      <c r="F23" s="6">
        <v>123.70749838016093</v>
      </c>
      <c r="G23" s="6">
        <v>6.9607329397419324</v>
      </c>
      <c r="H23" s="6">
        <v>0</v>
      </c>
      <c r="I23" s="6">
        <v>0</v>
      </c>
      <c r="J23" s="6">
        <v>0.52431859999999997</v>
      </c>
      <c r="K23" s="6">
        <v>0</v>
      </c>
      <c r="M23" s="44"/>
    </row>
    <row r="24" spans="2:13">
      <c r="B24" s="1">
        <v>20</v>
      </c>
      <c r="C24" s="3" t="s">
        <v>58</v>
      </c>
      <c r="D24" s="6">
        <v>3613.4138493164382</v>
      </c>
      <c r="E24" s="6">
        <v>1650.5639820925478</v>
      </c>
      <c r="F24" s="6">
        <v>636.01599269181065</v>
      </c>
      <c r="G24" s="6">
        <v>61.007604148548367</v>
      </c>
      <c r="H24" s="6">
        <v>0</v>
      </c>
      <c r="I24" s="6">
        <v>0</v>
      </c>
      <c r="J24" s="6">
        <v>2205.060018335801</v>
      </c>
      <c r="K24" s="6">
        <v>0</v>
      </c>
      <c r="M24" s="44"/>
    </row>
    <row r="25" spans="2:13">
      <c r="B25" s="1">
        <v>21</v>
      </c>
      <c r="C25" s="2" t="s">
        <v>59</v>
      </c>
      <c r="D25" s="6">
        <v>2.6875970645161285E-3</v>
      </c>
      <c r="E25" s="6">
        <v>1.7375901999999999E-2</v>
      </c>
      <c r="F25" s="6">
        <v>0.20092022287096772</v>
      </c>
      <c r="G25" s="6">
        <v>2.1836119354838715E-4</v>
      </c>
      <c r="H25" s="6">
        <v>0</v>
      </c>
      <c r="I25" s="6">
        <v>0</v>
      </c>
      <c r="J25" s="6">
        <v>2.2264999999999997E-3</v>
      </c>
      <c r="K25" s="6">
        <v>0</v>
      </c>
      <c r="M25" s="44"/>
    </row>
    <row r="26" spans="2:13">
      <c r="B26" s="1">
        <v>22</v>
      </c>
      <c r="C26" s="3" t="s">
        <v>60</v>
      </c>
      <c r="D26" s="6">
        <v>7.6868186451612914E-3</v>
      </c>
      <c r="E26" s="6">
        <v>5.1777265969032253</v>
      </c>
      <c r="F26" s="6">
        <v>1.071329144935484</v>
      </c>
      <c r="G26" s="6">
        <v>0.14467409406451609</v>
      </c>
      <c r="H26" s="6">
        <v>0</v>
      </c>
      <c r="I26" s="6">
        <v>0</v>
      </c>
      <c r="J26" s="6">
        <v>7.5790000000000015E-4</v>
      </c>
      <c r="K26" s="6">
        <v>0</v>
      </c>
      <c r="M26" s="44"/>
    </row>
    <row r="27" spans="2:13">
      <c r="B27" s="1">
        <v>23</v>
      </c>
      <c r="C27" s="2" t="s">
        <v>61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3.5099999999999999E-5</v>
      </c>
      <c r="K27" s="6">
        <v>0</v>
      </c>
      <c r="M27" s="44"/>
    </row>
    <row r="28" spans="2:13">
      <c r="B28" s="1">
        <v>24</v>
      </c>
      <c r="C28" s="2" t="s">
        <v>62</v>
      </c>
      <c r="D28" s="6">
        <v>0</v>
      </c>
      <c r="E28" s="6">
        <v>8.8441704645161295E-2</v>
      </c>
      <c r="F28" s="6">
        <v>0.1246334094516129</v>
      </c>
      <c r="G28" s="6">
        <v>1.1968028129032256E-2</v>
      </c>
      <c r="H28" s="6">
        <v>0</v>
      </c>
      <c r="I28" s="6">
        <v>0</v>
      </c>
      <c r="J28" s="6">
        <v>5.2599999999999978E-4</v>
      </c>
      <c r="K28" s="6">
        <v>0</v>
      </c>
      <c r="M28" s="44"/>
    </row>
    <row r="29" spans="2:13">
      <c r="B29" s="1">
        <v>25</v>
      </c>
      <c r="C29" s="3" t="s">
        <v>63</v>
      </c>
      <c r="D29" s="6">
        <v>1150.2360577765162</v>
      </c>
      <c r="E29" s="6">
        <v>146.17724022474187</v>
      </c>
      <c r="F29" s="6">
        <v>108.17840099180643</v>
      </c>
      <c r="G29" s="6">
        <v>8.9131421651612968</v>
      </c>
      <c r="H29" s="6">
        <v>0</v>
      </c>
      <c r="I29" s="6">
        <v>0</v>
      </c>
      <c r="J29" s="6">
        <v>7.0796188000000004</v>
      </c>
      <c r="K29" s="6">
        <v>0</v>
      </c>
      <c r="M29" s="44"/>
    </row>
    <row r="30" spans="2:13">
      <c r="B30" s="1">
        <v>26</v>
      </c>
      <c r="C30" s="3" t="s">
        <v>64</v>
      </c>
      <c r="D30" s="6">
        <v>43.443533513774177</v>
      </c>
      <c r="E30" s="6">
        <v>21.778257640741952</v>
      </c>
      <c r="F30" s="6">
        <v>56.037805359774048</v>
      </c>
      <c r="G30" s="6">
        <v>3.9263383458064527</v>
      </c>
      <c r="H30" s="6">
        <v>0</v>
      </c>
      <c r="I30" s="6">
        <v>0</v>
      </c>
      <c r="J30" s="6">
        <v>6.9611300000000223E-2</v>
      </c>
      <c r="K30" s="6">
        <v>0</v>
      </c>
      <c r="M30" s="44"/>
    </row>
    <row r="31" spans="2:13">
      <c r="B31" s="1">
        <v>27</v>
      </c>
      <c r="C31" s="3" t="s">
        <v>14</v>
      </c>
      <c r="D31" s="6">
        <v>6.0489958870967732E-2</v>
      </c>
      <c r="E31" s="6">
        <v>1.3364232565161289</v>
      </c>
      <c r="F31" s="6">
        <v>2.4432141584516121</v>
      </c>
      <c r="G31" s="6">
        <v>2.8681342935483876E-2</v>
      </c>
      <c r="H31" s="6">
        <v>0</v>
      </c>
      <c r="I31" s="6">
        <v>0</v>
      </c>
      <c r="J31" s="6">
        <v>1.3074504999999923</v>
      </c>
      <c r="K31" s="6">
        <v>0</v>
      </c>
      <c r="M31" s="44"/>
    </row>
    <row r="32" spans="2:13">
      <c r="B32" s="1">
        <v>28</v>
      </c>
      <c r="C32" s="3" t="s">
        <v>65</v>
      </c>
      <c r="D32" s="6">
        <v>17.593855300322577</v>
      </c>
      <c r="E32" s="6">
        <v>1.9019892682903223</v>
      </c>
      <c r="F32" s="6">
        <v>3.2153427811935473</v>
      </c>
      <c r="G32" s="6">
        <v>0.22959605658064511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>
      <c r="B33" s="1">
        <v>29</v>
      </c>
      <c r="C33" s="3" t="s">
        <v>66</v>
      </c>
      <c r="D33" s="6">
        <v>6.667802149258069</v>
      </c>
      <c r="E33" s="6">
        <v>19.068742911548384</v>
      </c>
      <c r="F33" s="6">
        <v>37.782555004129065</v>
      </c>
      <c r="G33" s="6">
        <v>2.3645190051612905</v>
      </c>
      <c r="H33" s="6">
        <v>0</v>
      </c>
      <c r="I33" s="6">
        <v>0</v>
      </c>
      <c r="J33" s="6">
        <v>3.4631400000000048E-2</v>
      </c>
      <c r="K33" s="6">
        <v>0</v>
      </c>
      <c r="M33" s="44"/>
    </row>
    <row r="34" spans="2:14">
      <c r="B34" s="1">
        <v>30</v>
      </c>
      <c r="C34" s="3" t="s">
        <v>67</v>
      </c>
      <c r="D34" s="6">
        <v>17.556072197999999</v>
      </c>
      <c r="E34" s="6">
        <v>60.947791918709804</v>
      </c>
      <c r="F34" s="6">
        <v>72.727021788613015</v>
      </c>
      <c r="G34" s="6">
        <v>6.7176887207741949</v>
      </c>
      <c r="H34" s="6">
        <v>0</v>
      </c>
      <c r="I34" s="6">
        <v>0</v>
      </c>
      <c r="J34" s="6">
        <v>0.99669730000000001</v>
      </c>
      <c r="K34" s="6">
        <v>0</v>
      </c>
      <c r="M34" s="44"/>
    </row>
    <row r="35" spans="2:14">
      <c r="B35" s="1">
        <v>31</v>
      </c>
      <c r="C35" s="2" t="s">
        <v>68</v>
      </c>
      <c r="D35" s="6">
        <v>0</v>
      </c>
      <c r="E35" s="6">
        <v>1.8944348272903224</v>
      </c>
      <c r="F35" s="6">
        <v>1.3826177444516126</v>
      </c>
      <c r="G35" s="6">
        <v>7.1228970354838717E-2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>
      <c r="B36" s="1">
        <v>32</v>
      </c>
      <c r="C36" s="3" t="s">
        <v>69</v>
      </c>
      <c r="D36" s="6">
        <v>617.41591352370972</v>
      </c>
      <c r="E36" s="6">
        <v>363.13119346735448</v>
      </c>
      <c r="F36" s="6">
        <v>134.80088358132301</v>
      </c>
      <c r="G36" s="6">
        <v>12.661828048612913</v>
      </c>
      <c r="H36" s="6">
        <v>0</v>
      </c>
      <c r="I36" s="6">
        <v>0</v>
      </c>
      <c r="J36" s="6">
        <v>18.060085000000278</v>
      </c>
      <c r="K36" s="6">
        <v>0</v>
      </c>
      <c r="M36" s="44"/>
    </row>
    <row r="37" spans="2:14">
      <c r="B37" s="1">
        <v>33</v>
      </c>
      <c r="C37" s="3" t="s">
        <v>104</v>
      </c>
      <c r="D37" s="6">
        <v>258.8339512304517</v>
      </c>
      <c r="E37" s="6">
        <v>228.92561035316115</v>
      </c>
      <c r="F37" s="6">
        <v>193.8995094745807</v>
      </c>
      <c r="G37" s="6">
        <v>22.587839040483892</v>
      </c>
      <c r="H37" s="6">
        <v>0</v>
      </c>
      <c r="I37" s="6">
        <v>0</v>
      </c>
      <c r="J37" s="6">
        <v>0.58660640000000119</v>
      </c>
      <c r="K37" s="6">
        <v>0</v>
      </c>
      <c r="M37" s="44"/>
    </row>
    <row r="38" spans="2:14">
      <c r="B38" s="1">
        <v>34</v>
      </c>
      <c r="C38" s="3" t="s">
        <v>70</v>
      </c>
      <c r="D38" s="6">
        <v>2.5399764451612902E-2</v>
      </c>
      <c r="E38" s="6">
        <v>0.14356937241935486</v>
      </c>
      <c r="F38" s="6">
        <v>0.32899582474193556</v>
      </c>
      <c r="G38" s="6">
        <v>1.0887019806451613E-2</v>
      </c>
      <c r="H38" s="6">
        <v>0</v>
      </c>
      <c r="I38" s="6">
        <v>0</v>
      </c>
      <c r="J38" s="6">
        <v>1.6555000000000003E-3</v>
      </c>
      <c r="K38" s="6">
        <v>0</v>
      </c>
      <c r="M38" s="44"/>
    </row>
    <row r="39" spans="2:14">
      <c r="B39" s="1">
        <v>35</v>
      </c>
      <c r="C39" s="3" t="s">
        <v>71</v>
      </c>
      <c r="D39" s="6">
        <v>13.460245892451617</v>
      </c>
      <c r="E39" s="6">
        <v>216.59276441383844</v>
      </c>
      <c r="F39" s="6">
        <v>365.67040830625973</v>
      </c>
      <c r="G39" s="6">
        <v>29.794507596032229</v>
      </c>
      <c r="H39" s="6">
        <v>0</v>
      </c>
      <c r="I39" s="6">
        <v>0</v>
      </c>
      <c r="J39" s="6">
        <v>0.6264963999999974</v>
      </c>
      <c r="K39" s="6">
        <v>0</v>
      </c>
      <c r="M39" s="44"/>
    </row>
    <row r="40" spans="2:14">
      <c r="B40" s="1">
        <v>36</v>
      </c>
      <c r="C40" s="3" t="s">
        <v>72</v>
      </c>
      <c r="D40" s="6">
        <v>0.5297130049032257</v>
      </c>
      <c r="E40" s="6">
        <v>3.1924072731935489</v>
      </c>
      <c r="F40" s="6">
        <v>8.3606657943870939</v>
      </c>
      <c r="G40" s="6">
        <v>0.9923110360967744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>
      <c r="B41" s="1">
        <v>37</v>
      </c>
      <c r="C41" s="3" t="s">
        <v>73</v>
      </c>
      <c r="D41" s="6">
        <v>306.21853499564469</v>
      </c>
      <c r="E41" s="6">
        <v>209.74755943564489</v>
      </c>
      <c r="F41" s="6">
        <v>440.62870487719255</v>
      </c>
      <c r="G41" s="6">
        <v>180.67036365454828</v>
      </c>
      <c r="H41" s="6">
        <v>0</v>
      </c>
      <c r="I41" s="6">
        <v>0</v>
      </c>
      <c r="J41" s="6">
        <v>1.4756473999999999</v>
      </c>
      <c r="K41" s="6">
        <v>0</v>
      </c>
      <c r="M41" s="44"/>
    </row>
    <row r="42" spans="2:14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>
      <c r="B43" t="s">
        <v>88</v>
      </c>
      <c r="J43" s="44"/>
      <c r="M43" s="44"/>
      <c r="N43" s="44"/>
    </row>
    <row r="44" spans="2:14">
      <c r="J44" s="44"/>
      <c r="K44" s="44"/>
      <c r="M44" s="47"/>
    </row>
    <row r="45" spans="2:14">
      <c r="D45" s="44"/>
      <c r="E45" s="44"/>
      <c r="F45" s="44"/>
      <c r="G45" s="44"/>
      <c r="H45" s="44"/>
      <c r="I45" s="44"/>
      <c r="J45" s="44"/>
      <c r="K45" s="44"/>
    </row>
    <row r="46" spans="2:14">
      <c r="D46" s="44"/>
      <c r="E46" s="50"/>
      <c r="G46" s="44"/>
      <c r="I46" s="47"/>
      <c r="J46" s="54"/>
      <c r="K46" s="47"/>
    </row>
    <row r="47" spans="2:14">
      <c r="D47" s="44"/>
      <c r="E47" s="44"/>
      <c r="F47" s="47"/>
      <c r="G47" s="44"/>
      <c r="J47" s="44"/>
      <c r="K47" s="47"/>
      <c r="M47" s="44"/>
    </row>
    <row r="48" spans="2:14">
      <c r="D48" s="49"/>
      <c r="E48" s="50"/>
    </row>
    <row r="49" spans="4:10">
      <c r="D49" s="54"/>
      <c r="E49" s="54"/>
      <c r="F49" s="54"/>
      <c r="G49" s="54"/>
      <c r="J49" s="54"/>
    </row>
    <row r="50" spans="4:10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Nasreen Banu</cp:lastModifiedBy>
  <cp:lastPrinted>2014-03-24T10:58:12Z</cp:lastPrinted>
  <dcterms:created xsi:type="dcterms:W3CDTF">2014-01-06T04:43:23Z</dcterms:created>
  <dcterms:modified xsi:type="dcterms:W3CDTF">2021-09-06T13:57:00Z</dcterms:modified>
</cp:coreProperties>
</file>