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8" i="8" l="1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69" i="8"/>
  <c r="BK57" i="8"/>
  <c r="BK20" i="8"/>
  <c r="BK38" i="8" l="1"/>
  <c r="BK23" i="8"/>
  <c r="BK24" i="8"/>
  <c r="BK25" i="8"/>
  <c r="BK26" i="8"/>
  <c r="BK28" i="8"/>
  <c r="BK34" i="8"/>
  <c r="BK35" i="8"/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21" i="8"/>
  <c r="BK17" i="8"/>
  <c r="BK14" i="8"/>
  <c r="D64" i="8"/>
  <c r="D65" i="8" s="1"/>
  <c r="E64" i="8"/>
  <c r="E65" i="8" s="1"/>
  <c r="F64" i="8"/>
  <c r="G64" i="8"/>
  <c r="G65" i="8" s="1"/>
  <c r="H64" i="8"/>
  <c r="H65" i="8" s="1"/>
  <c r="I64" i="8"/>
  <c r="I65" i="8" s="1"/>
  <c r="J64" i="8"/>
  <c r="K64" i="8"/>
  <c r="K65" i="8" s="1"/>
  <c r="L64" i="8"/>
  <c r="L65" i="8" s="1"/>
  <c r="M64" i="8"/>
  <c r="M65" i="8" s="1"/>
  <c r="N64" i="8"/>
  <c r="O64" i="8"/>
  <c r="O65" i="8" s="1"/>
  <c r="P64" i="8"/>
  <c r="P65" i="8" s="1"/>
  <c r="Q64" i="8"/>
  <c r="Q65" i="8" s="1"/>
  <c r="R64" i="8"/>
  <c r="S64" i="8"/>
  <c r="S65" i="8" s="1"/>
  <c r="T64" i="8"/>
  <c r="T65" i="8" s="1"/>
  <c r="U64" i="8"/>
  <c r="U65" i="8" s="1"/>
  <c r="V64" i="8"/>
  <c r="W64" i="8"/>
  <c r="W65" i="8" s="1"/>
  <c r="X64" i="8"/>
  <c r="X65" i="8" s="1"/>
  <c r="Y64" i="8"/>
  <c r="Y65" i="8" s="1"/>
  <c r="Z64" i="8"/>
  <c r="AA64" i="8"/>
  <c r="AA65" i="8" s="1"/>
  <c r="AB64" i="8"/>
  <c r="AB65" i="8" s="1"/>
  <c r="AC64" i="8"/>
  <c r="AC65" i="8" s="1"/>
  <c r="AD64" i="8"/>
  <c r="AE64" i="8"/>
  <c r="AE65" i="8" s="1"/>
  <c r="AF64" i="8"/>
  <c r="AF65" i="8" s="1"/>
  <c r="AG64" i="8"/>
  <c r="AG65" i="8" s="1"/>
  <c r="AH64" i="8"/>
  <c r="AI64" i="8"/>
  <c r="AI65" i="8" s="1"/>
  <c r="AJ64" i="8"/>
  <c r="AJ65" i="8" s="1"/>
  <c r="AK64" i="8"/>
  <c r="AK65" i="8" s="1"/>
  <c r="AL64" i="8"/>
  <c r="AM64" i="8"/>
  <c r="AM65" i="8" s="1"/>
  <c r="AN64" i="8"/>
  <c r="AN65" i="8" s="1"/>
  <c r="AO64" i="8"/>
  <c r="AO65" i="8" s="1"/>
  <c r="AP64" i="8"/>
  <c r="AQ64" i="8"/>
  <c r="AQ65" i="8" s="1"/>
  <c r="AR64" i="8"/>
  <c r="AR65" i="8" s="1"/>
  <c r="AS64" i="8"/>
  <c r="AS65" i="8" s="1"/>
  <c r="AT64" i="8"/>
  <c r="AU64" i="8"/>
  <c r="AU65" i="8" s="1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F65" i="8"/>
  <c r="J65" i="8"/>
  <c r="N65" i="8"/>
  <c r="R65" i="8"/>
  <c r="V65" i="8"/>
  <c r="Z65" i="8"/>
  <c r="AD65" i="8"/>
  <c r="AH65" i="8"/>
  <c r="AL65" i="8"/>
  <c r="AP65" i="8"/>
  <c r="AT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C29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6" i="8"/>
  <c r="BJ30" i="8" l="1"/>
  <c r="BH30" i="8"/>
  <c r="BF30" i="8"/>
  <c r="BD30" i="8"/>
  <c r="BB30" i="8"/>
  <c r="AZ30" i="8"/>
  <c r="AX30" i="8"/>
  <c r="AV30" i="8"/>
  <c r="AT30" i="8"/>
  <c r="AR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D30" i="8"/>
  <c r="BI30" i="8"/>
  <c r="BG30" i="8"/>
  <c r="BE30" i="8"/>
  <c r="BC30" i="8"/>
  <c r="BA30" i="8"/>
  <c r="AY30" i="8"/>
  <c r="AW30" i="8"/>
  <c r="AU30" i="8"/>
  <c r="AS30" i="8"/>
  <c r="AQ30" i="8"/>
  <c r="AO30" i="8"/>
  <c r="AM30" i="8"/>
  <c r="AK30" i="8"/>
  <c r="AI30" i="8"/>
  <c r="AG30" i="8"/>
  <c r="AE30" i="8"/>
  <c r="AC30" i="8"/>
  <c r="AA30" i="8"/>
  <c r="Y30" i="8"/>
  <c r="W30" i="8"/>
  <c r="U30" i="8"/>
  <c r="S30" i="8"/>
  <c r="Q30" i="8"/>
  <c r="O30" i="8"/>
  <c r="M30" i="8"/>
  <c r="K30" i="8"/>
  <c r="I30" i="8"/>
  <c r="G30" i="8"/>
  <c r="E30" i="8"/>
  <c r="BK47" i="8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6" i="8"/>
  <c r="BJ48" i="8"/>
  <c r="BF48" i="8"/>
  <c r="BD48" i="8"/>
  <c r="AZ48" i="8"/>
  <c r="BK9" i="8"/>
  <c r="BK12" i="8"/>
  <c r="BK65" i="8"/>
  <c r="BK64" i="8"/>
  <c r="BB48" i="8"/>
  <c r="BK29" i="8"/>
  <c r="BK15" i="8"/>
  <c r="C48" i="8"/>
  <c r="BH48" i="8"/>
  <c r="C30" i="8"/>
  <c r="I72" i="8" l="1"/>
  <c r="Q72" i="8"/>
  <c r="AK72" i="8"/>
  <c r="AS72" i="8"/>
  <c r="BA72" i="8"/>
  <c r="BD72" i="8"/>
  <c r="W72" i="8"/>
  <c r="E72" i="8"/>
  <c r="M72" i="8"/>
  <c r="U72" i="8"/>
  <c r="AG72" i="8"/>
  <c r="AO72" i="8"/>
  <c r="AW72" i="8"/>
  <c r="BE72" i="8"/>
  <c r="BG72" i="8"/>
  <c r="G72" i="8"/>
  <c r="K72" i="8"/>
  <c r="O72" i="8"/>
  <c r="S72" i="8"/>
  <c r="AA72" i="8"/>
  <c r="AI72" i="8"/>
  <c r="AM72" i="8"/>
  <c r="AQ72" i="8"/>
  <c r="AU72" i="8"/>
  <c r="AY72" i="8"/>
  <c r="BC72" i="8"/>
  <c r="Y72" i="8"/>
  <c r="AC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0" i="8"/>
  <c r="BK72" i="8" l="1"/>
</calcChain>
</file>

<file path=xl/sharedStrings.xml><?xml version="1.0" encoding="utf-8"?>
<sst xmlns="http://schemas.openxmlformats.org/spreadsheetml/2006/main" count="168" uniqueCount="131">
  <si>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</si>
  <si>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</si>
  <si>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</si>
  <si>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</si>
  <si>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</si>
  <si>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</si>
  <si>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</si>
  <si>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</si>
  <si>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</si>
  <si>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</si>
  <si>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</si>
  <si>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</si>
  <si>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</si>
  <si>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</si>
  <si>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</si>
  <si>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</si>
  <si>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</si>
  <si>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</si>
  <si>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</si>
  <si>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</si>
  <si>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</si>
  <si>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</si>
  <si>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</si>
  <si>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</si>
  <si>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</si>
  <si>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</si>
  <si>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</si>
  <si>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</si>
  <si>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</si>
  <si>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</si>
  <si>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</si>
  <si>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</si>
  <si>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</si>
  <si>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</si>
  <si>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</si>
  <si>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</si>
  <si>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</si>
  <si>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</si>
  <si>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</si>
  <si>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</si>
  <si>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</si>
  <si>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</si>
  <si>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</si>
  <si>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</si>
  <si>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</si>
  <si>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</si>
  <si>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</si>
  <si>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</si>
  <si>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</si>
  <si>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</si>
  <si>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</si>
  <si>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</si>
  <si>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</si>
  <si>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</si>
  <si>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</si>
  <si>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</si>
  <si>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</si>
  <si>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</si>
  <si>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</si>
  <si>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</si>
  <si>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</si>
  <si>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</si>
  <si>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</si>
  <si>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</si>
  <si>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</si>
  <si>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</si>
  <si>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</si>
  <si>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</si>
  <si>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</si>
  <si>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</si>
  <si>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</si>
  <si>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</si>
  <si>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</si>
  <si>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</si>
  <si>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</si>
  <si>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</si>
  <si>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</si>
  <si>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</si>
  <si>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</si>
  <si>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</si>
  <si>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</si>
  <si>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</si>
  <si>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</si>
  <si>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</si>
  <si>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</si>
  <si>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</si>
  <si>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</si>
  <si>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</si>
  <si>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</si>
  <si>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</si>
  <si>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</si>
  <si>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</si>
  <si>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</si>
  <si>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</si>
  <si>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</si>
  <si>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</si>
  <si>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</si>
  <si>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</si>
  <si>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</si>
  <si>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</si>
  <si>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</si>
  <si>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</si>
  <si>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</si>
  <si>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</si>
  <si>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</si>
  <si>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</si>
  <si>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</si>
  <si>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</si>
  <si>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</si>
  <si>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</si>
  <si>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</si>
  <si>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</si>
  <si>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</si>
  <si>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</si>
  <si>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</si>
  <si>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</si>
  <si>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</si>
  <si>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</si>
  <si>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</si>
  <si>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</si>
  <si>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</si>
  <si>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</si>
  <si>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</si>
  <si>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</si>
  <si>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</si>
  <si>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</si>
  <si>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</si>
  <si>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</si>
  <si>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</si>
  <si>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Mutual Fund: Net Average Assets Under Management (AAUM) as on 31/10/2019 (All figures in Rs. Crore)</t>
  </si>
  <si>
    <t>Table showing State wise /Union Territory wise contribution to AAUM of category of schemes as on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</si>
</sst>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000000"/>
    <numFmt numFmtId="166" formatCode="#,##0.00000000"/>
    <numFmt numFmtId="167" formatCode="0.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13" fillId="0" borderId="0" xfId="0" applyNumberFormat="1" applyFont="1" applyFill="1" applyBorder="1"/>
    <xf numFmtId="166" fontId="0" fillId="0" borderId="0" xfId="0" applyNumberFormat="1"/>
    <xf numFmtId="167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55" t="s">
        <v>75</v>
      </c>
      <c r="B1" s="71" t="s">
        <v>29</v>
      </c>
      <c r="C1" s="62" t="s">
        <v>129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4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6"/>
      <c r="B2" s="72"/>
      <c r="C2" s="79" t="s">
        <v>28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  <c r="W2" s="79" t="s">
        <v>24</v>
      </c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1"/>
      <c r="AQ2" s="79" t="s">
        <v>25</v>
      </c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1"/>
      <c r="BK2" s="68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6"/>
      <c r="B3" s="72"/>
      <c r="C3" s="65" t="s">
        <v>115</v>
      </c>
      <c r="D3" s="66"/>
      <c r="E3" s="66"/>
      <c r="F3" s="66"/>
      <c r="G3" s="66"/>
      <c r="H3" s="66"/>
      <c r="I3" s="66"/>
      <c r="J3" s="66"/>
      <c r="K3" s="66"/>
      <c r="L3" s="67"/>
      <c r="M3" s="65" t="s">
        <v>116</v>
      </c>
      <c r="N3" s="66"/>
      <c r="O3" s="66"/>
      <c r="P3" s="66"/>
      <c r="Q3" s="66"/>
      <c r="R3" s="66"/>
      <c r="S3" s="66"/>
      <c r="T3" s="66"/>
      <c r="U3" s="66"/>
      <c r="V3" s="67"/>
      <c r="W3" s="65" t="s">
        <v>115</v>
      </c>
      <c r="X3" s="66"/>
      <c r="Y3" s="66"/>
      <c r="Z3" s="66"/>
      <c r="AA3" s="66"/>
      <c r="AB3" s="66"/>
      <c r="AC3" s="66"/>
      <c r="AD3" s="66"/>
      <c r="AE3" s="66"/>
      <c r="AF3" s="67"/>
      <c r="AG3" s="65" t="s">
        <v>116</v>
      </c>
      <c r="AH3" s="66"/>
      <c r="AI3" s="66"/>
      <c r="AJ3" s="66"/>
      <c r="AK3" s="66"/>
      <c r="AL3" s="66"/>
      <c r="AM3" s="66"/>
      <c r="AN3" s="66"/>
      <c r="AO3" s="66"/>
      <c r="AP3" s="67"/>
      <c r="AQ3" s="65" t="s">
        <v>115</v>
      </c>
      <c r="AR3" s="66"/>
      <c r="AS3" s="66"/>
      <c r="AT3" s="66"/>
      <c r="AU3" s="66"/>
      <c r="AV3" s="66"/>
      <c r="AW3" s="66"/>
      <c r="AX3" s="66"/>
      <c r="AY3" s="66"/>
      <c r="AZ3" s="67"/>
      <c r="BA3" s="65" t="s">
        <v>116</v>
      </c>
      <c r="BB3" s="66"/>
      <c r="BC3" s="66"/>
      <c r="BD3" s="66"/>
      <c r="BE3" s="66"/>
      <c r="BF3" s="66"/>
      <c r="BG3" s="66"/>
      <c r="BH3" s="66"/>
      <c r="BI3" s="66"/>
      <c r="BJ3" s="67"/>
      <c r="BK3" s="69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6"/>
      <c r="B4" s="72"/>
      <c r="C4" s="82" t="s">
        <v>35</v>
      </c>
      <c r="D4" s="83"/>
      <c r="E4" s="83"/>
      <c r="F4" s="83"/>
      <c r="G4" s="84"/>
      <c r="H4" s="76" t="s">
        <v>36</v>
      </c>
      <c r="I4" s="77"/>
      <c r="J4" s="77"/>
      <c r="K4" s="77"/>
      <c r="L4" s="78"/>
      <c r="M4" s="82" t="s">
        <v>35</v>
      </c>
      <c r="N4" s="83"/>
      <c r="O4" s="83"/>
      <c r="P4" s="83"/>
      <c r="Q4" s="84"/>
      <c r="R4" s="76" t="s">
        <v>36</v>
      </c>
      <c r="S4" s="77"/>
      <c r="T4" s="77"/>
      <c r="U4" s="77"/>
      <c r="V4" s="78"/>
      <c r="W4" s="82" t="s">
        <v>35</v>
      </c>
      <c r="X4" s="83"/>
      <c r="Y4" s="83"/>
      <c r="Z4" s="83"/>
      <c r="AA4" s="84"/>
      <c r="AB4" s="76" t="s">
        <v>36</v>
      </c>
      <c r="AC4" s="77"/>
      <c r="AD4" s="77"/>
      <c r="AE4" s="77"/>
      <c r="AF4" s="78"/>
      <c r="AG4" s="82" t="s">
        <v>35</v>
      </c>
      <c r="AH4" s="83"/>
      <c r="AI4" s="83"/>
      <c r="AJ4" s="83"/>
      <c r="AK4" s="84"/>
      <c r="AL4" s="76" t="s">
        <v>36</v>
      </c>
      <c r="AM4" s="77"/>
      <c r="AN4" s="77"/>
      <c r="AO4" s="77"/>
      <c r="AP4" s="78"/>
      <c r="AQ4" s="82" t="s">
        <v>35</v>
      </c>
      <c r="AR4" s="83"/>
      <c r="AS4" s="83"/>
      <c r="AT4" s="83"/>
      <c r="AU4" s="84"/>
      <c r="AV4" s="76" t="s">
        <v>36</v>
      </c>
      <c r="AW4" s="77"/>
      <c r="AX4" s="77"/>
      <c r="AY4" s="77"/>
      <c r="AZ4" s="78"/>
      <c r="BA4" s="82" t="s">
        <v>35</v>
      </c>
      <c r="BB4" s="83"/>
      <c r="BC4" s="83"/>
      <c r="BD4" s="83"/>
      <c r="BE4" s="84"/>
      <c r="BF4" s="76" t="s">
        <v>36</v>
      </c>
      <c r="BG4" s="77"/>
      <c r="BH4" s="77"/>
      <c r="BI4" s="77"/>
      <c r="BJ4" s="78"/>
      <c r="BK4" s="69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6"/>
      <c r="B5" s="72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0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3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5"/>
    </row>
    <row r="7" spans="1:107" x14ac:dyDescent="0.2">
      <c r="A7" s="22" t="s">
        <v>76</v>
      </c>
      <c r="B7" s="25" t="s">
        <v>11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5"/>
    </row>
    <row r="8" spans="1:107" x14ac:dyDescent="0.2">
      <c r="A8" s="22"/>
      <c r="B8" s="26" t="s">
        <v>102</v>
      </c>
      <c r="C8" s="27">
        <v>0</v>
      </c>
      <c r="D8" s="27">
        <v>5.7762300560322579</v>
      </c>
      <c r="E8" s="27">
        <v>0</v>
      </c>
      <c r="F8" s="27">
        <v>0</v>
      </c>
      <c r="G8" s="27">
        <v>0</v>
      </c>
      <c r="H8" s="27">
        <v>7.5834956544842091</v>
      </c>
      <c r="I8" s="27">
        <v>4445.7620908215986</v>
      </c>
      <c r="J8" s="27">
        <v>3074.5355770501405</v>
      </c>
      <c r="K8" s="27">
        <v>0</v>
      </c>
      <c r="L8" s="27">
        <v>116.43333459402346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4.1982391929351515</v>
      </c>
      <c r="S8" s="27">
        <v>145.19155710278787</v>
      </c>
      <c r="T8" s="27">
        <v>658.00620842702085</v>
      </c>
      <c r="U8" s="27">
        <v>0</v>
      </c>
      <c r="V8" s="27">
        <v>34.600305458976543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3.8021145148802254E-2</v>
      </c>
      <c r="AC8" s="27">
        <v>122.67226736130793</v>
      </c>
      <c r="AD8" s="27">
        <v>0</v>
      </c>
      <c r="AE8" s="27">
        <v>0</v>
      </c>
      <c r="AF8" s="27">
        <v>0.80654776351647994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0.10880343084249086</v>
      </c>
      <c r="AM8" s="27">
        <v>5.7735980109724964E-2</v>
      </c>
      <c r="AN8" s="27">
        <v>6.4655247548387113E-2</v>
      </c>
      <c r="AO8" s="27">
        <v>0</v>
      </c>
      <c r="AP8" s="27">
        <v>0.51521511870359504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21.066469516980842</v>
      </c>
      <c r="AW8" s="27">
        <v>1020.2854688648895</v>
      </c>
      <c r="AX8" s="27">
        <v>242.97853458761293</v>
      </c>
      <c r="AY8" s="27">
        <v>0</v>
      </c>
      <c r="AZ8" s="27">
        <v>112.99707289976325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8.1478754348665507</v>
      </c>
      <c r="BG8" s="27">
        <v>69.670867909240812</v>
      </c>
      <c r="BH8" s="27">
        <v>36.798288940129041</v>
      </c>
      <c r="BI8" s="27">
        <v>0</v>
      </c>
      <c r="BJ8" s="27">
        <v>12.322368081048923</v>
      </c>
      <c r="BK8" s="28">
        <f>SUM(C8:BJ8)</f>
        <v>10140.617230639709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5.7762300560322579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7.5834956544842091</v>
      </c>
      <c r="I9" s="30">
        <f t="shared" si="0"/>
        <v>4445.7620908215986</v>
      </c>
      <c r="J9" s="30">
        <f t="shared" si="0"/>
        <v>3074.5355770501405</v>
      </c>
      <c r="K9" s="30">
        <f t="shared" si="0"/>
        <v>0</v>
      </c>
      <c r="L9" s="30">
        <f t="shared" si="0"/>
        <v>116.43333459402346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4.1982391929351515</v>
      </c>
      <c r="S9" s="30">
        <f t="shared" si="0"/>
        <v>145.19155710278787</v>
      </c>
      <c r="T9" s="30">
        <f t="shared" si="0"/>
        <v>658.00620842702085</v>
      </c>
      <c r="U9" s="30">
        <f t="shared" si="0"/>
        <v>0</v>
      </c>
      <c r="V9" s="30">
        <f t="shared" si="0"/>
        <v>34.600305458976543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3.8021145148802254E-2</v>
      </c>
      <c r="AC9" s="30">
        <f t="shared" si="0"/>
        <v>122.67226736130793</v>
      </c>
      <c r="AD9" s="30">
        <f t="shared" si="0"/>
        <v>0</v>
      </c>
      <c r="AE9" s="30">
        <f t="shared" si="0"/>
        <v>0</v>
      </c>
      <c r="AF9" s="30">
        <f t="shared" si="0"/>
        <v>0.80654776351647994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0.10880343084249086</v>
      </c>
      <c r="AM9" s="30">
        <f t="shared" si="0"/>
        <v>5.7735980109724964E-2</v>
      </c>
      <c r="AN9" s="30">
        <f t="shared" si="0"/>
        <v>6.4655247548387113E-2</v>
      </c>
      <c r="AO9" s="30">
        <f t="shared" si="0"/>
        <v>0</v>
      </c>
      <c r="AP9" s="30">
        <f t="shared" si="0"/>
        <v>0.51521511870359504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21.066469516980842</v>
      </c>
      <c r="AW9" s="30">
        <f t="shared" si="0"/>
        <v>1020.2854688648895</v>
      </c>
      <c r="AX9" s="30">
        <f t="shared" si="0"/>
        <v>242.97853458761293</v>
      </c>
      <c r="AY9" s="30">
        <f t="shared" si="0"/>
        <v>0</v>
      </c>
      <c r="AZ9" s="30">
        <f t="shared" si="0"/>
        <v>112.99707289976325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8.1478754348665507</v>
      </c>
      <c r="BG9" s="30">
        <f t="shared" si="0"/>
        <v>69.670867909240812</v>
      </c>
      <c r="BH9" s="30">
        <f t="shared" si="0"/>
        <v>36.798288940129041</v>
      </c>
      <c r="BI9" s="30">
        <f t="shared" si="0"/>
        <v>0</v>
      </c>
      <c r="BJ9" s="30">
        <f t="shared" si="0"/>
        <v>12.322368081048923</v>
      </c>
      <c r="BK9" s="28">
        <f>SUM(C9:BJ9)</f>
        <v>10140.617230639709</v>
      </c>
    </row>
    <row r="10" spans="1:107" x14ac:dyDescent="0.2">
      <c r="A10" s="22" t="s">
        <v>77</v>
      </c>
      <c r="B10" s="25" t="s">
        <v>3</v>
      </c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4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1.2153032599559408</v>
      </c>
      <c r="I11" s="27">
        <v>2.1791982904838711</v>
      </c>
      <c r="J11" s="27">
        <v>0</v>
      </c>
      <c r="K11" s="27">
        <v>0</v>
      </c>
      <c r="L11" s="27">
        <v>2.5273280784458909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0.59285391039889734</v>
      </c>
      <c r="S11" s="27">
        <v>1.0117160014838711</v>
      </c>
      <c r="T11" s="27">
        <v>0.14799429522580643</v>
      </c>
      <c r="U11" s="27">
        <v>0</v>
      </c>
      <c r="V11" s="27">
        <v>0.2409877856508823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3.9638749315692778E-2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5.605812943309867E-5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1.3883644220538505</v>
      </c>
      <c r="AW11" s="27">
        <v>11.17219538876971</v>
      </c>
      <c r="AX11" s="27">
        <v>5.5607930077193704</v>
      </c>
      <c r="AY11" s="27">
        <v>0</v>
      </c>
      <c r="AZ11" s="27">
        <v>2.2169737174400557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0.75853878256554119</v>
      </c>
      <c r="BG11" s="27">
        <v>2.7235240186496457</v>
      </c>
      <c r="BH11" s="27">
        <v>10.338138657345146</v>
      </c>
      <c r="BI11" s="27">
        <v>0</v>
      </c>
      <c r="BJ11" s="27">
        <v>0.87011392181800862</v>
      </c>
      <c r="BK11" s="28">
        <f>SUM(C11:BJ11)</f>
        <v>42.983718345451614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1.2153032599559408</v>
      </c>
      <c r="I12" s="30">
        <f t="shared" si="1"/>
        <v>2.1791982904838711</v>
      </c>
      <c r="J12" s="30">
        <f t="shared" si="1"/>
        <v>0</v>
      </c>
      <c r="K12" s="30">
        <f t="shared" si="1"/>
        <v>0</v>
      </c>
      <c r="L12" s="30">
        <f t="shared" si="1"/>
        <v>2.5273280784458909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0.59285391039889734</v>
      </c>
      <c r="S12" s="30">
        <f t="shared" si="1"/>
        <v>1.0117160014838711</v>
      </c>
      <c r="T12" s="30">
        <f t="shared" si="1"/>
        <v>0.14799429522580643</v>
      </c>
      <c r="U12" s="30">
        <f t="shared" si="1"/>
        <v>0</v>
      </c>
      <c r="V12" s="30">
        <f t="shared" si="1"/>
        <v>0.2409877856508823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3.9638749315692778E-2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5.605812943309867E-5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1.3883644220538505</v>
      </c>
      <c r="AW12" s="30">
        <f t="shared" si="1"/>
        <v>11.17219538876971</v>
      </c>
      <c r="AX12" s="30">
        <f t="shared" si="1"/>
        <v>5.5607930077193704</v>
      </c>
      <c r="AY12" s="30">
        <f t="shared" si="1"/>
        <v>0</v>
      </c>
      <c r="AZ12" s="30">
        <f t="shared" si="1"/>
        <v>2.2169737174400557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0.75853878256554119</v>
      </c>
      <c r="BG12" s="30">
        <f t="shared" si="1"/>
        <v>2.7235240186496457</v>
      </c>
      <c r="BH12" s="30">
        <f t="shared" si="1"/>
        <v>10.338138657345146</v>
      </c>
      <c r="BI12" s="30">
        <f t="shared" si="1"/>
        <v>0</v>
      </c>
      <c r="BJ12" s="30">
        <f t="shared" si="1"/>
        <v>0.87011392181800862</v>
      </c>
      <c r="BK12" s="28">
        <f t="shared" ref="BK12" si="2">SUM(C12:BJ12)</f>
        <v>42.983718345451614</v>
      </c>
    </row>
    <row r="13" spans="1:107" x14ac:dyDescent="0.2">
      <c r="A13" s="22" t="s">
        <v>78</v>
      </c>
      <c r="B13" s="25" t="s">
        <v>10</v>
      </c>
      <c r="C13" s="52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4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2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4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2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4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4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0.79423230691942837</v>
      </c>
      <c r="I23" s="27">
        <v>57.503474928619191</v>
      </c>
      <c r="J23" s="27">
        <v>1.7669378521935482</v>
      </c>
      <c r="K23" s="27">
        <v>0</v>
      </c>
      <c r="L23" s="27">
        <v>13.545679157197297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0.30734727527411998</v>
      </c>
      <c r="S23" s="27">
        <v>0.8755430723808072</v>
      </c>
      <c r="T23" s="27">
        <v>0.52746045780645157</v>
      </c>
      <c r="U23" s="27">
        <v>0</v>
      </c>
      <c r="V23" s="27">
        <v>0.51794587848012563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4.8674035673449398E-2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2.220512509312153E-2</v>
      </c>
      <c r="AM23" s="27">
        <v>0</v>
      </c>
      <c r="AN23" s="27">
        <v>0</v>
      </c>
      <c r="AO23" s="27">
        <v>0</v>
      </c>
      <c r="AP23" s="27">
        <v>3.9914380311373281E-2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22.560958159765001</v>
      </c>
      <c r="AW23" s="27">
        <v>33.544093716483964</v>
      </c>
      <c r="AX23" s="27">
        <v>1.0055000000000003E-5</v>
      </c>
      <c r="AY23" s="27">
        <v>0</v>
      </c>
      <c r="AZ23" s="27">
        <v>89.233471014643726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10.665932195339352</v>
      </c>
      <c r="BG23" s="27">
        <v>5.7243897416773333</v>
      </c>
      <c r="BH23" s="27">
        <v>2.2522027020645159</v>
      </c>
      <c r="BI23" s="27">
        <v>0</v>
      </c>
      <c r="BJ23" s="27">
        <v>4.8988034576255721</v>
      </c>
      <c r="BK23" s="28">
        <f t="shared" ref="BK23:BK30" si="9">SUM(C23:BJ23)</f>
        <v>244.82927551254835</v>
      </c>
    </row>
    <row r="24" spans="1:63" x14ac:dyDescent="0.2">
      <c r="A24" s="22"/>
      <c r="B24" s="26" t="s">
        <v>117</v>
      </c>
      <c r="C24" s="27">
        <v>0</v>
      </c>
      <c r="D24" s="27">
        <v>2.5793065303225808</v>
      </c>
      <c r="E24" s="27">
        <v>0</v>
      </c>
      <c r="F24" s="27">
        <v>0</v>
      </c>
      <c r="G24" s="27">
        <v>0</v>
      </c>
      <c r="H24" s="27">
        <v>4.4561155094822809</v>
      </c>
      <c r="I24" s="27">
        <v>392.06099397921514</v>
      </c>
      <c r="J24" s="27">
        <v>77.913673370903211</v>
      </c>
      <c r="K24" s="27">
        <v>0</v>
      </c>
      <c r="L24" s="27">
        <v>33.687920722363899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2.6397434270661013</v>
      </c>
      <c r="S24" s="27">
        <v>31.34410410243007</v>
      </c>
      <c r="T24" s="27">
        <v>77.319578223387097</v>
      </c>
      <c r="U24" s="27">
        <v>0</v>
      </c>
      <c r="V24" s="27">
        <v>8.1407959293457832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6.3660940609004485E-2</v>
      </c>
      <c r="AC24" s="27">
        <v>9.0229077905312205E-2</v>
      </c>
      <c r="AD24" s="27">
        <v>0</v>
      </c>
      <c r="AE24" s="27">
        <v>0</v>
      </c>
      <c r="AF24" s="27">
        <v>0.82900156595683261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8.4985398284801242E-2</v>
      </c>
      <c r="AM24" s="27">
        <v>0.10613565584116387</v>
      </c>
      <c r="AN24" s="27">
        <v>0</v>
      </c>
      <c r="AO24" s="27">
        <v>0</v>
      </c>
      <c r="AP24" s="27">
        <v>0.54598604354120228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35.541839442825278</v>
      </c>
      <c r="AW24" s="27">
        <v>57.934242626412022</v>
      </c>
      <c r="AX24" s="27">
        <v>0.13734320154838711</v>
      </c>
      <c r="AY24" s="27">
        <v>0</v>
      </c>
      <c r="AZ24" s="27">
        <v>99.159869795558322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25.779027078345344</v>
      </c>
      <c r="BG24" s="27">
        <v>36.379922285131819</v>
      </c>
      <c r="BH24" s="27">
        <v>24.213704637548386</v>
      </c>
      <c r="BI24" s="27">
        <v>0</v>
      </c>
      <c r="BJ24" s="27">
        <v>55.670274596620857</v>
      </c>
      <c r="BK24" s="28">
        <f t="shared" si="9"/>
        <v>966.67845414064482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0.63411749664516115</v>
      </c>
      <c r="I25" s="27">
        <v>0.70359676741935484</v>
      </c>
      <c r="J25" s="27">
        <v>0</v>
      </c>
      <c r="K25" s="27">
        <v>0</v>
      </c>
      <c r="L25" s="27">
        <v>1.0165897693225809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7.7968702387096786E-2</v>
      </c>
      <c r="S25" s="27">
        <v>0</v>
      </c>
      <c r="T25" s="27">
        <v>0</v>
      </c>
      <c r="U25" s="27">
        <v>0</v>
      </c>
      <c r="V25" s="27">
        <v>0.42130708032258057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1.848719809525479E-3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1.0408635748719865E-2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22.50974459403762</v>
      </c>
      <c r="AW25" s="27">
        <v>2.2901422007096772</v>
      </c>
      <c r="AX25" s="27">
        <v>0</v>
      </c>
      <c r="AY25" s="27">
        <v>0</v>
      </c>
      <c r="AZ25" s="27">
        <v>13.404180010017104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14.052552743791255</v>
      </c>
      <c r="BG25" s="27">
        <v>2.1969085678387099</v>
      </c>
      <c r="BH25" s="27">
        <v>0</v>
      </c>
      <c r="BI25" s="27">
        <v>0</v>
      </c>
      <c r="BJ25" s="27">
        <v>9.0287489145635345</v>
      </c>
      <c r="BK25" s="28">
        <f t="shared" si="9"/>
        <v>66.348114202612919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1.7050758576530604E-2</v>
      </c>
      <c r="I26" s="27">
        <v>37.511576550129035</v>
      </c>
      <c r="J26" s="27">
        <v>6.1666196309110859</v>
      </c>
      <c r="K26" s="27">
        <v>0</v>
      </c>
      <c r="L26" s="27">
        <v>4.3346260935483868E-2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3.8169704036372626E-2</v>
      </c>
      <c r="S26" s="27">
        <v>0.40484252251612901</v>
      </c>
      <c r="T26" s="27">
        <v>19.139177435701818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3.389375584361292E-2</v>
      </c>
      <c r="AW26" s="27">
        <v>5.0009013610645159</v>
      </c>
      <c r="AX26" s="27">
        <v>6.2419354837741929</v>
      </c>
      <c r="AY26" s="27">
        <v>0</v>
      </c>
      <c r="AZ26" s="27">
        <v>2.3406695096774194E-2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2.8060724220903208E-2</v>
      </c>
      <c r="BG26" s="27">
        <v>0</v>
      </c>
      <c r="BH26" s="27">
        <v>2.5926480535483867</v>
      </c>
      <c r="BI26" s="27">
        <v>0</v>
      </c>
      <c r="BJ26" s="27">
        <v>0.67322510270967739</v>
      </c>
      <c r="BK26" s="28">
        <f t="shared" si="9"/>
        <v>77.914854039064522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1.2166354912989117</v>
      </c>
      <c r="I27" s="27">
        <v>52.459157548580649</v>
      </c>
      <c r="J27" s="27">
        <v>62.447365927161314</v>
      </c>
      <c r="K27" s="27">
        <v>0</v>
      </c>
      <c r="L27" s="27">
        <v>6.3805321172710183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0.45800938086237841</v>
      </c>
      <c r="S27" s="27">
        <v>0.73872188787096782</v>
      </c>
      <c r="T27" s="27">
        <v>11.419101873387095</v>
      </c>
      <c r="U27" s="27">
        <v>0</v>
      </c>
      <c r="V27" s="27">
        <v>1.7639851411160756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1.1251101065260232E-2</v>
      </c>
      <c r="AM27" s="27">
        <v>0</v>
      </c>
      <c r="AN27" s="27">
        <v>0</v>
      </c>
      <c r="AO27" s="27">
        <v>0</v>
      </c>
      <c r="AP27" s="27">
        <v>2.2701204489523938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5.492861855329382</v>
      </c>
      <c r="AW27" s="27">
        <v>13.892661929881111</v>
      </c>
      <c r="AX27" s="27">
        <v>5.1739776322580662</v>
      </c>
      <c r="AY27" s="27">
        <v>0</v>
      </c>
      <c r="AZ27" s="27">
        <v>33.410271807193801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6.7444528003795714</v>
      </c>
      <c r="BG27" s="27">
        <v>7.0654698963769569</v>
      </c>
      <c r="BH27" s="27">
        <v>30.782485964967741</v>
      </c>
      <c r="BI27" s="27">
        <v>0</v>
      </c>
      <c r="BJ27" s="27">
        <v>21.626850871079622</v>
      </c>
      <c r="BK27" s="28">
        <f t="shared" ref="BK27" si="10">SUM(C27:BJ27)</f>
        <v>263.35391367503229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8.40981620280985</v>
      </c>
      <c r="I28" s="27">
        <v>210.46483772210004</v>
      </c>
      <c r="J28" s="27">
        <v>52.626828954161283</v>
      </c>
      <c r="K28" s="27">
        <v>0</v>
      </c>
      <c r="L28" s="27">
        <v>60.600318177749564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6.3289641154482092</v>
      </c>
      <c r="S28" s="27">
        <v>7.118836607061283</v>
      </c>
      <c r="T28" s="27">
        <v>14.652942588774195</v>
      </c>
      <c r="U28" s="27">
        <v>0</v>
      </c>
      <c r="V28" s="27">
        <v>8.820234851218153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0.24266164573153989</v>
      </c>
      <c r="AC28" s="27">
        <v>1.4561928059820747E-3</v>
      </c>
      <c r="AD28" s="27">
        <v>0</v>
      </c>
      <c r="AE28" s="27">
        <v>0</v>
      </c>
      <c r="AF28" s="27">
        <v>0.8013315129425943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0.26370859320025503</v>
      </c>
      <c r="AM28" s="27">
        <v>4.5070078969793679E-3</v>
      </c>
      <c r="AN28" s="27">
        <v>0</v>
      </c>
      <c r="AO28" s="27">
        <v>0</v>
      </c>
      <c r="AP28" s="27">
        <v>0.18855194354627991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73.349108652032498</v>
      </c>
      <c r="AW28" s="27">
        <v>185.51271090679367</v>
      </c>
      <c r="AX28" s="27">
        <v>3.5785098581770538</v>
      </c>
      <c r="AY28" s="27">
        <v>0</v>
      </c>
      <c r="AZ28" s="27">
        <v>141.58939688832891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63.860202682712945</v>
      </c>
      <c r="BG28" s="27">
        <v>24.00102534366464</v>
      </c>
      <c r="BH28" s="27">
        <v>56.403055641693889</v>
      </c>
      <c r="BI28" s="27">
        <v>0</v>
      </c>
      <c r="BJ28" s="27">
        <v>61.001514577827429</v>
      </c>
      <c r="BK28" s="28">
        <f t="shared" si="9"/>
        <v>979.82052066667711</v>
      </c>
    </row>
    <row r="29" spans="1:63" x14ac:dyDescent="0.2">
      <c r="A29" s="22"/>
      <c r="B29" s="29" t="s">
        <v>90</v>
      </c>
      <c r="C29" s="30">
        <f t="shared" ref="C29:AH29" si="11">SUM(C23:C28)</f>
        <v>0</v>
      </c>
      <c r="D29" s="30">
        <f t="shared" si="11"/>
        <v>2.5793065303225808</v>
      </c>
      <c r="E29" s="30">
        <f t="shared" si="11"/>
        <v>0</v>
      </c>
      <c r="F29" s="30">
        <f t="shared" si="11"/>
        <v>0</v>
      </c>
      <c r="G29" s="30">
        <f t="shared" si="11"/>
        <v>0</v>
      </c>
      <c r="H29" s="30">
        <f t="shared" si="11"/>
        <v>15.527967765732164</v>
      </c>
      <c r="I29" s="30">
        <f t="shared" si="11"/>
        <v>750.70363749606338</v>
      </c>
      <c r="J29" s="30">
        <f t="shared" si="11"/>
        <v>200.92142573533044</v>
      </c>
      <c r="K29" s="30">
        <f t="shared" si="11"/>
        <v>0</v>
      </c>
      <c r="L29" s="30">
        <f t="shared" si="11"/>
        <v>115.27438620483984</v>
      </c>
      <c r="M29" s="30">
        <f t="shared" si="11"/>
        <v>0</v>
      </c>
      <c r="N29" s="30">
        <f t="shared" si="11"/>
        <v>0</v>
      </c>
      <c r="O29" s="30">
        <f t="shared" si="11"/>
        <v>0</v>
      </c>
      <c r="P29" s="30">
        <f t="shared" si="11"/>
        <v>0</v>
      </c>
      <c r="Q29" s="30">
        <f t="shared" si="11"/>
        <v>0</v>
      </c>
      <c r="R29" s="30">
        <f t="shared" si="11"/>
        <v>9.8502026050742781</v>
      </c>
      <c r="S29" s="30">
        <f t="shared" si="11"/>
        <v>40.482048192259249</v>
      </c>
      <c r="T29" s="30">
        <f t="shared" si="11"/>
        <v>123.05826057905666</v>
      </c>
      <c r="U29" s="30">
        <f t="shared" si="11"/>
        <v>0</v>
      </c>
      <c r="V29" s="30">
        <f t="shared" si="11"/>
        <v>19.664268880482716</v>
      </c>
      <c r="W29" s="30">
        <f t="shared" si="11"/>
        <v>0</v>
      </c>
      <c r="X29" s="30">
        <f t="shared" si="11"/>
        <v>0</v>
      </c>
      <c r="Y29" s="30">
        <f t="shared" si="11"/>
        <v>0</v>
      </c>
      <c r="Z29" s="30">
        <f t="shared" si="11"/>
        <v>0</v>
      </c>
      <c r="AA29" s="30">
        <f t="shared" si="11"/>
        <v>0</v>
      </c>
      <c r="AB29" s="30">
        <f t="shared" si="11"/>
        <v>0.35684534182351924</v>
      </c>
      <c r="AC29" s="30">
        <f t="shared" si="11"/>
        <v>9.1685270711294287E-2</v>
      </c>
      <c r="AD29" s="30">
        <f t="shared" si="11"/>
        <v>0</v>
      </c>
      <c r="AE29" s="30">
        <f t="shared" si="11"/>
        <v>0</v>
      </c>
      <c r="AF29" s="30">
        <f t="shared" si="11"/>
        <v>1.6303330788994268</v>
      </c>
      <c r="AG29" s="30">
        <f t="shared" si="11"/>
        <v>0</v>
      </c>
      <c r="AH29" s="30">
        <f t="shared" si="11"/>
        <v>0</v>
      </c>
      <c r="AI29" s="30">
        <f t="shared" ref="AI29:BJ29" si="12">SUM(AI23:AI28)</f>
        <v>0</v>
      </c>
      <c r="AJ29" s="30">
        <f t="shared" si="12"/>
        <v>0</v>
      </c>
      <c r="AK29" s="30">
        <f t="shared" si="12"/>
        <v>0</v>
      </c>
      <c r="AL29" s="30">
        <f t="shared" si="12"/>
        <v>0.3925588533921579</v>
      </c>
      <c r="AM29" s="30">
        <f t="shared" si="12"/>
        <v>0.11064266373814324</v>
      </c>
      <c r="AN29" s="30">
        <f t="shared" si="12"/>
        <v>0</v>
      </c>
      <c r="AO29" s="30">
        <f t="shared" si="12"/>
        <v>0</v>
      </c>
      <c r="AP29" s="30">
        <f t="shared" si="12"/>
        <v>3.0445728163512493</v>
      </c>
      <c r="AQ29" s="30">
        <f t="shared" si="12"/>
        <v>0</v>
      </c>
      <c r="AR29" s="30">
        <f t="shared" si="12"/>
        <v>0</v>
      </c>
      <c r="AS29" s="30">
        <f t="shared" si="12"/>
        <v>0</v>
      </c>
      <c r="AT29" s="30">
        <f t="shared" si="12"/>
        <v>0</v>
      </c>
      <c r="AU29" s="30">
        <f t="shared" si="12"/>
        <v>0</v>
      </c>
      <c r="AV29" s="30">
        <f t="shared" si="12"/>
        <v>159.48840645983339</v>
      </c>
      <c r="AW29" s="30">
        <f t="shared" si="12"/>
        <v>298.17475274134495</v>
      </c>
      <c r="AX29" s="30">
        <f t="shared" si="12"/>
        <v>15.1317762307577</v>
      </c>
      <c r="AY29" s="30">
        <f t="shared" si="12"/>
        <v>0</v>
      </c>
      <c r="AZ29" s="30">
        <f t="shared" si="12"/>
        <v>376.82059621083863</v>
      </c>
      <c r="BA29" s="30">
        <f t="shared" si="12"/>
        <v>0</v>
      </c>
      <c r="BB29" s="30">
        <f t="shared" si="12"/>
        <v>0</v>
      </c>
      <c r="BC29" s="30">
        <f t="shared" si="12"/>
        <v>0</v>
      </c>
      <c r="BD29" s="30">
        <f t="shared" si="12"/>
        <v>0</v>
      </c>
      <c r="BE29" s="30">
        <f t="shared" si="12"/>
        <v>0</v>
      </c>
      <c r="BF29" s="30">
        <f t="shared" si="12"/>
        <v>121.13022822478936</v>
      </c>
      <c r="BG29" s="30">
        <f t="shared" si="12"/>
        <v>75.367715834689463</v>
      </c>
      <c r="BH29" s="30">
        <f t="shared" si="12"/>
        <v>116.24409699982291</v>
      </c>
      <c r="BI29" s="30">
        <f t="shared" si="12"/>
        <v>0</v>
      </c>
      <c r="BJ29" s="30">
        <f t="shared" si="12"/>
        <v>152.89941752042671</v>
      </c>
      <c r="BK29" s="28">
        <f t="shared" si="9"/>
        <v>2598.9451322365799</v>
      </c>
    </row>
    <row r="30" spans="1:63" x14ac:dyDescent="0.2">
      <c r="A30" s="22"/>
      <c r="B30" s="32" t="s">
        <v>80</v>
      </c>
      <c r="C30" s="27">
        <f t="shared" ref="C30:AH30" si="13">C9+C12+C15+C18+C21+C29</f>
        <v>0</v>
      </c>
      <c r="D30" s="27">
        <f t="shared" si="13"/>
        <v>8.3555365863548392</v>
      </c>
      <c r="E30" s="27">
        <f t="shared" si="13"/>
        <v>0</v>
      </c>
      <c r="F30" s="27">
        <f t="shared" si="13"/>
        <v>0</v>
      </c>
      <c r="G30" s="27">
        <f t="shared" si="13"/>
        <v>0</v>
      </c>
      <c r="H30" s="27">
        <f t="shared" si="13"/>
        <v>24.326766680172312</v>
      </c>
      <c r="I30" s="27">
        <f t="shared" si="13"/>
        <v>5198.6449266081463</v>
      </c>
      <c r="J30" s="27">
        <f t="shared" si="13"/>
        <v>3275.4570027854711</v>
      </c>
      <c r="K30" s="27">
        <f t="shared" si="13"/>
        <v>0</v>
      </c>
      <c r="L30" s="27">
        <f t="shared" si="13"/>
        <v>234.2350488773092</v>
      </c>
      <c r="M30" s="27">
        <f t="shared" si="13"/>
        <v>0</v>
      </c>
      <c r="N30" s="27">
        <f t="shared" si="13"/>
        <v>0</v>
      </c>
      <c r="O30" s="27">
        <f t="shared" si="13"/>
        <v>0</v>
      </c>
      <c r="P30" s="27">
        <f t="shared" si="13"/>
        <v>0</v>
      </c>
      <c r="Q30" s="27">
        <f t="shared" si="13"/>
        <v>0</v>
      </c>
      <c r="R30" s="27">
        <f t="shared" si="13"/>
        <v>14.641295708408327</v>
      </c>
      <c r="S30" s="27">
        <f t="shared" si="13"/>
        <v>186.68532129653099</v>
      </c>
      <c r="T30" s="27">
        <f t="shared" si="13"/>
        <v>781.21246330130327</v>
      </c>
      <c r="U30" s="27">
        <f t="shared" si="13"/>
        <v>0</v>
      </c>
      <c r="V30" s="27">
        <f t="shared" si="13"/>
        <v>54.505562125110139</v>
      </c>
      <c r="W30" s="27">
        <f t="shared" si="13"/>
        <v>0</v>
      </c>
      <c r="X30" s="27">
        <f t="shared" si="13"/>
        <v>0</v>
      </c>
      <c r="Y30" s="27">
        <f t="shared" si="13"/>
        <v>0</v>
      </c>
      <c r="Z30" s="27">
        <f t="shared" si="13"/>
        <v>0</v>
      </c>
      <c r="AA30" s="27">
        <f t="shared" si="13"/>
        <v>0</v>
      </c>
      <c r="AB30" s="27">
        <f t="shared" si="13"/>
        <v>0.4345052362880143</v>
      </c>
      <c r="AC30" s="27">
        <f t="shared" si="13"/>
        <v>122.76395263201923</v>
      </c>
      <c r="AD30" s="27">
        <f t="shared" si="13"/>
        <v>0</v>
      </c>
      <c r="AE30" s="27">
        <f t="shared" si="13"/>
        <v>0</v>
      </c>
      <c r="AF30" s="27">
        <f t="shared" si="13"/>
        <v>2.4368808424159067</v>
      </c>
      <c r="AG30" s="27">
        <f t="shared" si="13"/>
        <v>0</v>
      </c>
      <c r="AH30" s="27">
        <f t="shared" si="13"/>
        <v>0</v>
      </c>
      <c r="AI30" s="27">
        <f t="shared" ref="AI30:BJ30" si="14">AI9+AI12+AI15+AI18+AI21+AI29</f>
        <v>0</v>
      </c>
      <c r="AJ30" s="27">
        <f t="shared" si="14"/>
        <v>0</v>
      </c>
      <c r="AK30" s="27">
        <f t="shared" si="14"/>
        <v>0</v>
      </c>
      <c r="AL30" s="27">
        <f t="shared" si="14"/>
        <v>0.50141834236408189</v>
      </c>
      <c r="AM30" s="27">
        <f t="shared" si="14"/>
        <v>0.16837864384786821</v>
      </c>
      <c r="AN30" s="27">
        <f t="shared" si="14"/>
        <v>6.4655247548387113E-2</v>
      </c>
      <c r="AO30" s="27">
        <f t="shared" si="14"/>
        <v>0</v>
      </c>
      <c r="AP30" s="27">
        <f t="shared" si="14"/>
        <v>3.5597879350548443</v>
      </c>
      <c r="AQ30" s="27">
        <f t="shared" si="14"/>
        <v>0</v>
      </c>
      <c r="AR30" s="27">
        <f t="shared" si="14"/>
        <v>0</v>
      </c>
      <c r="AS30" s="27">
        <f t="shared" si="14"/>
        <v>0</v>
      </c>
      <c r="AT30" s="27">
        <f t="shared" si="14"/>
        <v>0</v>
      </c>
      <c r="AU30" s="27">
        <f t="shared" si="14"/>
        <v>0</v>
      </c>
      <c r="AV30" s="27">
        <f t="shared" si="14"/>
        <v>181.94324039886808</v>
      </c>
      <c r="AW30" s="27">
        <f t="shared" si="14"/>
        <v>1329.6324169950042</v>
      </c>
      <c r="AX30" s="27">
        <f t="shared" si="14"/>
        <v>263.67110382609002</v>
      </c>
      <c r="AY30" s="27">
        <f t="shared" si="14"/>
        <v>0</v>
      </c>
      <c r="AZ30" s="27">
        <f t="shared" si="14"/>
        <v>492.03464282804191</v>
      </c>
      <c r="BA30" s="27">
        <f t="shared" si="14"/>
        <v>0</v>
      </c>
      <c r="BB30" s="27">
        <f t="shared" si="14"/>
        <v>0</v>
      </c>
      <c r="BC30" s="27">
        <f t="shared" si="14"/>
        <v>0</v>
      </c>
      <c r="BD30" s="27">
        <f t="shared" si="14"/>
        <v>0</v>
      </c>
      <c r="BE30" s="27">
        <f t="shared" si="14"/>
        <v>0</v>
      </c>
      <c r="BF30" s="27">
        <f t="shared" si="14"/>
        <v>130.03664244222145</v>
      </c>
      <c r="BG30" s="27">
        <f t="shared" si="14"/>
        <v>147.76210776257992</v>
      </c>
      <c r="BH30" s="27">
        <f t="shared" si="14"/>
        <v>163.3805245972971</v>
      </c>
      <c r="BI30" s="27">
        <f t="shared" si="14"/>
        <v>0</v>
      </c>
      <c r="BJ30" s="27">
        <f t="shared" si="14"/>
        <v>166.09189952329365</v>
      </c>
      <c r="BK30" s="28">
        <f t="shared" si="9"/>
        <v>12782.546081221739</v>
      </c>
    </row>
    <row r="31" spans="1:63" ht="3.75" customHeight="1" x14ac:dyDescent="0.2">
      <c r="A31" s="22"/>
      <c r="B31" s="33"/>
      <c r="C31" s="5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4"/>
    </row>
    <row r="32" spans="1:63" x14ac:dyDescent="0.2">
      <c r="A32" s="22" t="s">
        <v>1</v>
      </c>
      <c r="B32" s="23" t="s">
        <v>7</v>
      </c>
      <c r="C32" s="52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4"/>
    </row>
    <row r="33" spans="1:63" s="34" customFormat="1" x14ac:dyDescent="0.2">
      <c r="A33" s="22" t="s">
        <v>76</v>
      </c>
      <c r="B33" s="25" t="s">
        <v>2</v>
      </c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1"/>
    </row>
    <row r="34" spans="1:63" s="34" customFormat="1" x14ac:dyDescent="0.2">
      <c r="A34" s="22"/>
      <c r="B34" s="26" t="s">
        <v>105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5.406876650857285</v>
      </c>
      <c r="I34" s="27">
        <v>0.74773704251612894</v>
      </c>
      <c r="J34" s="27">
        <v>0</v>
      </c>
      <c r="K34" s="27">
        <v>0</v>
      </c>
      <c r="L34" s="27">
        <v>1.3981957451234539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4.6082716084007789</v>
      </c>
      <c r="S34" s="27">
        <v>7.6901272612903221E-2</v>
      </c>
      <c r="T34" s="27">
        <v>0</v>
      </c>
      <c r="U34" s="27">
        <v>0</v>
      </c>
      <c r="V34" s="27">
        <v>0.82954795497332146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1.1143399906917537</v>
      </c>
      <c r="AC34" s="27">
        <v>0</v>
      </c>
      <c r="AD34" s="27">
        <v>0</v>
      </c>
      <c r="AE34" s="27">
        <v>0</v>
      </c>
      <c r="AF34" s="27">
        <v>7.448192357378336E-2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1.4298529732266287</v>
      </c>
      <c r="AM34" s="27">
        <v>5.3290090320581764E-4</v>
      </c>
      <c r="AN34" s="27">
        <v>0</v>
      </c>
      <c r="AO34" s="27">
        <v>0</v>
      </c>
      <c r="AP34" s="27">
        <v>0.13342099549216385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71.081947820461451</v>
      </c>
      <c r="AW34" s="27">
        <v>9.6183844162688583</v>
      </c>
      <c r="AX34" s="27">
        <v>0</v>
      </c>
      <c r="AY34" s="27">
        <v>0</v>
      </c>
      <c r="AZ34" s="27">
        <v>28.62549719308765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86.828228520749178</v>
      </c>
      <c r="BG34" s="27">
        <v>5.0742397712472878</v>
      </c>
      <c r="BH34" s="27">
        <v>0</v>
      </c>
      <c r="BI34" s="27">
        <v>0</v>
      </c>
      <c r="BJ34" s="27">
        <v>25.678446098814106</v>
      </c>
      <c r="BK34" s="28">
        <f t="shared" ref="BK34:BK35" si="15">SUM(C34:BJ34)</f>
        <v>242.72690287899991</v>
      </c>
    </row>
    <row r="35" spans="1:63" s="34" customFormat="1" x14ac:dyDescent="0.2">
      <c r="A35" s="22"/>
      <c r="B35" s="26" t="s">
        <v>106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3.8939437792272971</v>
      </c>
      <c r="I35" s="27">
        <v>0.70031206661290335</v>
      </c>
      <c r="J35" s="27">
        <v>0</v>
      </c>
      <c r="K35" s="27">
        <v>0</v>
      </c>
      <c r="L35" s="27">
        <v>0.19357606264516131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2.5272926905468944</v>
      </c>
      <c r="S35" s="27">
        <v>0</v>
      </c>
      <c r="T35" s="27">
        <v>0</v>
      </c>
      <c r="U35" s="27">
        <v>0</v>
      </c>
      <c r="V35" s="27">
        <v>0.10383088496774193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0.32773390388794316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0.32672267010037681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145.32672405364949</v>
      </c>
      <c r="AW35" s="27">
        <v>0.37288638000000002</v>
      </c>
      <c r="AX35" s="27">
        <v>0</v>
      </c>
      <c r="AY35" s="27">
        <v>0</v>
      </c>
      <c r="AZ35" s="27">
        <v>9.4333333688144325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126.24579029152332</v>
      </c>
      <c r="BG35" s="27">
        <v>0.4525575706129033</v>
      </c>
      <c r="BH35" s="27">
        <v>0</v>
      </c>
      <c r="BI35" s="27">
        <v>0</v>
      </c>
      <c r="BJ35" s="27">
        <v>2.6421356821210478</v>
      </c>
      <c r="BK35" s="28">
        <f t="shared" si="15"/>
        <v>292.54683940470949</v>
      </c>
    </row>
    <row r="36" spans="1:63" s="34" customFormat="1" x14ac:dyDescent="0.2">
      <c r="A36" s="22"/>
      <c r="B36" s="29" t="s">
        <v>85</v>
      </c>
      <c r="C36" s="48">
        <f>SUM(C34:C35)</f>
        <v>0</v>
      </c>
      <c r="D36" s="48">
        <f t="shared" ref="D36:BK36" si="16">SUM(D34:D35)</f>
        <v>0</v>
      </c>
      <c r="E36" s="48">
        <f t="shared" si="16"/>
        <v>0</v>
      </c>
      <c r="F36" s="48">
        <f t="shared" si="16"/>
        <v>0</v>
      </c>
      <c r="G36" s="48">
        <f t="shared" si="16"/>
        <v>0</v>
      </c>
      <c r="H36" s="48">
        <f t="shared" si="16"/>
        <v>9.3008204300845811</v>
      </c>
      <c r="I36" s="48">
        <f t="shared" si="16"/>
        <v>1.4480491091290322</v>
      </c>
      <c r="J36" s="48">
        <f t="shared" si="16"/>
        <v>0</v>
      </c>
      <c r="K36" s="48">
        <f t="shared" si="16"/>
        <v>0</v>
      </c>
      <c r="L36" s="48">
        <f t="shared" si="16"/>
        <v>1.5917718077686152</v>
      </c>
      <c r="M36" s="48">
        <f t="shared" si="16"/>
        <v>0</v>
      </c>
      <c r="N36" s="48">
        <f t="shared" si="16"/>
        <v>0</v>
      </c>
      <c r="O36" s="48">
        <f t="shared" si="16"/>
        <v>0</v>
      </c>
      <c r="P36" s="48">
        <f t="shared" si="16"/>
        <v>0</v>
      </c>
      <c r="Q36" s="48">
        <f t="shared" si="16"/>
        <v>0</v>
      </c>
      <c r="R36" s="48">
        <f t="shared" si="16"/>
        <v>7.1355642989476733</v>
      </c>
      <c r="S36" s="48">
        <f t="shared" si="16"/>
        <v>7.6901272612903221E-2</v>
      </c>
      <c r="T36" s="48">
        <f t="shared" si="16"/>
        <v>0</v>
      </c>
      <c r="U36" s="48">
        <f t="shared" si="16"/>
        <v>0</v>
      </c>
      <c r="V36" s="48">
        <f t="shared" si="16"/>
        <v>0.93337883994106341</v>
      </c>
      <c r="W36" s="48">
        <f t="shared" si="16"/>
        <v>0</v>
      </c>
      <c r="X36" s="48">
        <f t="shared" si="16"/>
        <v>0</v>
      </c>
      <c r="Y36" s="48">
        <f t="shared" si="16"/>
        <v>0</v>
      </c>
      <c r="Z36" s="48">
        <f t="shared" si="16"/>
        <v>0</v>
      </c>
      <c r="AA36" s="48">
        <f t="shared" si="16"/>
        <v>0</v>
      </c>
      <c r="AB36" s="48">
        <f t="shared" si="16"/>
        <v>1.4420738945796969</v>
      </c>
      <c r="AC36" s="48">
        <f t="shared" si="16"/>
        <v>0</v>
      </c>
      <c r="AD36" s="48">
        <f t="shared" si="16"/>
        <v>0</v>
      </c>
      <c r="AE36" s="48">
        <f t="shared" si="16"/>
        <v>0</v>
      </c>
      <c r="AF36" s="48">
        <f t="shared" si="16"/>
        <v>7.448192357378336E-2</v>
      </c>
      <c r="AG36" s="48">
        <f t="shared" si="16"/>
        <v>0</v>
      </c>
      <c r="AH36" s="48">
        <f t="shared" si="16"/>
        <v>0</v>
      </c>
      <c r="AI36" s="48">
        <f t="shared" si="16"/>
        <v>0</v>
      </c>
      <c r="AJ36" s="48">
        <f t="shared" si="16"/>
        <v>0</v>
      </c>
      <c r="AK36" s="48">
        <f t="shared" si="16"/>
        <v>0</v>
      </c>
      <c r="AL36" s="48">
        <f t="shared" si="16"/>
        <v>1.7565756433270057</v>
      </c>
      <c r="AM36" s="48">
        <f t="shared" si="16"/>
        <v>5.3290090320581764E-4</v>
      </c>
      <c r="AN36" s="48">
        <f t="shared" si="16"/>
        <v>0</v>
      </c>
      <c r="AO36" s="48">
        <f t="shared" si="16"/>
        <v>0</v>
      </c>
      <c r="AP36" s="48">
        <f t="shared" si="16"/>
        <v>0.13342099549216385</v>
      </c>
      <c r="AQ36" s="48">
        <f t="shared" si="16"/>
        <v>0</v>
      </c>
      <c r="AR36" s="48">
        <f t="shared" si="16"/>
        <v>0</v>
      </c>
      <c r="AS36" s="48">
        <f t="shared" si="16"/>
        <v>0</v>
      </c>
      <c r="AT36" s="48">
        <f t="shared" si="16"/>
        <v>0</v>
      </c>
      <c r="AU36" s="48">
        <f t="shared" si="16"/>
        <v>0</v>
      </c>
      <c r="AV36" s="48">
        <f t="shared" si="16"/>
        <v>216.40867187411095</v>
      </c>
      <c r="AW36" s="48">
        <f t="shared" si="16"/>
        <v>9.9912707962688589</v>
      </c>
      <c r="AX36" s="48">
        <f t="shared" si="16"/>
        <v>0</v>
      </c>
      <c r="AY36" s="48">
        <f t="shared" si="16"/>
        <v>0</v>
      </c>
      <c r="AZ36" s="48">
        <f t="shared" si="16"/>
        <v>38.058830561902084</v>
      </c>
      <c r="BA36" s="48">
        <f t="shared" si="16"/>
        <v>0</v>
      </c>
      <c r="BB36" s="48">
        <f t="shared" si="16"/>
        <v>0</v>
      </c>
      <c r="BC36" s="48">
        <f t="shared" si="16"/>
        <v>0</v>
      </c>
      <c r="BD36" s="48">
        <f t="shared" si="16"/>
        <v>0</v>
      </c>
      <c r="BE36" s="48">
        <f t="shared" si="16"/>
        <v>0</v>
      </c>
      <c r="BF36" s="48">
        <f t="shared" si="16"/>
        <v>213.0740188122725</v>
      </c>
      <c r="BG36" s="48">
        <f t="shared" si="16"/>
        <v>5.526797341860191</v>
      </c>
      <c r="BH36" s="48">
        <f t="shared" si="16"/>
        <v>0</v>
      </c>
      <c r="BI36" s="48">
        <f t="shared" si="16"/>
        <v>0</v>
      </c>
      <c r="BJ36" s="48">
        <f t="shared" si="16"/>
        <v>28.320581780935154</v>
      </c>
      <c r="BK36" s="48">
        <f t="shared" si="16"/>
        <v>535.27374228370945</v>
      </c>
    </row>
    <row r="37" spans="1:63" x14ac:dyDescent="0.2">
      <c r="A37" s="22" t="s">
        <v>77</v>
      </c>
      <c r="B37" s="25" t="s">
        <v>14</v>
      </c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4"/>
    </row>
    <row r="38" spans="1:63" x14ac:dyDescent="0.2">
      <c r="A38" s="22"/>
      <c r="B38" s="26" t="s">
        <v>126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0.18604649796774198</v>
      </c>
      <c r="I38" s="27">
        <v>17.244920592096772</v>
      </c>
      <c r="J38" s="27">
        <v>0</v>
      </c>
      <c r="K38" s="27">
        <v>0</v>
      </c>
      <c r="L38" s="27">
        <v>10.282763803451612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0.19153470106451612</v>
      </c>
      <c r="S38" s="27">
        <v>1.3669621709354836</v>
      </c>
      <c r="T38" s="27">
        <v>0</v>
      </c>
      <c r="U38" s="27">
        <v>0</v>
      </c>
      <c r="V38" s="27">
        <v>1.6997949073225804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1.1538653612650461E-2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1.3179256451324199E-2</v>
      </c>
      <c r="AM38" s="27">
        <v>0</v>
      </c>
      <c r="AN38" s="27">
        <v>0</v>
      </c>
      <c r="AO38" s="27">
        <v>0</v>
      </c>
      <c r="AP38" s="27">
        <v>4.6964279032258069E-2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1.9282463006057284</v>
      </c>
      <c r="AW38" s="27">
        <v>9.0498232580509868</v>
      </c>
      <c r="AX38" s="27">
        <v>0</v>
      </c>
      <c r="AY38" s="27">
        <v>0</v>
      </c>
      <c r="AZ38" s="27">
        <v>18.156155560843999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1.164484678233521</v>
      </c>
      <c r="BG38" s="27">
        <v>1.2502878191748177</v>
      </c>
      <c r="BH38" s="27">
        <v>0</v>
      </c>
      <c r="BI38" s="27">
        <v>0</v>
      </c>
      <c r="BJ38" s="27">
        <v>7.0316484861559987</v>
      </c>
      <c r="BK38" s="28">
        <f t="shared" ref="BK38" si="17">SUM(C38:BJ38)</f>
        <v>69.624350964999977</v>
      </c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1.8255009949488357</v>
      </c>
      <c r="I39" s="27">
        <v>0.93799289103225802</v>
      </c>
      <c r="J39" s="27">
        <v>0</v>
      </c>
      <c r="K39" s="27">
        <v>0</v>
      </c>
      <c r="L39" s="27">
        <v>2.3520676307848527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1.3358261995672942</v>
      </c>
      <c r="S39" s="27">
        <v>1.3253654258064516E-2</v>
      </c>
      <c r="T39" s="27">
        <v>0</v>
      </c>
      <c r="U39" s="27">
        <v>0</v>
      </c>
      <c r="V39" s="27">
        <v>0.69202549724740436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0.35176828581725722</v>
      </c>
      <c r="AC39" s="27">
        <v>1.9104029035657739E-4</v>
      </c>
      <c r="AD39" s="27">
        <v>0</v>
      </c>
      <c r="AE39" s="27">
        <v>0</v>
      </c>
      <c r="AF39" s="27">
        <v>9.2591026066100743E-2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0.50275616382646138</v>
      </c>
      <c r="AM39" s="27">
        <v>6.5100330334165605E-3</v>
      </c>
      <c r="AN39" s="27">
        <v>0</v>
      </c>
      <c r="AO39" s="27">
        <v>0</v>
      </c>
      <c r="AP39" s="27">
        <v>0.12044006887302895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17.495699490368157</v>
      </c>
      <c r="AW39" s="27">
        <v>0.75818838606869499</v>
      </c>
      <c r="AX39" s="27">
        <v>0</v>
      </c>
      <c r="AY39" s="27">
        <v>0</v>
      </c>
      <c r="AZ39" s="27">
        <v>10.335640396735148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14.370422601117046</v>
      </c>
      <c r="BG39" s="27">
        <v>0.15108552493011235</v>
      </c>
      <c r="BH39" s="27">
        <v>0</v>
      </c>
      <c r="BI39" s="27">
        <v>0</v>
      </c>
      <c r="BJ39" s="27">
        <v>5.7283566743579808</v>
      </c>
      <c r="BK39" s="28">
        <f t="shared" ref="BK39:BK48" si="18">SUM(C39:BJ39)</f>
        <v>57.070316559322464</v>
      </c>
    </row>
    <row r="40" spans="1:63" x14ac:dyDescent="0.2">
      <c r="A40" s="22"/>
      <c r="B40" s="26" t="s">
        <v>120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0.2787475813225806</v>
      </c>
      <c r="I40" s="27">
        <v>9.8483757161290333E-2</v>
      </c>
      <c r="J40" s="27">
        <v>0</v>
      </c>
      <c r="K40" s="27">
        <v>0</v>
      </c>
      <c r="L40" s="27">
        <v>0.17638003012903222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0.19207858812903228</v>
      </c>
      <c r="S40" s="27">
        <v>0</v>
      </c>
      <c r="T40" s="27">
        <v>0</v>
      </c>
      <c r="U40" s="27">
        <v>0</v>
      </c>
      <c r="V40" s="27">
        <v>1.249165751612903E-2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1.502313319327102E-2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1.6518752806146637E-2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4.2879837592434278</v>
      </c>
      <c r="AW40" s="27">
        <v>2.2539191258064514E-2</v>
      </c>
      <c r="AX40" s="27">
        <v>0</v>
      </c>
      <c r="AY40" s="27">
        <v>0</v>
      </c>
      <c r="AZ40" s="27">
        <v>1.4622503535663023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4.4144311919507686</v>
      </c>
      <c r="BG40" s="27">
        <v>0.22128758832258069</v>
      </c>
      <c r="BH40" s="27">
        <v>0</v>
      </c>
      <c r="BI40" s="27">
        <v>0</v>
      </c>
      <c r="BJ40" s="27">
        <v>1.3988839996595048</v>
      </c>
      <c r="BK40" s="28">
        <f t="shared" si="18"/>
        <v>12.597099584258132</v>
      </c>
    </row>
    <row r="41" spans="1:63" x14ac:dyDescent="0.2">
      <c r="A41" s="22"/>
      <c r="B41" s="26" t="s">
        <v>123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2.4651612897473023</v>
      </c>
      <c r="I41" s="27">
        <v>13.861686762322581</v>
      </c>
      <c r="J41" s="27">
        <v>0</v>
      </c>
      <c r="K41" s="27">
        <v>0</v>
      </c>
      <c r="L41" s="27">
        <v>1.3009409066574802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1.6711009118656033</v>
      </c>
      <c r="S41" s="27">
        <v>0.23242872190322572</v>
      </c>
      <c r="T41" s="27">
        <v>0</v>
      </c>
      <c r="U41" s="27">
        <v>0</v>
      </c>
      <c r="V41" s="27">
        <v>0.26267386256832581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0.18160354278829113</v>
      </c>
      <c r="AC41" s="27">
        <v>5.6512139677030249E-3</v>
      </c>
      <c r="AD41" s="27">
        <v>0</v>
      </c>
      <c r="AE41" s="27">
        <v>0</v>
      </c>
      <c r="AF41" s="27">
        <v>0.24610796498983512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0.37893140245137186</v>
      </c>
      <c r="AM41" s="27">
        <v>0</v>
      </c>
      <c r="AN41" s="27">
        <v>0</v>
      </c>
      <c r="AO41" s="27">
        <v>0</v>
      </c>
      <c r="AP41" s="27">
        <v>7.1133432577707182E-3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106.4362497740003</v>
      </c>
      <c r="AW41" s="27">
        <v>7.2057104660504026</v>
      </c>
      <c r="AX41" s="27">
        <v>0</v>
      </c>
      <c r="AY41" s="27">
        <v>0</v>
      </c>
      <c r="AZ41" s="27">
        <v>25.114631424741905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113.9243565847177</v>
      </c>
      <c r="BG41" s="27">
        <v>7.5954306158851193</v>
      </c>
      <c r="BH41" s="27">
        <v>1.2384485064516129E-2</v>
      </c>
      <c r="BI41" s="27">
        <v>0</v>
      </c>
      <c r="BJ41" s="27">
        <v>8.6869479352362902</v>
      </c>
      <c r="BK41" s="28">
        <f t="shared" si="18"/>
        <v>289.58911120821568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6.4924261445120273</v>
      </c>
      <c r="I42" s="27">
        <v>20.715858669290323</v>
      </c>
      <c r="J42" s="27">
        <v>0</v>
      </c>
      <c r="K42" s="27">
        <v>0</v>
      </c>
      <c r="L42" s="27">
        <v>2.851735320422351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4.1731435671331267</v>
      </c>
      <c r="S42" s="27">
        <v>5.6447828599032253</v>
      </c>
      <c r="T42" s="27">
        <v>0</v>
      </c>
      <c r="U42" s="27">
        <v>0</v>
      </c>
      <c r="V42" s="27">
        <v>2.5823118235776481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0.9621453929812458</v>
      </c>
      <c r="AC42" s="27">
        <v>5.9875713223538933E-3</v>
      </c>
      <c r="AD42" s="27">
        <v>0</v>
      </c>
      <c r="AE42" s="27">
        <v>0</v>
      </c>
      <c r="AF42" s="27">
        <v>0.11244922637811897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1.6318012969963702</v>
      </c>
      <c r="AM42" s="27">
        <v>3.5472674192204997E-3</v>
      </c>
      <c r="AN42" s="27">
        <v>0</v>
      </c>
      <c r="AO42" s="27">
        <v>0</v>
      </c>
      <c r="AP42" s="27">
        <v>0.16940752188220234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66.790049477044832</v>
      </c>
      <c r="AW42" s="27">
        <v>20.820815785007252</v>
      </c>
      <c r="AX42" s="27">
        <v>0</v>
      </c>
      <c r="AY42" s="27">
        <v>0</v>
      </c>
      <c r="AZ42" s="27">
        <v>37.802031379369154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84.663063644205081</v>
      </c>
      <c r="BG42" s="27">
        <v>2.7976744577673016</v>
      </c>
      <c r="BH42" s="27">
        <v>1.1351746117096777</v>
      </c>
      <c r="BI42" s="27">
        <v>0</v>
      </c>
      <c r="BJ42" s="27">
        <v>37.374191722144765</v>
      </c>
      <c r="BK42" s="28">
        <f t="shared" si="18"/>
        <v>296.72859773906623</v>
      </c>
    </row>
    <row r="43" spans="1:63" x14ac:dyDescent="0.2">
      <c r="A43" s="22"/>
      <c r="B43" s="26" t="s">
        <v>108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1.8240702299287577</v>
      </c>
      <c r="I43" s="27">
        <v>0.89378938351612891</v>
      </c>
      <c r="J43" s="27">
        <v>0</v>
      </c>
      <c r="K43" s="27">
        <v>0</v>
      </c>
      <c r="L43" s="27">
        <v>1.2218990879141467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0.65499316774866212</v>
      </c>
      <c r="S43" s="27">
        <v>2.3524261394838697</v>
      </c>
      <c r="T43" s="27">
        <v>0</v>
      </c>
      <c r="U43" s="27">
        <v>0</v>
      </c>
      <c r="V43" s="27">
        <v>0.10392617073101436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2.1700087905918139E-2</v>
      </c>
      <c r="AC43" s="27">
        <v>0</v>
      </c>
      <c r="AD43" s="27">
        <v>0</v>
      </c>
      <c r="AE43" s="27">
        <v>0</v>
      </c>
      <c r="AF43" s="27">
        <v>4.1091785392641933E-4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2.3160013389581229E-2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5.859385184282818</v>
      </c>
      <c r="AW43" s="27">
        <v>0.48305081929032251</v>
      </c>
      <c r="AX43" s="27">
        <v>0</v>
      </c>
      <c r="AY43" s="27">
        <v>0</v>
      </c>
      <c r="AZ43" s="27">
        <v>1.2704234004290038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4.0653881886474936</v>
      </c>
      <c r="BG43" s="27">
        <v>0.20243239670967744</v>
      </c>
      <c r="BH43" s="27">
        <v>0</v>
      </c>
      <c r="BI43" s="27">
        <v>0</v>
      </c>
      <c r="BJ43" s="27">
        <v>1.587527514394488</v>
      </c>
      <c r="BK43" s="28">
        <f t="shared" si="18"/>
        <v>20.56458270222581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1.1479553707641372</v>
      </c>
      <c r="I44" s="27">
        <v>3.8842875162569239</v>
      </c>
      <c r="J44" s="27">
        <v>0</v>
      </c>
      <c r="K44" s="27">
        <v>0</v>
      </c>
      <c r="L44" s="27">
        <v>0.94647204480984171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0.78217278223586306</v>
      </c>
      <c r="S44" s="27">
        <v>4.1688162470011392</v>
      </c>
      <c r="T44" s="27">
        <v>0</v>
      </c>
      <c r="U44" s="27">
        <v>0</v>
      </c>
      <c r="V44" s="27">
        <v>1.3204996063837078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4.3466522467429852E-2</v>
      </c>
      <c r="AC44" s="27">
        <v>0</v>
      </c>
      <c r="AD44" s="27">
        <v>0</v>
      </c>
      <c r="AE44" s="27">
        <v>0</v>
      </c>
      <c r="AF44" s="27">
        <v>1.3907300564479495E-2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3.2075709490288665E-2</v>
      </c>
      <c r="AM44" s="27">
        <v>0</v>
      </c>
      <c r="AN44" s="27">
        <v>0</v>
      </c>
      <c r="AO44" s="27">
        <v>0</v>
      </c>
      <c r="AP44" s="27">
        <v>3.1688101608327468E-2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4.3125152013973373</v>
      </c>
      <c r="AW44" s="27">
        <v>0.2015680900645162</v>
      </c>
      <c r="AX44" s="27">
        <v>0</v>
      </c>
      <c r="AY44" s="27">
        <v>0</v>
      </c>
      <c r="AZ44" s="27">
        <v>3.2614612600423878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3.6516312807094633</v>
      </c>
      <c r="BG44" s="27">
        <v>1.5086326766774196</v>
      </c>
      <c r="BH44" s="27">
        <v>0</v>
      </c>
      <c r="BI44" s="27">
        <v>0</v>
      </c>
      <c r="BJ44" s="27">
        <v>2.8629099634944826</v>
      </c>
      <c r="BK44" s="28">
        <f t="shared" si="18"/>
        <v>28.170059673967742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0.84170414840610475</v>
      </c>
      <c r="I45" s="27">
        <v>1.0590509819354839</v>
      </c>
      <c r="J45" s="27">
        <v>0</v>
      </c>
      <c r="K45" s="27">
        <v>0</v>
      </c>
      <c r="L45" s="27">
        <v>0.94411391565939151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0.46570525033583071</v>
      </c>
      <c r="S45" s="27">
        <v>0</v>
      </c>
      <c r="T45" s="27">
        <v>0</v>
      </c>
      <c r="U45" s="27">
        <v>0</v>
      </c>
      <c r="V45" s="27">
        <v>0.11880494495351168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0.17058823749626925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0.20921522542711435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19.440945964594423</v>
      </c>
      <c r="AW45" s="27">
        <v>0.81485931028267578</v>
      </c>
      <c r="AX45" s="27">
        <v>0</v>
      </c>
      <c r="AY45" s="27">
        <v>0</v>
      </c>
      <c r="AZ45" s="27">
        <v>3.9573331787868677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22.360821711350749</v>
      </c>
      <c r="BG45" s="27">
        <v>0.29753500739474381</v>
      </c>
      <c r="BH45" s="27">
        <v>0</v>
      </c>
      <c r="BI45" s="27">
        <v>0</v>
      </c>
      <c r="BJ45" s="27">
        <v>2.4295767713099035</v>
      </c>
      <c r="BK45" s="28">
        <f t="shared" si="18"/>
        <v>53.110254647933068</v>
      </c>
    </row>
    <row r="46" spans="1:63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9.3938946689642577</v>
      </c>
      <c r="I46" s="27">
        <v>64.216618868941325</v>
      </c>
      <c r="J46" s="27">
        <v>0</v>
      </c>
      <c r="K46" s="27">
        <v>0</v>
      </c>
      <c r="L46" s="27">
        <v>7.429013590005213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6.5992477854550984</v>
      </c>
      <c r="S46" s="27">
        <v>3.2651063791232082</v>
      </c>
      <c r="T46" s="27">
        <v>4.1940995550000002</v>
      </c>
      <c r="U46" s="27">
        <v>0</v>
      </c>
      <c r="V46" s="27">
        <v>3.5032264848657548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4.8457437993710526</v>
      </c>
      <c r="AC46" s="27">
        <v>7.6906722161362767E-2</v>
      </c>
      <c r="AD46" s="27">
        <v>0</v>
      </c>
      <c r="AE46" s="27">
        <v>0</v>
      </c>
      <c r="AF46" s="27">
        <v>0.81909796308755578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4.4535177486073962</v>
      </c>
      <c r="AM46" s="27">
        <v>4.597361770972952E-2</v>
      </c>
      <c r="AN46" s="27">
        <v>0</v>
      </c>
      <c r="AO46" s="27">
        <v>0</v>
      </c>
      <c r="AP46" s="27">
        <v>0.44755860158127053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117.92431547310946</v>
      </c>
      <c r="AW46" s="27">
        <v>9.070921645719622</v>
      </c>
      <c r="AX46" s="27">
        <v>0</v>
      </c>
      <c r="AY46" s="27">
        <v>0</v>
      </c>
      <c r="AZ46" s="27">
        <v>87.129865693236823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123.05316301145987</v>
      </c>
      <c r="BG46" s="27">
        <v>20.449008782054442</v>
      </c>
      <c r="BH46" s="27">
        <v>2.462530470838709</v>
      </c>
      <c r="BI46" s="27">
        <v>0</v>
      </c>
      <c r="BJ46" s="27">
        <v>78.541237865126845</v>
      </c>
      <c r="BK46" s="28">
        <f t="shared" si="18"/>
        <v>547.92104872641892</v>
      </c>
    </row>
    <row r="47" spans="1:63" x14ac:dyDescent="0.2">
      <c r="A47" s="22"/>
      <c r="B47" s="29" t="s">
        <v>86</v>
      </c>
      <c r="C47" s="27">
        <f>SUM(C38:C46)</f>
        <v>0</v>
      </c>
      <c r="D47" s="27">
        <f t="shared" ref="D47:BJ47" si="19">SUM(D38:D46)</f>
        <v>0</v>
      </c>
      <c r="E47" s="27">
        <f t="shared" si="19"/>
        <v>0</v>
      </c>
      <c r="F47" s="27">
        <f t="shared" si="19"/>
        <v>0</v>
      </c>
      <c r="G47" s="27">
        <f t="shared" si="19"/>
        <v>0</v>
      </c>
      <c r="H47" s="27">
        <f t="shared" si="19"/>
        <v>24.455506926561746</v>
      </c>
      <c r="I47" s="27">
        <f t="shared" si="19"/>
        <v>122.91268942255309</v>
      </c>
      <c r="J47" s="27">
        <f t="shared" si="19"/>
        <v>0</v>
      </c>
      <c r="K47" s="27">
        <f t="shared" si="19"/>
        <v>0</v>
      </c>
      <c r="L47" s="27">
        <f t="shared" si="19"/>
        <v>27.505386329833915</v>
      </c>
      <c r="M47" s="27">
        <f t="shared" si="19"/>
        <v>0</v>
      </c>
      <c r="N47" s="27">
        <f t="shared" si="19"/>
        <v>0</v>
      </c>
      <c r="O47" s="27">
        <f t="shared" si="19"/>
        <v>0</v>
      </c>
      <c r="P47" s="27">
        <f t="shared" si="19"/>
        <v>0</v>
      </c>
      <c r="Q47" s="27">
        <f t="shared" si="19"/>
        <v>0</v>
      </c>
      <c r="R47" s="27">
        <f t="shared" si="19"/>
        <v>16.065802953535027</v>
      </c>
      <c r="S47" s="27">
        <f t="shared" si="19"/>
        <v>17.043776172608215</v>
      </c>
      <c r="T47" s="27">
        <f t="shared" si="19"/>
        <v>4.1940995550000002</v>
      </c>
      <c r="U47" s="27">
        <f t="shared" si="19"/>
        <v>0</v>
      </c>
      <c r="V47" s="27">
        <f t="shared" si="19"/>
        <v>10.295754955166077</v>
      </c>
      <c r="W47" s="27">
        <f t="shared" si="19"/>
        <v>0</v>
      </c>
      <c r="X47" s="27">
        <f t="shared" si="19"/>
        <v>0</v>
      </c>
      <c r="Y47" s="27">
        <f t="shared" si="19"/>
        <v>0</v>
      </c>
      <c r="Z47" s="27">
        <f t="shared" si="19"/>
        <v>0</v>
      </c>
      <c r="AA47" s="27">
        <f t="shared" si="19"/>
        <v>0</v>
      </c>
      <c r="AB47" s="27">
        <f t="shared" si="19"/>
        <v>6.6035776556333854</v>
      </c>
      <c r="AC47" s="27">
        <f t="shared" si="19"/>
        <v>8.8736547741776264E-2</v>
      </c>
      <c r="AD47" s="27">
        <f t="shared" si="19"/>
        <v>0</v>
      </c>
      <c r="AE47" s="27">
        <f t="shared" si="19"/>
        <v>0</v>
      </c>
      <c r="AF47" s="27">
        <f t="shared" si="19"/>
        <v>1.2845643989400166</v>
      </c>
      <c r="AG47" s="27">
        <f t="shared" si="19"/>
        <v>0</v>
      </c>
      <c r="AH47" s="27">
        <f t="shared" si="19"/>
        <v>0</v>
      </c>
      <c r="AI47" s="27">
        <f t="shared" si="19"/>
        <v>0</v>
      </c>
      <c r="AJ47" s="27">
        <f t="shared" si="19"/>
        <v>0</v>
      </c>
      <c r="AK47" s="27">
        <f t="shared" si="19"/>
        <v>0</v>
      </c>
      <c r="AL47" s="27">
        <f t="shared" si="19"/>
        <v>7.2611555694460552</v>
      </c>
      <c r="AM47" s="27">
        <f t="shared" si="19"/>
        <v>5.6030918162366578E-2</v>
      </c>
      <c r="AN47" s="27">
        <f t="shared" si="19"/>
        <v>0</v>
      </c>
      <c r="AO47" s="27">
        <f t="shared" si="19"/>
        <v>0</v>
      </c>
      <c r="AP47" s="27">
        <f t="shared" si="19"/>
        <v>0.82317191623485808</v>
      </c>
      <c r="AQ47" s="27">
        <f t="shared" si="19"/>
        <v>0</v>
      </c>
      <c r="AR47" s="27">
        <f t="shared" si="19"/>
        <v>0</v>
      </c>
      <c r="AS47" s="27">
        <f t="shared" si="19"/>
        <v>0</v>
      </c>
      <c r="AT47" s="27">
        <f t="shared" si="19"/>
        <v>0</v>
      </c>
      <c r="AU47" s="27">
        <f t="shared" si="19"/>
        <v>0</v>
      </c>
      <c r="AV47" s="27">
        <f t="shared" si="19"/>
        <v>344.47539062464648</v>
      </c>
      <c r="AW47" s="27">
        <f t="shared" si="19"/>
        <v>48.427476951792535</v>
      </c>
      <c r="AX47" s="27">
        <f t="shared" si="19"/>
        <v>0</v>
      </c>
      <c r="AY47" s="27">
        <f t="shared" si="19"/>
        <v>0</v>
      </c>
      <c r="AZ47" s="27">
        <f t="shared" si="19"/>
        <v>188.48979264775159</v>
      </c>
      <c r="BA47" s="27">
        <f t="shared" si="19"/>
        <v>0</v>
      </c>
      <c r="BB47" s="27">
        <f t="shared" si="19"/>
        <v>0</v>
      </c>
      <c r="BC47" s="27">
        <f t="shared" si="19"/>
        <v>0</v>
      </c>
      <c r="BD47" s="27">
        <f t="shared" si="19"/>
        <v>0</v>
      </c>
      <c r="BE47" s="27">
        <f t="shared" si="19"/>
        <v>0</v>
      </c>
      <c r="BF47" s="27">
        <f t="shared" si="19"/>
        <v>371.66776289239169</v>
      </c>
      <c r="BG47" s="27">
        <f t="shared" si="19"/>
        <v>34.473374868916217</v>
      </c>
      <c r="BH47" s="27">
        <f t="shared" si="19"/>
        <v>3.6100895676129028</v>
      </c>
      <c r="BI47" s="27">
        <f t="shared" si="19"/>
        <v>0</v>
      </c>
      <c r="BJ47" s="27">
        <f t="shared" si="19"/>
        <v>145.64128093188026</v>
      </c>
      <c r="BK47" s="28">
        <f t="shared" si="18"/>
        <v>1375.3754218064082</v>
      </c>
    </row>
    <row r="48" spans="1:63" x14ac:dyDescent="0.2">
      <c r="A48" s="22"/>
      <c r="B48" s="32" t="s">
        <v>84</v>
      </c>
      <c r="C48" s="30">
        <f t="shared" ref="C48:AH48" si="20">C36+C47</f>
        <v>0</v>
      </c>
      <c r="D48" s="30">
        <f t="shared" si="20"/>
        <v>0</v>
      </c>
      <c r="E48" s="30">
        <f t="shared" si="20"/>
        <v>0</v>
      </c>
      <c r="F48" s="30">
        <f t="shared" si="20"/>
        <v>0</v>
      </c>
      <c r="G48" s="30">
        <f t="shared" si="20"/>
        <v>0</v>
      </c>
      <c r="H48" s="30">
        <f t="shared" si="20"/>
        <v>33.756327356646324</v>
      </c>
      <c r="I48" s="30">
        <f t="shared" si="20"/>
        <v>124.36073853168212</v>
      </c>
      <c r="J48" s="30">
        <f t="shared" si="20"/>
        <v>0</v>
      </c>
      <c r="K48" s="30">
        <f t="shared" si="20"/>
        <v>0</v>
      </c>
      <c r="L48" s="30">
        <f t="shared" si="20"/>
        <v>29.097158137602531</v>
      </c>
      <c r="M48" s="30">
        <f t="shared" si="20"/>
        <v>0</v>
      </c>
      <c r="N48" s="30">
        <f t="shared" si="20"/>
        <v>0</v>
      </c>
      <c r="O48" s="30">
        <f t="shared" si="20"/>
        <v>0</v>
      </c>
      <c r="P48" s="30">
        <f t="shared" si="20"/>
        <v>0</v>
      </c>
      <c r="Q48" s="30">
        <f t="shared" si="20"/>
        <v>0</v>
      </c>
      <c r="R48" s="30">
        <f t="shared" si="20"/>
        <v>23.201367252482701</v>
      </c>
      <c r="S48" s="30">
        <f t="shared" si="20"/>
        <v>17.120677445221119</v>
      </c>
      <c r="T48" s="30">
        <f t="shared" si="20"/>
        <v>4.1940995550000002</v>
      </c>
      <c r="U48" s="30">
        <f t="shared" si="20"/>
        <v>0</v>
      </c>
      <c r="V48" s="30">
        <f t="shared" si="20"/>
        <v>11.22913379510714</v>
      </c>
      <c r="W48" s="30">
        <f t="shared" si="20"/>
        <v>0</v>
      </c>
      <c r="X48" s="30">
        <f t="shared" si="20"/>
        <v>0</v>
      </c>
      <c r="Y48" s="30">
        <f t="shared" si="20"/>
        <v>0</v>
      </c>
      <c r="Z48" s="30">
        <f t="shared" si="20"/>
        <v>0</v>
      </c>
      <c r="AA48" s="30">
        <f t="shared" si="20"/>
        <v>0</v>
      </c>
      <c r="AB48" s="30">
        <f t="shared" si="20"/>
        <v>8.0456515502130816</v>
      </c>
      <c r="AC48" s="30">
        <f t="shared" si="20"/>
        <v>8.8736547741776264E-2</v>
      </c>
      <c r="AD48" s="30">
        <f t="shared" si="20"/>
        <v>0</v>
      </c>
      <c r="AE48" s="30">
        <f t="shared" si="20"/>
        <v>0</v>
      </c>
      <c r="AF48" s="30">
        <f t="shared" si="20"/>
        <v>1.3590463225137999</v>
      </c>
      <c r="AG48" s="30">
        <f t="shared" si="20"/>
        <v>0</v>
      </c>
      <c r="AH48" s="30">
        <f t="shared" si="20"/>
        <v>0</v>
      </c>
      <c r="AI48" s="30">
        <f t="shared" ref="AI48:BJ48" si="21">AI36+AI47</f>
        <v>0</v>
      </c>
      <c r="AJ48" s="30">
        <f t="shared" si="21"/>
        <v>0</v>
      </c>
      <c r="AK48" s="30">
        <f t="shared" si="21"/>
        <v>0</v>
      </c>
      <c r="AL48" s="30">
        <f t="shared" si="21"/>
        <v>9.0177312127730609</v>
      </c>
      <c r="AM48" s="30">
        <f t="shared" si="21"/>
        <v>5.6563819065572396E-2</v>
      </c>
      <c r="AN48" s="30">
        <f t="shared" si="21"/>
        <v>0</v>
      </c>
      <c r="AO48" s="30">
        <f t="shared" si="21"/>
        <v>0</v>
      </c>
      <c r="AP48" s="30">
        <f t="shared" si="21"/>
        <v>0.95659291172702199</v>
      </c>
      <c r="AQ48" s="30">
        <f t="shared" si="21"/>
        <v>0</v>
      </c>
      <c r="AR48" s="30">
        <f t="shared" si="21"/>
        <v>0</v>
      </c>
      <c r="AS48" s="30">
        <f t="shared" si="21"/>
        <v>0</v>
      </c>
      <c r="AT48" s="30">
        <f t="shared" si="21"/>
        <v>0</v>
      </c>
      <c r="AU48" s="30">
        <f t="shared" si="21"/>
        <v>0</v>
      </c>
      <c r="AV48" s="30">
        <f t="shared" si="21"/>
        <v>560.88406249875743</v>
      </c>
      <c r="AW48" s="30">
        <f t="shared" si="21"/>
        <v>58.418747748061392</v>
      </c>
      <c r="AX48" s="30">
        <f t="shared" si="21"/>
        <v>0</v>
      </c>
      <c r="AY48" s="30">
        <f t="shared" si="21"/>
        <v>0</v>
      </c>
      <c r="AZ48" s="30">
        <f t="shared" si="21"/>
        <v>226.54862320965367</v>
      </c>
      <c r="BA48" s="30">
        <f t="shared" si="21"/>
        <v>0</v>
      </c>
      <c r="BB48" s="30">
        <f t="shared" si="21"/>
        <v>0</v>
      </c>
      <c r="BC48" s="30">
        <f t="shared" si="21"/>
        <v>0</v>
      </c>
      <c r="BD48" s="30">
        <f t="shared" si="21"/>
        <v>0</v>
      </c>
      <c r="BE48" s="30">
        <f t="shared" si="21"/>
        <v>0</v>
      </c>
      <c r="BF48" s="30">
        <f t="shared" si="21"/>
        <v>584.74178170466416</v>
      </c>
      <c r="BG48" s="30">
        <f t="shared" si="21"/>
        <v>40.000172210776405</v>
      </c>
      <c r="BH48" s="30">
        <f t="shared" si="21"/>
        <v>3.6100895676129028</v>
      </c>
      <c r="BI48" s="30">
        <f t="shared" si="21"/>
        <v>0</v>
      </c>
      <c r="BJ48" s="30">
        <f t="shared" si="21"/>
        <v>173.96186271281542</v>
      </c>
      <c r="BK48" s="28">
        <f t="shared" si="18"/>
        <v>1910.6491640901174</v>
      </c>
    </row>
    <row r="49" spans="1:63" ht="3" customHeight="1" x14ac:dyDescent="0.2">
      <c r="A49" s="22"/>
      <c r="B49" s="25"/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</row>
    <row r="50" spans="1:63" x14ac:dyDescent="0.2">
      <c r="A50" s="22" t="s">
        <v>15</v>
      </c>
      <c r="B50" s="23" t="s">
        <v>8</v>
      </c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</row>
    <row r="51" spans="1:63" x14ac:dyDescent="0.2">
      <c r="A51" s="22" t="s">
        <v>76</v>
      </c>
      <c r="B51" s="25" t="s">
        <v>16</v>
      </c>
      <c r="C51" s="52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4"/>
    </row>
    <row r="52" spans="1:63" x14ac:dyDescent="0.2">
      <c r="A52" s="22"/>
      <c r="B52" s="26" t="s">
        <v>124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2.5029346721973371</v>
      </c>
      <c r="I52" s="27">
        <v>75.44148100612901</v>
      </c>
      <c r="J52" s="27">
        <v>0</v>
      </c>
      <c r="K52" s="27">
        <v>0</v>
      </c>
      <c r="L52" s="27">
        <v>8.2097209662761657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1.1808334258994355</v>
      </c>
      <c r="S52" s="27">
        <v>5.0761094946774179</v>
      </c>
      <c r="T52" s="27">
        <v>0</v>
      </c>
      <c r="U52" s="27">
        <v>0</v>
      </c>
      <c r="V52" s="27">
        <v>1.5149819236593196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1.0703027316980336</v>
      </c>
      <c r="AC52" s="27">
        <v>5.646588645253932E-3</v>
      </c>
      <c r="AD52" s="27">
        <v>0</v>
      </c>
      <c r="AE52" s="27">
        <v>0</v>
      </c>
      <c r="AF52" s="27">
        <v>1.7091153590639305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1.0484884197559854</v>
      </c>
      <c r="AM52" s="27">
        <v>2.9671188452099706E-2</v>
      </c>
      <c r="AN52" s="27">
        <v>0</v>
      </c>
      <c r="AO52" s="27">
        <v>0</v>
      </c>
      <c r="AP52" s="27">
        <v>2.2262913327441618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42.408002334079825</v>
      </c>
      <c r="AW52" s="27">
        <v>13.703315225507412</v>
      </c>
      <c r="AX52" s="27">
        <v>0</v>
      </c>
      <c r="AY52" s="27">
        <v>0</v>
      </c>
      <c r="AZ52" s="27">
        <v>113.85470443791179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34.805833448401792</v>
      </c>
      <c r="BG52" s="27">
        <v>2.491672182975881</v>
      </c>
      <c r="BH52" s="27">
        <v>3.3434029350322576</v>
      </c>
      <c r="BI52" s="27">
        <v>0</v>
      </c>
      <c r="BJ52" s="27">
        <v>65.726630661247739</v>
      </c>
      <c r="BK52" s="28">
        <f t="shared" ref="BK52:BK53" si="22">SUM(C52:BJ52)</f>
        <v>376.34913833435485</v>
      </c>
    </row>
    <row r="53" spans="1:63" x14ac:dyDescent="0.2">
      <c r="A53" s="22"/>
      <c r="B53" s="32" t="s">
        <v>83</v>
      </c>
      <c r="C53" s="30">
        <f>SUM(C52)</f>
        <v>0</v>
      </c>
      <c r="D53" s="30">
        <f t="shared" ref="D53:BJ53" si="23">SUM(D52)</f>
        <v>0</v>
      </c>
      <c r="E53" s="30">
        <f t="shared" si="23"/>
        <v>0</v>
      </c>
      <c r="F53" s="30">
        <f t="shared" si="23"/>
        <v>0</v>
      </c>
      <c r="G53" s="30">
        <f t="shared" si="23"/>
        <v>0</v>
      </c>
      <c r="H53" s="30">
        <f t="shared" si="23"/>
        <v>2.5029346721973371</v>
      </c>
      <c r="I53" s="30">
        <f t="shared" si="23"/>
        <v>75.44148100612901</v>
      </c>
      <c r="J53" s="30">
        <f t="shared" si="23"/>
        <v>0</v>
      </c>
      <c r="K53" s="30">
        <f t="shared" si="23"/>
        <v>0</v>
      </c>
      <c r="L53" s="30">
        <f t="shared" si="23"/>
        <v>8.2097209662761657</v>
      </c>
      <c r="M53" s="30">
        <f t="shared" si="23"/>
        <v>0</v>
      </c>
      <c r="N53" s="30">
        <f t="shared" si="23"/>
        <v>0</v>
      </c>
      <c r="O53" s="30">
        <f t="shared" si="23"/>
        <v>0</v>
      </c>
      <c r="P53" s="30">
        <f t="shared" si="23"/>
        <v>0</v>
      </c>
      <c r="Q53" s="30">
        <f t="shared" si="23"/>
        <v>0</v>
      </c>
      <c r="R53" s="30">
        <f t="shared" si="23"/>
        <v>1.1808334258994355</v>
      </c>
      <c r="S53" s="30">
        <f t="shared" si="23"/>
        <v>5.0761094946774179</v>
      </c>
      <c r="T53" s="30">
        <f t="shared" si="23"/>
        <v>0</v>
      </c>
      <c r="U53" s="30">
        <f t="shared" si="23"/>
        <v>0</v>
      </c>
      <c r="V53" s="30">
        <f t="shared" si="23"/>
        <v>1.5149819236593196</v>
      </c>
      <c r="W53" s="30">
        <f t="shared" si="23"/>
        <v>0</v>
      </c>
      <c r="X53" s="30">
        <f t="shared" si="23"/>
        <v>0</v>
      </c>
      <c r="Y53" s="30">
        <f t="shared" si="23"/>
        <v>0</v>
      </c>
      <c r="Z53" s="30">
        <f t="shared" si="23"/>
        <v>0</v>
      </c>
      <c r="AA53" s="30">
        <f t="shared" si="23"/>
        <v>0</v>
      </c>
      <c r="AB53" s="30">
        <f t="shared" si="23"/>
        <v>1.0703027316980336</v>
      </c>
      <c r="AC53" s="30">
        <f t="shared" si="23"/>
        <v>5.646588645253932E-3</v>
      </c>
      <c r="AD53" s="30">
        <f t="shared" si="23"/>
        <v>0</v>
      </c>
      <c r="AE53" s="30">
        <f t="shared" si="23"/>
        <v>0</v>
      </c>
      <c r="AF53" s="30">
        <f t="shared" si="23"/>
        <v>1.7091153590639305</v>
      </c>
      <c r="AG53" s="30">
        <f t="shared" si="23"/>
        <v>0</v>
      </c>
      <c r="AH53" s="30">
        <f t="shared" si="23"/>
        <v>0</v>
      </c>
      <c r="AI53" s="30">
        <f t="shared" si="23"/>
        <v>0</v>
      </c>
      <c r="AJ53" s="30">
        <f t="shared" si="23"/>
        <v>0</v>
      </c>
      <c r="AK53" s="30">
        <f t="shared" si="23"/>
        <v>0</v>
      </c>
      <c r="AL53" s="30">
        <f t="shared" si="23"/>
        <v>1.0484884197559854</v>
      </c>
      <c r="AM53" s="30">
        <f t="shared" si="23"/>
        <v>2.9671188452099706E-2</v>
      </c>
      <c r="AN53" s="30">
        <f t="shared" si="23"/>
        <v>0</v>
      </c>
      <c r="AO53" s="30">
        <f t="shared" si="23"/>
        <v>0</v>
      </c>
      <c r="AP53" s="30">
        <f t="shared" si="23"/>
        <v>2.2262913327441618</v>
      </c>
      <c r="AQ53" s="30">
        <f t="shared" si="23"/>
        <v>0</v>
      </c>
      <c r="AR53" s="30">
        <f t="shared" si="23"/>
        <v>0</v>
      </c>
      <c r="AS53" s="30">
        <f t="shared" si="23"/>
        <v>0</v>
      </c>
      <c r="AT53" s="30">
        <f t="shared" si="23"/>
        <v>0</v>
      </c>
      <c r="AU53" s="30">
        <f t="shared" si="23"/>
        <v>0</v>
      </c>
      <c r="AV53" s="30">
        <f t="shared" si="23"/>
        <v>42.408002334079825</v>
      </c>
      <c r="AW53" s="30">
        <f t="shared" si="23"/>
        <v>13.703315225507412</v>
      </c>
      <c r="AX53" s="30">
        <f t="shared" si="23"/>
        <v>0</v>
      </c>
      <c r="AY53" s="30">
        <f t="shared" si="23"/>
        <v>0</v>
      </c>
      <c r="AZ53" s="30">
        <f t="shared" si="23"/>
        <v>113.85470443791179</v>
      </c>
      <c r="BA53" s="30">
        <f t="shared" si="23"/>
        <v>0</v>
      </c>
      <c r="BB53" s="30">
        <f t="shared" si="23"/>
        <v>0</v>
      </c>
      <c r="BC53" s="30">
        <f t="shared" si="23"/>
        <v>0</v>
      </c>
      <c r="BD53" s="30">
        <f t="shared" si="23"/>
        <v>0</v>
      </c>
      <c r="BE53" s="30">
        <f t="shared" si="23"/>
        <v>0</v>
      </c>
      <c r="BF53" s="30">
        <f t="shared" si="23"/>
        <v>34.805833448401792</v>
      </c>
      <c r="BG53" s="30">
        <f t="shared" si="23"/>
        <v>2.491672182975881</v>
      </c>
      <c r="BH53" s="30">
        <f t="shared" si="23"/>
        <v>3.3434029350322576</v>
      </c>
      <c r="BI53" s="30">
        <f t="shared" si="23"/>
        <v>0</v>
      </c>
      <c r="BJ53" s="30">
        <f t="shared" si="23"/>
        <v>65.726630661247739</v>
      </c>
      <c r="BK53" s="28">
        <f t="shared" si="22"/>
        <v>376.34913833435485</v>
      </c>
    </row>
    <row r="54" spans="1:63" ht="2.25" customHeight="1" x14ac:dyDescent="0.2">
      <c r="A54" s="22"/>
      <c r="B54" s="25"/>
      <c r="C54" s="5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4"/>
    </row>
    <row r="55" spans="1:63" x14ac:dyDescent="0.2">
      <c r="A55" s="22" t="s">
        <v>4</v>
      </c>
      <c r="B55" s="23" t="s">
        <v>9</v>
      </c>
      <c r="C55" s="5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4"/>
    </row>
    <row r="56" spans="1:63" x14ac:dyDescent="0.2">
      <c r="A56" s="22" t="s">
        <v>76</v>
      </c>
      <c r="B56" s="25" t="s">
        <v>17</v>
      </c>
      <c r="C56" s="52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4"/>
    </row>
    <row r="57" spans="1:63" x14ac:dyDescent="0.2">
      <c r="A57" s="22"/>
      <c r="B57" s="29" t="s">
        <v>37</v>
      </c>
      <c r="C57" s="30">
        <v>0</v>
      </c>
      <c r="D57" s="27">
        <v>0</v>
      </c>
      <c r="E57" s="27">
        <v>0</v>
      </c>
      <c r="F57" s="27">
        <v>0</v>
      </c>
      <c r="G57" s="35">
        <v>0</v>
      </c>
      <c r="H57" s="30">
        <v>0</v>
      </c>
      <c r="I57" s="27">
        <v>0</v>
      </c>
      <c r="J57" s="27">
        <v>0</v>
      </c>
      <c r="K57" s="27">
        <v>0</v>
      </c>
      <c r="L57" s="35">
        <v>0</v>
      </c>
      <c r="M57" s="30">
        <v>0</v>
      </c>
      <c r="N57" s="27">
        <v>0</v>
      </c>
      <c r="O57" s="27">
        <v>0</v>
      </c>
      <c r="P57" s="27">
        <v>0</v>
      </c>
      <c r="Q57" s="35">
        <v>0</v>
      </c>
      <c r="R57" s="30">
        <v>0</v>
      </c>
      <c r="S57" s="27">
        <v>0</v>
      </c>
      <c r="T57" s="27">
        <v>0</v>
      </c>
      <c r="U57" s="27">
        <v>0</v>
      </c>
      <c r="V57" s="35">
        <v>0</v>
      </c>
      <c r="W57" s="30">
        <v>0</v>
      </c>
      <c r="X57" s="27">
        <v>0</v>
      </c>
      <c r="Y57" s="27">
        <v>0</v>
      </c>
      <c r="Z57" s="27">
        <v>0</v>
      </c>
      <c r="AA57" s="35">
        <v>0</v>
      </c>
      <c r="AB57" s="30">
        <v>0</v>
      </c>
      <c r="AC57" s="27">
        <v>0</v>
      </c>
      <c r="AD57" s="27">
        <v>0</v>
      </c>
      <c r="AE57" s="27">
        <v>0</v>
      </c>
      <c r="AF57" s="35">
        <v>0</v>
      </c>
      <c r="AG57" s="30">
        <v>0</v>
      </c>
      <c r="AH57" s="27">
        <v>0</v>
      </c>
      <c r="AI57" s="27">
        <v>0</v>
      </c>
      <c r="AJ57" s="27">
        <v>0</v>
      </c>
      <c r="AK57" s="35">
        <v>0</v>
      </c>
      <c r="AL57" s="30">
        <v>0</v>
      </c>
      <c r="AM57" s="27">
        <v>0</v>
      </c>
      <c r="AN57" s="27">
        <v>0</v>
      </c>
      <c r="AO57" s="27">
        <v>0</v>
      </c>
      <c r="AP57" s="35">
        <v>0</v>
      </c>
      <c r="AQ57" s="30">
        <v>0</v>
      </c>
      <c r="AR57" s="27">
        <v>0</v>
      </c>
      <c r="AS57" s="27">
        <v>0</v>
      </c>
      <c r="AT57" s="27">
        <v>0</v>
      </c>
      <c r="AU57" s="35">
        <v>0</v>
      </c>
      <c r="AV57" s="30">
        <v>0</v>
      </c>
      <c r="AW57" s="27">
        <v>0</v>
      </c>
      <c r="AX57" s="27">
        <v>0</v>
      </c>
      <c r="AY57" s="27">
        <v>0</v>
      </c>
      <c r="AZ57" s="35">
        <v>0</v>
      </c>
      <c r="BA57" s="30">
        <v>0</v>
      </c>
      <c r="BB57" s="27">
        <v>0</v>
      </c>
      <c r="BC57" s="27">
        <v>0</v>
      </c>
      <c r="BD57" s="27">
        <v>0</v>
      </c>
      <c r="BE57" s="35">
        <v>0</v>
      </c>
      <c r="BF57" s="30">
        <v>0</v>
      </c>
      <c r="BG57" s="27">
        <v>0</v>
      </c>
      <c r="BH57" s="27">
        <v>0</v>
      </c>
      <c r="BI57" s="27">
        <v>0</v>
      </c>
      <c r="BJ57" s="35">
        <v>0</v>
      </c>
      <c r="BK57" s="28">
        <f>SUM(C57:BJ57)</f>
        <v>0</v>
      </c>
    </row>
    <row r="58" spans="1:63" x14ac:dyDescent="0.2">
      <c r="A58" s="22"/>
      <c r="B58" s="29" t="s">
        <v>85</v>
      </c>
      <c r="C58" s="30">
        <f>SUM(C57)</f>
        <v>0</v>
      </c>
      <c r="D58" s="30">
        <f t="shared" ref="D58:BJ58" si="24">SUM(D57)</f>
        <v>0</v>
      </c>
      <c r="E58" s="30">
        <f t="shared" si="24"/>
        <v>0</v>
      </c>
      <c r="F58" s="30">
        <f t="shared" si="24"/>
        <v>0</v>
      </c>
      <c r="G58" s="30">
        <f t="shared" si="24"/>
        <v>0</v>
      </c>
      <c r="H58" s="30">
        <f t="shared" si="24"/>
        <v>0</v>
      </c>
      <c r="I58" s="30">
        <f t="shared" si="24"/>
        <v>0</v>
      </c>
      <c r="J58" s="30">
        <f t="shared" si="24"/>
        <v>0</v>
      </c>
      <c r="K58" s="30">
        <f t="shared" si="24"/>
        <v>0</v>
      </c>
      <c r="L58" s="30">
        <f t="shared" si="24"/>
        <v>0</v>
      </c>
      <c r="M58" s="30">
        <f t="shared" si="24"/>
        <v>0</v>
      </c>
      <c r="N58" s="30">
        <f t="shared" si="24"/>
        <v>0</v>
      </c>
      <c r="O58" s="30">
        <f t="shared" si="24"/>
        <v>0</v>
      </c>
      <c r="P58" s="30">
        <f t="shared" si="24"/>
        <v>0</v>
      </c>
      <c r="Q58" s="30">
        <f t="shared" si="24"/>
        <v>0</v>
      </c>
      <c r="R58" s="30">
        <f t="shared" si="24"/>
        <v>0</v>
      </c>
      <c r="S58" s="30">
        <f t="shared" si="24"/>
        <v>0</v>
      </c>
      <c r="T58" s="30">
        <f t="shared" si="24"/>
        <v>0</v>
      </c>
      <c r="U58" s="30">
        <f t="shared" si="24"/>
        <v>0</v>
      </c>
      <c r="V58" s="30">
        <f t="shared" si="24"/>
        <v>0</v>
      </c>
      <c r="W58" s="30">
        <f t="shared" si="24"/>
        <v>0</v>
      </c>
      <c r="X58" s="30">
        <f t="shared" si="24"/>
        <v>0</v>
      </c>
      <c r="Y58" s="30">
        <f t="shared" si="24"/>
        <v>0</v>
      </c>
      <c r="Z58" s="30">
        <f t="shared" si="24"/>
        <v>0</v>
      </c>
      <c r="AA58" s="30">
        <f t="shared" si="24"/>
        <v>0</v>
      </c>
      <c r="AB58" s="30">
        <f t="shared" si="24"/>
        <v>0</v>
      </c>
      <c r="AC58" s="30">
        <f t="shared" si="24"/>
        <v>0</v>
      </c>
      <c r="AD58" s="30">
        <f t="shared" si="24"/>
        <v>0</v>
      </c>
      <c r="AE58" s="30">
        <f t="shared" si="24"/>
        <v>0</v>
      </c>
      <c r="AF58" s="30">
        <f t="shared" si="24"/>
        <v>0</v>
      </c>
      <c r="AG58" s="30">
        <f t="shared" si="24"/>
        <v>0</v>
      </c>
      <c r="AH58" s="30">
        <f t="shared" si="24"/>
        <v>0</v>
      </c>
      <c r="AI58" s="30">
        <f t="shared" si="24"/>
        <v>0</v>
      </c>
      <c r="AJ58" s="30">
        <f t="shared" si="24"/>
        <v>0</v>
      </c>
      <c r="AK58" s="30">
        <f t="shared" si="24"/>
        <v>0</v>
      </c>
      <c r="AL58" s="30">
        <f t="shared" si="24"/>
        <v>0</v>
      </c>
      <c r="AM58" s="30">
        <f t="shared" si="24"/>
        <v>0</v>
      </c>
      <c r="AN58" s="30">
        <f t="shared" si="24"/>
        <v>0</v>
      </c>
      <c r="AO58" s="30">
        <f t="shared" si="24"/>
        <v>0</v>
      </c>
      <c r="AP58" s="30">
        <f t="shared" si="24"/>
        <v>0</v>
      </c>
      <c r="AQ58" s="30">
        <f t="shared" si="24"/>
        <v>0</v>
      </c>
      <c r="AR58" s="30">
        <f t="shared" si="24"/>
        <v>0</v>
      </c>
      <c r="AS58" s="30">
        <f t="shared" si="24"/>
        <v>0</v>
      </c>
      <c r="AT58" s="30">
        <f t="shared" si="24"/>
        <v>0</v>
      </c>
      <c r="AU58" s="30">
        <f t="shared" si="24"/>
        <v>0</v>
      </c>
      <c r="AV58" s="30">
        <f t="shared" si="24"/>
        <v>0</v>
      </c>
      <c r="AW58" s="30">
        <f t="shared" si="24"/>
        <v>0</v>
      </c>
      <c r="AX58" s="30">
        <f t="shared" si="24"/>
        <v>0</v>
      </c>
      <c r="AY58" s="30">
        <f t="shared" si="24"/>
        <v>0</v>
      </c>
      <c r="AZ58" s="30">
        <f t="shared" si="24"/>
        <v>0</v>
      </c>
      <c r="BA58" s="30">
        <f t="shared" si="24"/>
        <v>0</v>
      </c>
      <c r="BB58" s="30">
        <f t="shared" si="24"/>
        <v>0</v>
      </c>
      <c r="BC58" s="30">
        <f t="shared" si="24"/>
        <v>0</v>
      </c>
      <c r="BD58" s="30">
        <f t="shared" si="24"/>
        <v>0</v>
      </c>
      <c r="BE58" s="30">
        <f t="shared" si="24"/>
        <v>0</v>
      </c>
      <c r="BF58" s="30">
        <f t="shared" si="24"/>
        <v>0</v>
      </c>
      <c r="BG58" s="30">
        <f t="shared" si="24"/>
        <v>0</v>
      </c>
      <c r="BH58" s="30">
        <f t="shared" si="24"/>
        <v>0</v>
      </c>
      <c r="BI58" s="30">
        <f t="shared" si="24"/>
        <v>0</v>
      </c>
      <c r="BJ58" s="30">
        <f t="shared" si="24"/>
        <v>0</v>
      </c>
      <c r="BK58" s="28">
        <f>SUM(C58:BJ58)</f>
        <v>0</v>
      </c>
    </row>
    <row r="59" spans="1:63" x14ac:dyDescent="0.2">
      <c r="A59" s="22" t="s">
        <v>77</v>
      </c>
      <c r="B59" s="25" t="s">
        <v>18</v>
      </c>
      <c r="C59" s="5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4"/>
    </row>
    <row r="60" spans="1:63" x14ac:dyDescent="0.2">
      <c r="A60" s="22"/>
      <c r="B60" s="29" t="s">
        <v>112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0.24530062078841569</v>
      </c>
      <c r="AW60" s="30">
        <v>186.22652080138423</v>
      </c>
      <c r="AX60" s="30">
        <v>305.03866503690381</v>
      </c>
      <c r="AY60" s="30">
        <v>0</v>
      </c>
      <c r="AZ60" s="30">
        <v>2.3253965595951095E-2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0.13404883173505983</v>
      </c>
      <c r="BG60" s="30">
        <v>22.168104785796217</v>
      </c>
      <c r="BH60" s="30">
        <v>0</v>
      </c>
      <c r="BI60" s="30">
        <v>0</v>
      </c>
      <c r="BJ60" s="30">
        <v>0.6518500383760768</v>
      </c>
      <c r="BK60" s="28">
        <f t="shared" ref="BK60:BK65" si="25">SUM(C60:BJ60)</f>
        <v>514.48774408057977</v>
      </c>
    </row>
    <row r="61" spans="1:63" x14ac:dyDescent="0.2">
      <c r="A61" s="22"/>
      <c r="B61" s="29" t="s">
        <v>113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0.13293729132026205</v>
      </c>
      <c r="AW61" s="30">
        <v>80.445954540965346</v>
      </c>
      <c r="AX61" s="30">
        <v>310.55203797548654</v>
      </c>
      <c r="AY61" s="30">
        <v>0</v>
      </c>
      <c r="AZ61" s="30">
        <v>3.1016838688551061E-2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6.0618267758912846E-2</v>
      </c>
      <c r="BG61" s="30">
        <v>1.7020513425178345E-4</v>
      </c>
      <c r="BH61" s="30">
        <v>0</v>
      </c>
      <c r="BI61" s="30">
        <v>0</v>
      </c>
      <c r="BJ61" s="30">
        <v>0</v>
      </c>
      <c r="BK61" s="28">
        <f t="shared" si="25"/>
        <v>391.22273511935384</v>
      </c>
    </row>
    <row r="62" spans="1:63" x14ac:dyDescent="0.2">
      <c r="A62" s="22"/>
      <c r="B62" s="29" t="s">
        <v>111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1.2588247478509988</v>
      </c>
      <c r="AW62" s="30">
        <v>79.487243367788736</v>
      </c>
      <c r="AX62" s="30">
        <v>0</v>
      </c>
      <c r="AY62" s="30">
        <v>0</v>
      </c>
      <c r="AZ62" s="30">
        <v>7.9032984476076074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9.5834061531837419E-2</v>
      </c>
      <c r="BG62" s="30">
        <v>7.8922296741412885E-3</v>
      </c>
      <c r="BH62" s="30">
        <v>0</v>
      </c>
      <c r="BI62" s="30">
        <v>0</v>
      </c>
      <c r="BJ62" s="30">
        <v>0.25845868335369582</v>
      </c>
      <c r="BK62" s="28">
        <f t="shared" si="25"/>
        <v>89.011551537807009</v>
      </c>
    </row>
    <row r="63" spans="1:63" x14ac:dyDescent="0.2">
      <c r="A63" s="22"/>
      <c r="B63" s="29" t="s">
        <v>114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0.84849057445512677</v>
      </c>
      <c r="AW63" s="30">
        <v>1.526491588715255</v>
      </c>
      <c r="AX63" s="30">
        <v>316.90413865490086</v>
      </c>
      <c r="AY63" s="30">
        <v>0</v>
      </c>
      <c r="AZ63" s="30">
        <v>2.6583602454561074E-2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1.5915244452033508</v>
      </c>
      <c r="BG63" s="30">
        <v>2.9796349307140794E-6</v>
      </c>
      <c r="BH63" s="30">
        <v>0</v>
      </c>
      <c r="BI63" s="30">
        <v>0</v>
      </c>
      <c r="BJ63" s="30">
        <v>3.6135390968612832E-2</v>
      </c>
      <c r="BK63" s="28">
        <f t="shared" si="25"/>
        <v>320.93336723633269</v>
      </c>
    </row>
    <row r="64" spans="1:63" x14ac:dyDescent="0.2">
      <c r="A64" s="22"/>
      <c r="B64" s="29" t="s">
        <v>86</v>
      </c>
      <c r="C64" s="30">
        <f>SUM(C60:C63)</f>
        <v>0</v>
      </c>
      <c r="D64" s="30">
        <f t="shared" ref="D64:BJ64" si="26">SUM(D60:D63)</f>
        <v>0</v>
      </c>
      <c r="E64" s="30">
        <f t="shared" si="26"/>
        <v>0</v>
      </c>
      <c r="F64" s="30">
        <f t="shared" si="26"/>
        <v>0</v>
      </c>
      <c r="G64" s="30">
        <f t="shared" si="26"/>
        <v>0</v>
      </c>
      <c r="H64" s="30">
        <f t="shared" si="26"/>
        <v>0</v>
      </c>
      <c r="I64" s="30">
        <f t="shared" si="26"/>
        <v>0</v>
      </c>
      <c r="J64" s="30">
        <f t="shared" si="26"/>
        <v>0</v>
      </c>
      <c r="K64" s="30">
        <f t="shared" si="26"/>
        <v>0</v>
      </c>
      <c r="L64" s="30">
        <f t="shared" si="26"/>
        <v>0</v>
      </c>
      <c r="M64" s="30">
        <f t="shared" si="26"/>
        <v>0</v>
      </c>
      <c r="N64" s="30">
        <f t="shared" si="26"/>
        <v>0</v>
      </c>
      <c r="O64" s="30">
        <f t="shared" si="26"/>
        <v>0</v>
      </c>
      <c r="P64" s="30">
        <f t="shared" si="26"/>
        <v>0</v>
      </c>
      <c r="Q64" s="30">
        <f t="shared" si="26"/>
        <v>0</v>
      </c>
      <c r="R64" s="30">
        <f t="shared" si="26"/>
        <v>0</v>
      </c>
      <c r="S64" s="30">
        <f t="shared" si="26"/>
        <v>0</v>
      </c>
      <c r="T64" s="30">
        <f t="shared" si="26"/>
        <v>0</v>
      </c>
      <c r="U64" s="30">
        <f t="shared" si="26"/>
        <v>0</v>
      </c>
      <c r="V64" s="30">
        <f t="shared" si="26"/>
        <v>0</v>
      </c>
      <c r="W64" s="30">
        <f t="shared" si="26"/>
        <v>0</v>
      </c>
      <c r="X64" s="30">
        <f t="shared" si="26"/>
        <v>0</v>
      </c>
      <c r="Y64" s="30">
        <f t="shared" si="26"/>
        <v>0</v>
      </c>
      <c r="Z64" s="30">
        <f t="shared" si="26"/>
        <v>0</v>
      </c>
      <c r="AA64" s="30">
        <f t="shared" si="26"/>
        <v>0</v>
      </c>
      <c r="AB64" s="30">
        <f t="shared" si="26"/>
        <v>0</v>
      </c>
      <c r="AC64" s="30">
        <f t="shared" si="26"/>
        <v>0</v>
      </c>
      <c r="AD64" s="30">
        <f t="shared" si="26"/>
        <v>0</v>
      </c>
      <c r="AE64" s="30">
        <f t="shared" si="26"/>
        <v>0</v>
      </c>
      <c r="AF64" s="30">
        <f t="shared" si="26"/>
        <v>0</v>
      </c>
      <c r="AG64" s="30">
        <f t="shared" si="26"/>
        <v>0</v>
      </c>
      <c r="AH64" s="30">
        <f t="shared" si="26"/>
        <v>0</v>
      </c>
      <c r="AI64" s="30">
        <f t="shared" si="26"/>
        <v>0</v>
      </c>
      <c r="AJ64" s="30">
        <f t="shared" si="26"/>
        <v>0</v>
      </c>
      <c r="AK64" s="30">
        <f t="shared" si="26"/>
        <v>0</v>
      </c>
      <c r="AL64" s="30">
        <f t="shared" si="26"/>
        <v>0</v>
      </c>
      <c r="AM64" s="30">
        <f t="shared" si="26"/>
        <v>0</v>
      </c>
      <c r="AN64" s="30">
        <f t="shared" si="26"/>
        <v>0</v>
      </c>
      <c r="AO64" s="30">
        <f t="shared" si="26"/>
        <v>0</v>
      </c>
      <c r="AP64" s="30">
        <f t="shared" si="26"/>
        <v>0</v>
      </c>
      <c r="AQ64" s="30">
        <f t="shared" si="26"/>
        <v>0</v>
      </c>
      <c r="AR64" s="30">
        <f t="shared" si="26"/>
        <v>0</v>
      </c>
      <c r="AS64" s="30">
        <f t="shared" si="26"/>
        <v>0</v>
      </c>
      <c r="AT64" s="30">
        <f t="shared" si="26"/>
        <v>0</v>
      </c>
      <c r="AU64" s="30">
        <f t="shared" si="26"/>
        <v>0</v>
      </c>
      <c r="AV64" s="30">
        <f t="shared" si="26"/>
        <v>2.4855532344148035</v>
      </c>
      <c r="AW64" s="30">
        <f t="shared" si="26"/>
        <v>347.68621029885355</v>
      </c>
      <c r="AX64" s="30">
        <f t="shared" si="26"/>
        <v>932.49484166729121</v>
      </c>
      <c r="AY64" s="30">
        <f t="shared" si="26"/>
        <v>0</v>
      </c>
      <c r="AZ64" s="30">
        <f t="shared" si="26"/>
        <v>7.9841528543466707</v>
      </c>
      <c r="BA64" s="30">
        <f t="shared" si="26"/>
        <v>0</v>
      </c>
      <c r="BB64" s="30">
        <f t="shared" si="26"/>
        <v>0</v>
      </c>
      <c r="BC64" s="30">
        <f t="shared" si="26"/>
        <v>0</v>
      </c>
      <c r="BD64" s="30">
        <f t="shared" si="26"/>
        <v>0</v>
      </c>
      <c r="BE64" s="30">
        <f t="shared" si="26"/>
        <v>0</v>
      </c>
      <c r="BF64" s="30">
        <f t="shared" si="26"/>
        <v>1.8820256062291609</v>
      </c>
      <c r="BG64" s="30">
        <f t="shared" si="26"/>
        <v>22.176170200239543</v>
      </c>
      <c r="BH64" s="30">
        <f t="shared" si="26"/>
        <v>0</v>
      </c>
      <c r="BI64" s="30">
        <f t="shared" si="26"/>
        <v>0</v>
      </c>
      <c r="BJ64" s="30">
        <f t="shared" si="26"/>
        <v>0.94644411269838546</v>
      </c>
      <c r="BK64" s="28">
        <f t="shared" si="25"/>
        <v>1315.6553979740734</v>
      </c>
    </row>
    <row r="65" spans="1:66" x14ac:dyDescent="0.2">
      <c r="A65" s="22"/>
      <c r="B65" s="32" t="s">
        <v>84</v>
      </c>
      <c r="C65" s="30">
        <f>C58+C64</f>
        <v>0</v>
      </c>
      <c r="D65" s="30">
        <f t="shared" ref="D65:BJ65" si="27">D58+D64</f>
        <v>0</v>
      </c>
      <c r="E65" s="30">
        <f t="shared" si="27"/>
        <v>0</v>
      </c>
      <c r="F65" s="30">
        <f t="shared" si="27"/>
        <v>0</v>
      </c>
      <c r="G65" s="30">
        <f t="shared" si="27"/>
        <v>0</v>
      </c>
      <c r="H65" s="30">
        <f t="shared" si="27"/>
        <v>0</v>
      </c>
      <c r="I65" s="30">
        <f t="shared" si="27"/>
        <v>0</v>
      </c>
      <c r="J65" s="30">
        <f t="shared" si="27"/>
        <v>0</v>
      </c>
      <c r="K65" s="30">
        <f t="shared" si="27"/>
        <v>0</v>
      </c>
      <c r="L65" s="30">
        <f t="shared" si="27"/>
        <v>0</v>
      </c>
      <c r="M65" s="30">
        <f t="shared" si="27"/>
        <v>0</v>
      </c>
      <c r="N65" s="30">
        <f t="shared" si="27"/>
        <v>0</v>
      </c>
      <c r="O65" s="30">
        <f t="shared" si="27"/>
        <v>0</v>
      </c>
      <c r="P65" s="30">
        <f t="shared" si="27"/>
        <v>0</v>
      </c>
      <c r="Q65" s="30">
        <f t="shared" si="27"/>
        <v>0</v>
      </c>
      <c r="R65" s="30">
        <f t="shared" si="27"/>
        <v>0</v>
      </c>
      <c r="S65" s="30">
        <f t="shared" si="27"/>
        <v>0</v>
      </c>
      <c r="T65" s="30">
        <f t="shared" si="27"/>
        <v>0</v>
      </c>
      <c r="U65" s="30">
        <f t="shared" si="27"/>
        <v>0</v>
      </c>
      <c r="V65" s="30">
        <f t="shared" si="27"/>
        <v>0</v>
      </c>
      <c r="W65" s="30">
        <f t="shared" si="27"/>
        <v>0</v>
      </c>
      <c r="X65" s="30">
        <f t="shared" si="27"/>
        <v>0</v>
      </c>
      <c r="Y65" s="30">
        <f t="shared" si="27"/>
        <v>0</v>
      </c>
      <c r="Z65" s="30">
        <f t="shared" si="27"/>
        <v>0</v>
      </c>
      <c r="AA65" s="30">
        <f t="shared" si="27"/>
        <v>0</v>
      </c>
      <c r="AB65" s="30">
        <f t="shared" si="27"/>
        <v>0</v>
      </c>
      <c r="AC65" s="30">
        <f t="shared" si="27"/>
        <v>0</v>
      </c>
      <c r="AD65" s="30">
        <f t="shared" si="27"/>
        <v>0</v>
      </c>
      <c r="AE65" s="30">
        <f t="shared" si="27"/>
        <v>0</v>
      </c>
      <c r="AF65" s="30">
        <f t="shared" si="27"/>
        <v>0</v>
      </c>
      <c r="AG65" s="30">
        <f t="shared" si="27"/>
        <v>0</v>
      </c>
      <c r="AH65" s="30">
        <f t="shared" si="27"/>
        <v>0</v>
      </c>
      <c r="AI65" s="30">
        <f t="shared" si="27"/>
        <v>0</v>
      </c>
      <c r="AJ65" s="30">
        <f t="shared" si="27"/>
        <v>0</v>
      </c>
      <c r="AK65" s="30">
        <f t="shared" si="27"/>
        <v>0</v>
      </c>
      <c r="AL65" s="30">
        <f t="shared" si="27"/>
        <v>0</v>
      </c>
      <c r="AM65" s="30">
        <f t="shared" si="27"/>
        <v>0</v>
      </c>
      <c r="AN65" s="30">
        <f t="shared" si="27"/>
        <v>0</v>
      </c>
      <c r="AO65" s="30">
        <f t="shared" si="27"/>
        <v>0</v>
      </c>
      <c r="AP65" s="30">
        <f t="shared" si="27"/>
        <v>0</v>
      </c>
      <c r="AQ65" s="30">
        <f t="shared" si="27"/>
        <v>0</v>
      </c>
      <c r="AR65" s="30">
        <f t="shared" si="27"/>
        <v>0</v>
      </c>
      <c r="AS65" s="30">
        <f t="shared" si="27"/>
        <v>0</v>
      </c>
      <c r="AT65" s="30">
        <f t="shared" si="27"/>
        <v>0</v>
      </c>
      <c r="AU65" s="30">
        <f t="shared" si="27"/>
        <v>0</v>
      </c>
      <c r="AV65" s="30">
        <f t="shared" si="27"/>
        <v>2.4855532344148035</v>
      </c>
      <c r="AW65" s="30">
        <f t="shared" si="27"/>
        <v>347.68621029885355</v>
      </c>
      <c r="AX65" s="30">
        <f t="shared" si="27"/>
        <v>932.49484166729121</v>
      </c>
      <c r="AY65" s="30">
        <f t="shared" si="27"/>
        <v>0</v>
      </c>
      <c r="AZ65" s="30">
        <f t="shared" si="27"/>
        <v>7.9841528543466707</v>
      </c>
      <c r="BA65" s="30">
        <f t="shared" si="27"/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1.8820256062291609</v>
      </c>
      <c r="BG65" s="30">
        <f t="shared" si="27"/>
        <v>22.176170200239543</v>
      </c>
      <c r="BH65" s="30">
        <f t="shared" si="27"/>
        <v>0</v>
      </c>
      <c r="BI65" s="30">
        <f t="shared" si="27"/>
        <v>0</v>
      </c>
      <c r="BJ65" s="30">
        <f t="shared" si="27"/>
        <v>0.94644411269838546</v>
      </c>
      <c r="BK65" s="28">
        <f t="shared" si="25"/>
        <v>1315.6553979740734</v>
      </c>
    </row>
    <row r="66" spans="1:66" ht="4.5" customHeight="1" x14ac:dyDescent="0.2">
      <c r="A66" s="22"/>
      <c r="B66" s="25"/>
      <c r="C66" s="5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4"/>
    </row>
    <row r="67" spans="1:66" x14ac:dyDescent="0.2">
      <c r="A67" s="22" t="s">
        <v>19</v>
      </c>
      <c r="B67" s="23" t="s">
        <v>20</v>
      </c>
      <c r="C67" s="5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4"/>
    </row>
    <row r="68" spans="1:66" x14ac:dyDescent="0.2">
      <c r="A68" s="22" t="s">
        <v>76</v>
      </c>
      <c r="B68" s="25" t="s">
        <v>21</v>
      </c>
      <c r="C68" s="5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4"/>
    </row>
    <row r="69" spans="1:66" x14ac:dyDescent="0.2">
      <c r="A69" s="22"/>
      <c r="B69" s="29" t="s">
        <v>37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28">
        <f>SUM(C69:BJ69)</f>
        <v>0</v>
      </c>
    </row>
    <row r="70" spans="1:66" x14ac:dyDescent="0.2">
      <c r="A70" s="22"/>
      <c r="B70" s="32" t="s">
        <v>83</v>
      </c>
      <c r="C70" s="30">
        <v>0</v>
      </c>
      <c r="D70" s="27">
        <v>0</v>
      </c>
      <c r="E70" s="27">
        <v>0</v>
      </c>
      <c r="F70" s="27">
        <v>0</v>
      </c>
      <c r="G70" s="35">
        <v>0</v>
      </c>
      <c r="H70" s="30">
        <v>0</v>
      </c>
      <c r="I70" s="27">
        <v>0</v>
      </c>
      <c r="J70" s="27">
        <v>0</v>
      </c>
      <c r="K70" s="27">
        <v>0</v>
      </c>
      <c r="L70" s="35">
        <v>0</v>
      </c>
      <c r="M70" s="30">
        <v>0</v>
      </c>
      <c r="N70" s="27">
        <v>0</v>
      </c>
      <c r="O70" s="27">
        <v>0</v>
      </c>
      <c r="P70" s="27">
        <v>0</v>
      </c>
      <c r="Q70" s="35">
        <v>0</v>
      </c>
      <c r="R70" s="30">
        <v>0</v>
      </c>
      <c r="S70" s="27">
        <v>0</v>
      </c>
      <c r="T70" s="27">
        <v>0</v>
      </c>
      <c r="U70" s="27">
        <v>0</v>
      </c>
      <c r="V70" s="35">
        <v>0</v>
      </c>
      <c r="W70" s="30">
        <v>0</v>
      </c>
      <c r="X70" s="27">
        <v>0</v>
      </c>
      <c r="Y70" s="27">
        <v>0</v>
      </c>
      <c r="Z70" s="27">
        <v>0</v>
      </c>
      <c r="AA70" s="35">
        <v>0</v>
      </c>
      <c r="AB70" s="30">
        <v>0</v>
      </c>
      <c r="AC70" s="27">
        <v>0</v>
      </c>
      <c r="AD70" s="27">
        <v>0</v>
      </c>
      <c r="AE70" s="27">
        <v>0</v>
      </c>
      <c r="AF70" s="35">
        <v>0</v>
      </c>
      <c r="AG70" s="30">
        <v>0</v>
      </c>
      <c r="AH70" s="27">
        <v>0</v>
      </c>
      <c r="AI70" s="27">
        <v>0</v>
      </c>
      <c r="AJ70" s="27">
        <v>0</v>
      </c>
      <c r="AK70" s="35">
        <v>0</v>
      </c>
      <c r="AL70" s="30">
        <v>0</v>
      </c>
      <c r="AM70" s="27">
        <v>0</v>
      </c>
      <c r="AN70" s="27">
        <v>0</v>
      </c>
      <c r="AO70" s="27">
        <v>0</v>
      </c>
      <c r="AP70" s="35">
        <v>0</v>
      </c>
      <c r="AQ70" s="30">
        <v>0</v>
      </c>
      <c r="AR70" s="27">
        <v>0</v>
      </c>
      <c r="AS70" s="27">
        <v>0</v>
      </c>
      <c r="AT70" s="27">
        <v>0</v>
      </c>
      <c r="AU70" s="35">
        <v>0</v>
      </c>
      <c r="AV70" s="30">
        <v>0</v>
      </c>
      <c r="AW70" s="27">
        <v>0</v>
      </c>
      <c r="AX70" s="27">
        <v>0</v>
      </c>
      <c r="AY70" s="27">
        <v>0</v>
      </c>
      <c r="AZ70" s="35">
        <v>0</v>
      </c>
      <c r="BA70" s="30">
        <v>0</v>
      </c>
      <c r="BB70" s="27">
        <v>0</v>
      </c>
      <c r="BC70" s="27">
        <v>0</v>
      </c>
      <c r="BD70" s="27">
        <v>0</v>
      </c>
      <c r="BE70" s="35">
        <v>0</v>
      </c>
      <c r="BF70" s="30">
        <v>0</v>
      </c>
      <c r="BG70" s="27">
        <v>0</v>
      </c>
      <c r="BH70" s="27">
        <v>0</v>
      </c>
      <c r="BI70" s="27">
        <v>0</v>
      </c>
      <c r="BJ70" s="35">
        <v>0</v>
      </c>
      <c r="BK70" s="28">
        <f>SUM(C70:BJ70)</f>
        <v>0</v>
      </c>
    </row>
    <row r="71" spans="1:66" ht="4.5" customHeight="1" x14ac:dyDescent="0.2">
      <c r="A71" s="22"/>
      <c r="B71" s="36"/>
      <c r="C71" s="5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4"/>
    </row>
    <row r="72" spans="1:66" x14ac:dyDescent="0.2">
      <c r="A72" s="22"/>
      <c r="B72" s="37" t="s">
        <v>99</v>
      </c>
      <c r="C72" s="38">
        <f t="shared" ref="C72:AH72" si="28">C30+C48+C53+C65+C70</f>
        <v>0</v>
      </c>
      <c r="D72" s="38">
        <f t="shared" si="28"/>
        <v>8.3555365863548392</v>
      </c>
      <c r="E72" s="38">
        <f t="shared" si="28"/>
        <v>0</v>
      </c>
      <c r="F72" s="38">
        <f t="shared" si="28"/>
        <v>0</v>
      </c>
      <c r="G72" s="38">
        <f t="shared" si="28"/>
        <v>0</v>
      </c>
      <c r="H72" s="38">
        <f t="shared" si="28"/>
        <v>60.58602870901597</v>
      </c>
      <c r="I72" s="38">
        <f t="shared" si="28"/>
        <v>5398.447146145957</v>
      </c>
      <c r="J72" s="38">
        <f t="shared" si="28"/>
        <v>3275.4570027854711</v>
      </c>
      <c r="K72" s="38">
        <f t="shared" si="28"/>
        <v>0</v>
      </c>
      <c r="L72" s="38">
        <f t="shared" si="28"/>
        <v>271.54192798118788</v>
      </c>
      <c r="M72" s="38">
        <f t="shared" si="28"/>
        <v>0</v>
      </c>
      <c r="N72" s="38">
        <f t="shared" si="28"/>
        <v>0</v>
      </c>
      <c r="O72" s="38">
        <f t="shared" si="28"/>
        <v>0</v>
      </c>
      <c r="P72" s="38">
        <f t="shared" si="28"/>
        <v>0</v>
      </c>
      <c r="Q72" s="38">
        <f t="shared" si="28"/>
        <v>0</v>
      </c>
      <c r="R72" s="38">
        <f t="shared" si="28"/>
        <v>39.023496386790463</v>
      </c>
      <c r="S72" s="38">
        <f t="shared" si="28"/>
        <v>208.8821082364295</v>
      </c>
      <c r="T72" s="38">
        <f t="shared" si="28"/>
        <v>785.40656285630325</v>
      </c>
      <c r="U72" s="38">
        <f t="shared" si="28"/>
        <v>0</v>
      </c>
      <c r="V72" s="38">
        <f t="shared" si="28"/>
        <v>67.249677843876597</v>
      </c>
      <c r="W72" s="38">
        <f t="shared" si="28"/>
        <v>0</v>
      </c>
      <c r="X72" s="38">
        <f t="shared" si="28"/>
        <v>0</v>
      </c>
      <c r="Y72" s="38">
        <f t="shared" si="28"/>
        <v>0</v>
      </c>
      <c r="Z72" s="38">
        <f t="shared" si="28"/>
        <v>0</v>
      </c>
      <c r="AA72" s="38">
        <f t="shared" si="28"/>
        <v>0</v>
      </c>
      <c r="AB72" s="38">
        <f t="shared" si="28"/>
        <v>9.5504595181991299</v>
      </c>
      <c r="AC72" s="38">
        <f t="shared" si="28"/>
        <v>122.85833576840625</v>
      </c>
      <c r="AD72" s="38">
        <f t="shared" si="28"/>
        <v>0</v>
      </c>
      <c r="AE72" s="38">
        <f t="shared" si="28"/>
        <v>0</v>
      </c>
      <c r="AF72" s="38">
        <f t="shared" si="28"/>
        <v>5.5050425239936374</v>
      </c>
      <c r="AG72" s="38">
        <f t="shared" si="28"/>
        <v>0</v>
      </c>
      <c r="AH72" s="38">
        <f t="shared" si="28"/>
        <v>0</v>
      </c>
      <c r="AI72" s="38">
        <f t="shared" ref="AI72:BJ72" si="29">AI30+AI48+AI53+AI65+AI70</f>
        <v>0</v>
      </c>
      <c r="AJ72" s="38">
        <f t="shared" si="29"/>
        <v>0</v>
      </c>
      <c r="AK72" s="38">
        <f t="shared" si="29"/>
        <v>0</v>
      </c>
      <c r="AL72" s="38">
        <f t="shared" si="29"/>
        <v>10.567637974893128</v>
      </c>
      <c r="AM72" s="38">
        <f t="shared" si="29"/>
        <v>0.25461365136554032</v>
      </c>
      <c r="AN72" s="38">
        <f t="shared" si="29"/>
        <v>6.4655247548387113E-2</v>
      </c>
      <c r="AO72" s="38">
        <f t="shared" si="29"/>
        <v>0</v>
      </c>
      <c r="AP72" s="38">
        <f t="shared" si="29"/>
        <v>6.7426721795260276</v>
      </c>
      <c r="AQ72" s="38">
        <f t="shared" si="29"/>
        <v>0</v>
      </c>
      <c r="AR72" s="38">
        <f t="shared" si="29"/>
        <v>0</v>
      </c>
      <c r="AS72" s="38">
        <f t="shared" si="29"/>
        <v>0</v>
      </c>
      <c r="AT72" s="38">
        <f t="shared" si="29"/>
        <v>0</v>
      </c>
      <c r="AU72" s="38">
        <f t="shared" si="29"/>
        <v>0</v>
      </c>
      <c r="AV72" s="38">
        <f t="shared" si="29"/>
        <v>787.72085846612015</v>
      </c>
      <c r="AW72" s="38">
        <f t="shared" si="29"/>
        <v>1749.4406902674264</v>
      </c>
      <c r="AX72" s="38">
        <f t="shared" si="29"/>
        <v>1196.1659454933813</v>
      </c>
      <c r="AY72" s="38">
        <f t="shared" si="29"/>
        <v>0</v>
      </c>
      <c r="AZ72" s="38">
        <f t="shared" si="29"/>
        <v>840.42212332995405</v>
      </c>
      <c r="BA72" s="38">
        <f t="shared" si="29"/>
        <v>0</v>
      </c>
      <c r="BB72" s="38">
        <f t="shared" si="29"/>
        <v>0</v>
      </c>
      <c r="BC72" s="38">
        <f t="shared" si="29"/>
        <v>0</v>
      </c>
      <c r="BD72" s="38">
        <f t="shared" si="29"/>
        <v>0</v>
      </c>
      <c r="BE72" s="38">
        <f t="shared" si="29"/>
        <v>0</v>
      </c>
      <c r="BF72" s="38">
        <f t="shared" si="29"/>
        <v>751.4662832015166</v>
      </c>
      <c r="BG72" s="38">
        <f t="shared" si="29"/>
        <v>212.43012235657176</v>
      </c>
      <c r="BH72" s="38">
        <f t="shared" si="29"/>
        <v>170.33401709994226</v>
      </c>
      <c r="BI72" s="38">
        <f t="shared" si="29"/>
        <v>0</v>
      </c>
      <c r="BJ72" s="38">
        <f t="shared" si="29"/>
        <v>406.72683701005514</v>
      </c>
      <c r="BK72" s="46">
        <f>BK30+BK48+BK53+BK65+BK70</f>
        <v>16385.199781620286</v>
      </c>
      <c r="BM72" s="45"/>
      <c r="BN72" s="49"/>
    </row>
    <row r="73" spans="1:66" ht="4.5" customHeight="1" x14ac:dyDescent="0.2">
      <c r="A73" s="22"/>
      <c r="B73" s="37"/>
      <c r="C73" s="57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8"/>
    </row>
    <row r="74" spans="1:66" ht="14.25" customHeight="1" x14ac:dyDescent="0.3">
      <c r="A74" s="22" t="s">
        <v>5</v>
      </c>
      <c r="B74" s="20" t="s">
        <v>23</v>
      </c>
      <c r="C74" s="57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8"/>
    </row>
    <row r="75" spans="1:66" x14ac:dyDescent="0.2">
      <c r="A75" s="22"/>
      <c r="B75" s="29" t="s">
        <v>37</v>
      </c>
      <c r="C75" s="27"/>
      <c r="D75" s="27"/>
      <c r="E75" s="27"/>
      <c r="F75" s="27"/>
      <c r="G75" s="39"/>
      <c r="H75" s="30"/>
      <c r="I75" s="27"/>
      <c r="J75" s="27"/>
      <c r="K75" s="27"/>
      <c r="L75" s="39"/>
      <c r="M75" s="30"/>
      <c r="N75" s="27"/>
      <c r="O75" s="27"/>
      <c r="P75" s="27"/>
      <c r="Q75" s="39"/>
      <c r="R75" s="30"/>
      <c r="S75" s="27"/>
      <c r="T75" s="27"/>
      <c r="U75" s="27"/>
      <c r="V75" s="35"/>
      <c r="W75" s="40"/>
      <c r="X75" s="27"/>
      <c r="Y75" s="27"/>
      <c r="Z75" s="27"/>
      <c r="AA75" s="39"/>
      <c r="AB75" s="30"/>
      <c r="AC75" s="27"/>
      <c r="AD75" s="27"/>
      <c r="AE75" s="27"/>
      <c r="AF75" s="39"/>
      <c r="AG75" s="30"/>
      <c r="AH75" s="27"/>
      <c r="AI75" s="27"/>
      <c r="AJ75" s="27"/>
      <c r="AK75" s="39"/>
      <c r="AL75" s="30"/>
      <c r="AM75" s="27"/>
      <c r="AN75" s="27"/>
      <c r="AO75" s="27"/>
      <c r="AP75" s="39"/>
      <c r="AQ75" s="30"/>
      <c r="AR75" s="27"/>
      <c r="AS75" s="27"/>
      <c r="AT75" s="27"/>
      <c r="AU75" s="39"/>
      <c r="AV75" s="30"/>
      <c r="AW75" s="27"/>
      <c r="AX75" s="27"/>
      <c r="AY75" s="27"/>
      <c r="AZ75" s="39"/>
      <c r="BA75" s="30"/>
      <c r="BB75" s="27"/>
      <c r="BC75" s="27"/>
      <c r="BD75" s="27"/>
      <c r="BE75" s="39"/>
      <c r="BF75" s="30"/>
      <c r="BG75" s="27"/>
      <c r="BH75" s="27"/>
      <c r="BI75" s="27"/>
      <c r="BJ75" s="39"/>
      <c r="BK75" s="30"/>
    </row>
    <row r="76" spans="1:66" ht="13.5" thickBot="1" x14ac:dyDescent="0.25">
      <c r="A76" s="41"/>
      <c r="B76" s="32" t="s">
        <v>83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6" customHeight="1" x14ac:dyDescent="0.2">
      <c r="A77" s="34"/>
      <c r="B77" s="42"/>
    </row>
    <row r="78" spans="1:66" x14ac:dyDescent="0.2">
      <c r="A78" s="34"/>
      <c r="B78" s="34" t="s">
        <v>26</v>
      </c>
      <c r="L78" s="34"/>
    </row>
    <row r="79" spans="1:66" x14ac:dyDescent="0.2">
      <c r="A79" s="34"/>
      <c r="B79" s="34" t="s">
        <v>27</v>
      </c>
      <c r="L79" s="34"/>
    </row>
    <row r="80" spans="1:66" x14ac:dyDescent="0.2">
      <c r="L80" s="34"/>
    </row>
    <row r="81" spans="2:63" x14ac:dyDescent="0.2">
      <c r="B81" s="34" t="s">
        <v>33</v>
      </c>
      <c r="L81" s="34"/>
      <c r="BI81" s="43"/>
      <c r="BK81" s="45"/>
    </row>
    <row r="82" spans="2:63" x14ac:dyDescent="0.2">
      <c r="B82" s="34" t="s">
        <v>34</v>
      </c>
      <c r="L82" s="34"/>
    </row>
    <row r="83" spans="2:63" x14ac:dyDescent="0.2">
      <c r="B83" s="34"/>
      <c r="L83" s="34"/>
    </row>
    <row r="85" spans="2:63" x14ac:dyDescent="0.2">
      <c r="B85" s="24" t="s">
        <v>38</v>
      </c>
    </row>
    <row r="86" spans="2:63" x14ac:dyDescent="0.2">
      <c r="B86" s="24" t="s">
        <v>30</v>
      </c>
    </row>
    <row r="87" spans="2:63" x14ac:dyDescent="0.2">
      <c r="B87" s="24" t="s">
        <v>31</v>
      </c>
    </row>
    <row r="88" spans="2:63" x14ac:dyDescent="0.2">
      <c r="B88" s="24" t="s">
        <v>98</v>
      </c>
    </row>
    <row r="89" spans="2:63" x14ac:dyDescent="0.2">
      <c r="B89" s="24" t="s">
        <v>100</v>
      </c>
    </row>
    <row r="90" spans="2:63" x14ac:dyDescent="0.2">
      <c r="B90" s="24" t="s">
        <v>32</v>
      </c>
    </row>
    <row r="91" spans="2:63" x14ac:dyDescent="0.2">
      <c r="B91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2:BK32"/>
    <mergeCell ref="C68:BK68"/>
    <mergeCell ref="C33:BK33"/>
    <mergeCell ref="C31:BK31"/>
    <mergeCell ref="C37:BK37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2" sqref="B2:K2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5" t="s">
        <v>130</v>
      </c>
      <c r="C2" s="86"/>
      <c r="D2" s="86"/>
      <c r="E2" s="86"/>
      <c r="F2" s="86"/>
      <c r="G2" s="86"/>
      <c r="H2" s="86"/>
      <c r="I2" s="86"/>
      <c r="J2" s="86"/>
      <c r="K2" s="87"/>
    </row>
    <row r="3" spans="2:11" x14ac:dyDescent="0.2">
      <c r="B3" s="88" t="s">
        <v>110</v>
      </c>
      <c r="C3" s="89"/>
      <c r="D3" s="89"/>
      <c r="E3" s="89"/>
      <c r="F3" s="89"/>
      <c r="G3" s="89"/>
      <c r="H3" s="89"/>
      <c r="I3" s="89"/>
      <c r="J3" s="89"/>
      <c r="K3" s="90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5.8294230403567265E-4</v>
      </c>
      <c r="E5" s="6">
        <v>1.5117345435574549E-2</v>
      </c>
      <c r="F5" s="6">
        <v>0.3034565148491874</v>
      </c>
      <c r="G5" s="6">
        <v>6.0307033343806014E-3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0.61776758752396499</v>
      </c>
      <c r="E6" s="6">
        <v>2.9031921629587134</v>
      </c>
      <c r="F6" s="6">
        <v>10.498163068272699</v>
      </c>
      <c r="G6" s="6">
        <v>1.7750287701290119</v>
      </c>
      <c r="H6" s="6">
        <v>0</v>
      </c>
      <c r="I6" s="6">
        <v>0</v>
      </c>
      <c r="J6" s="6">
        <v>7.0242323328097919E-2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3.991976865061702E-2</v>
      </c>
      <c r="F7" s="6">
        <v>3.3234382548333191E-2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92.727565115358644</v>
      </c>
      <c r="E8" s="6">
        <v>28.633440034177411</v>
      </c>
      <c r="F8" s="6">
        <v>13.902076951045665</v>
      </c>
      <c r="G8" s="6">
        <v>5.8607824964485307</v>
      </c>
      <c r="H8" s="6">
        <v>0</v>
      </c>
      <c r="I8" s="6">
        <v>0</v>
      </c>
      <c r="J8" s="6">
        <v>3.8145383015779316E-3</v>
      </c>
      <c r="K8" s="6">
        <v>0</v>
      </c>
    </row>
    <row r="9" spans="2:11" x14ac:dyDescent="0.2">
      <c r="B9" s="1">
        <v>5</v>
      </c>
      <c r="C9" s="3" t="s">
        <v>44</v>
      </c>
      <c r="D9" s="6">
        <v>11.307349302295163</v>
      </c>
      <c r="E9" s="6">
        <v>77.797994216656761</v>
      </c>
      <c r="F9" s="6">
        <v>52.828588396592231</v>
      </c>
      <c r="G9" s="6">
        <v>2.2889860056335189</v>
      </c>
      <c r="H9" s="6">
        <v>0</v>
      </c>
      <c r="I9" s="6">
        <v>0</v>
      </c>
      <c r="J9" s="6">
        <v>0.2171682422402002</v>
      </c>
      <c r="K9" s="6">
        <v>0</v>
      </c>
    </row>
    <row r="10" spans="2:11" x14ac:dyDescent="0.2">
      <c r="B10" s="1">
        <v>6</v>
      </c>
      <c r="C10" s="3" t="s">
        <v>45</v>
      </c>
      <c r="D10" s="6">
        <v>0.13315181356256972</v>
      </c>
      <c r="E10" s="6">
        <v>1.1728953575494867</v>
      </c>
      <c r="F10" s="6">
        <v>5.7996175497544602</v>
      </c>
      <c r="G10" s="6">
        <v>0.66304915449859481</v>
      </c>
      <c r="H10" s="6">
        <v>0</v>
      </c>
      <c r="I10" s="6">
        <v>0</v>
      </c>
      <c r="J10" s="6">
        <v>3.4774160287997916E-2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16.041537174686308</v>
      </c>
      <c r="E11" s="6">
        <v>15.532237755597869</v>
      </c>
      <c r="F11" s="6">
        <v>24.536992537204195</v>
      </c>
      <c r="G11" s="6">
        <v>2.7190200431041092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0.18518058661803852</v>
      </c>
      <c r="E14" s="6">
        <v>57.590016997870684</v>
      </c>
      <c r="F14" s="6">
        <v>17.178024220338518</v>
      </c>
      <c r="G14" s="6">
        <v>1.1972898576238278</v>
      </c>
      <c r="H14" s="6">
        <v>0</v>
      </c>
      <c r="I14" s="6">
        <v>0</v>
      </c>
      <c r="J14" s="6">
        <v>2.8388339137318017E-2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167.14655315318748</v>
      </c>
      <c r="E15" s="6">
        <v>269.23502946412111</v>
      </c>
      <c r="F15" s="6">
        <v>217.64297673719807</v>
      </c>
      <c r="G15" s="6">
        <v>39.317740259964751</v>
      </c>
      <c r="H15" s="6">
        <v>0</v>
      </c>
      <c r="I15" s="6">
        <v>0</v>
      </c>
      <c r="J15" s="6">
        <v>0.19015182280874118</v>
      </c>
      <c r="K15" s="6">
        <v>0</v>
      </c>
    </row>
    <row r="16" spans="2:11" x14ac:dyDescent="0.2">
      <c r="B16" s="1">
        <v>12</v>
      </c>
      <c r="C16" s="3" t="s">
        <v>51</v>
      </c>
      <c r="D16" s="6">
        <v>78.096176792678946</v>
      </c>
      <c r="E16" s="6">
        <v>4.3097115229686729</v>
      </c>
      <c r="F16" s="6">
        <v>11.009873887203145</v>
      </c>
      <c r="G16" s="6">
        <v>4.7831700082955209</v>
      </c>
      <c r="H16" s="6">
        <v>0</v>
      </c>
      <c r="I16" s="6">
        <v>0</v>
      </c>
      <c r="J16" s="6">
        <v>6.0258954685658443E-2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0.15508367533168621</v>
      </c>
      <c r="E17" s="6">
        <v>4.0647946305917468</v>
      </c>
      <c r="F17" s="6">
        <v>1.1338518226573502</v>
      </c>
      <c r="G17" s="6">
        <v>2.7340647726699478E-2</v>
      </c>
      <c r="H17" s="6">
        <v>0</v>
      </c>
      <c r="I17" s="6">
        <v>0</v>
      </c>
      <c r="J17" s="6">
        <v>6.168616595542025E-4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0.17745754529559785</v>
      </c>
      <c r="E18" s="6">
        <v>1.4309076540938444</v>
      </c>
      <c r="F18" s="6">
        <v>6.8852583791806889</v>
      </c>
      <c r="G18" s="6">
        <v>0.88073872514605633</v>
      </c>
      <c r="H18" s="6">
        <v>0</v>
      </c>
      <c r="I18" s="6">
        <v>0</v>
      </c>
      <c r="J18" s="6">
        <v>1.9985671221248844E-4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11.448151513182804</v>
      </c>
      <c r="E19" s="6">
        <v>29.949337584855328</v>
      </c>
      <c r="F19" s="6">
        <v>81.878261028054581</v>
      </c>
      <c r="G19" s="6">
        <v>14.545141011223459</v>
      </c>
      <c r="H19" s="6">
        <v>0</v>
      </c>
      <c r="I19" s="6">
        <v>0</v>
      </c>
      <c r="J19" s="6">
        <v>5.0463220353581533E-5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220.58646459877201</v>
      </c>
      <c r="E20" s="6">
        <v>263.69685249865216</v>
      </c>
      <c r="F20" s="6">
        <v>154.9954641178914</v>
      </c>
      <c r="G20" s="6">
        <v>27.17891407483831</v>
      </c>
      <c r="H20" s="6">
        <v>0</v>
      </c>
      <c r="I20" s="6">
        <v>0</v>
      </c>
      <c r="J20" s="6">
        <v>22.457533530864424</v>
      </c>
      <c r="K20" s="6">
        <v>0</v>
      </c>
    </row>
    <row r="21" spans="2:11" x14ac:dyDescent="0.2">
      <c r="B21" s="1">
        <v>17</v>
      </c>
      <c r="C21" s="3" t="s">
        <v>56</v>
      </c>
      <c r="D21" s="6">
        <v>164.34787567375392</v>
      </c>
      <c r="E21" s="6">
        <v>59.520487281368986</v>
      </c>
      <c r="F21" s="6">
        <v>102.27056368434155</v>
      </c>
      <c r="G21" s="6">
        <v>11.937728939478498</v>
      </c>
      <c r="H21" s="6">
        <v>0</v>
      </c>
      <c r="I21" s="6">
        <v>0</v>
      </c>
      <c r="J21" s="6">
        <v>0.42310144386342735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21.784261629470794</v>
      </c>
      <c r="E23" s="6">
        <v>28.587691165824658</v>
      </c>
      <c r="F23" s="6">
        <v>73.21723464505412</v>
      </c>
      <c r="G23" s="6">
        <v>18.544924636245909</v>
      </c>
      <c r="H23" s="6">
        <v>0</v>
      </c>
      <c r="I23" s="6">
        <v>0</v>
      </c>
      <c r="J23" s="6">
        <v>0.37175215181033111</v>
      </c>
      <c r="K23" s="6">
        <v>0</v>
      </c>
    </row>
    <row r="24" spans="2:11" x14ac:dyDescent="0.2">
      <c r="B24" s="1">
        <v>20</v>
      </c>
      <c r="C24" s="3" t="s">
        <v>59</v>
      </c>
      <c r="D24" s="6">
        <v>6514.953864376992</v>
      </c>
      <c r="E24" s="6">
        <v>1155.7846882721453</v>
      </c>
      <c r="F24" s="6">
        <v>401.88058825204769</v>
      </c>
      <c r="G24" s="6">
        <v>52.747181177725494</v>
      </c>
      <c r="H24" s="6">
        <v>0</v>
      </c>
      <c r="I24" s="6">
        <v>0</v>
      </c>
      <c r="J24" s="6">
        <v>1275.29159324594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1.0874365499066959E-3</v>
      </c>
      <c r="E25" s="6">
        <v>1.0483967817318862E-2</v>
      </c>
      <c r="F25" s="6">
        <v>9.8391972840148334E-2</v>
      </c>
      <c r="G25" s="6">
        <v>0</v>
      </c>
      <c r="H25" s="6">
        <v>0</v>
      </c>
      <c r="I25" s="6">
        <v>0</v>
      </c>
      <c r="J25" s="6">
        <v>4.923224335100888E-6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5.8605724638605049E-2</v>
      </c>
      <c r="F26" s="6">
        <v>0.54089034821987669</v>
      </c>
      <c r="G26" s="6">
        <v>3.5363281431010439E-2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7.6199999841235405E-2</v>
      </c>
      <c r="F28" s="6">
        <v>6.9657679450168278E-2</v>
      </c>
      <c r="G28" s="6">
        <v>0.15091162052994514</v>
      </c>
      <c r="H28" s="6">
        <v>0</v>
      </c>
      <c r="I28" s="6">
        <v>0</v>
      </c>
      <c r="J28" s="6">
        <v>1.4968999534514658E-4</v>
      </c>
      <c r="K28" s="6">
        <v>0</v>
      </c>
    </row>
    <row r="29" spans="2:11" x14ac:dyDescent="0.2">
      <c r="B29" s="1">
        <v>25</v>
      </c>
      <c r="C29" s="3" t="s">
        <v>64</v>
      </c>
      <c r="D29" s="6">
        <v>1348.2129583789222</v>
      </c>
      <c r="E29" s="6">
        <v>82.501093114313221</v>
      </c>
      <c r="F29" s="6">
        <v>64.371648806963819</v>
      </c>
      <c r="G29" s="6">
        <v>7.1971628898390501</v>
      </c>
      <c r="H29" s="6">
        <v>0</v>
      </c>
      <c r="I29" s="6">
        <v>0</v>
      </c>
      <c r="J29" s="6">
        <v>0.27750251971044476</v>
      </c>
      <c r="K29" s="6">
        <v>0</v>
      </c>
    </row>
    <row r="30" spans="2:11" x14ac:dyDescent="0.2">
      <c r="B30" s="1">
        <v>26</v>
      </c>
      <c r="C30" s="3" t="s">
        <v>65</v>
      </c>
      <c r="D30" s="6">
        <v>29.110836893411744</v>
      </c>
      <c r="E30" s="6">
        <v>18.918957678730365</v>
      </c>
      <c r="F30" s="6">
        <v>22.873020242428769</v>
      </c>
      <c r="G30" s="6">
        <v>2.8451031496843169</v>
      </c>
      <c r="H30" s="6">
        <v>0</v>
      </c>
      <c r="I30" s="6">
        <v>0</v>
      </c>
      <c r="J30" s="6">
        <v>6.031144438060497E-2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0.12815774489278561</v>
      </c>
      <c r="E31" s="6">
        <v>1.2013773521807976</v>
      </c>
      <c r="F31" s="6">
        <v>1.3255927341013345</v>
      </c>
      <c r="G31" s="6">
        <v>3.4431856557516932E-2</v>
      </c>
      <c r="H31" s="6">
        <v>0</v>
      </c>
      <c r="I31" s="6">
        <v>0</v>
      </c>
      <c r="J31" s="6">
        <v>0.78042101237412531</v>
      </c>
      <c r="K31" s="6">
        <v>0</v>
      </c>
    </row>
    <row r="32" spans="2:11" x14ac:dyDescent="0.2">
      <c r="B32" s="1">
        <v>28</v>
      </c>
      <c r="C32" s="3" t="s">
        <v>66</v>
      </c>
      <c r="D32" s="6">
        <v>2.2246321657628618</v>
      </c>
      <c r="E32" s="6">
        <v>0.66658926192440071</v>
      </c>
      <c r="F32" s="6">
        <v>2.434000796922541</v>
      </c>
      <c r="G32" s="6">
        <v>0.23320115344917983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17.804888909415819</v>
      </c>
      <c r="E33" s="6">
        <v>13.71881838747823</v>
      </c>
      <c r="F33" s="6">
        <v>26.344611323381631</v>
      </c>
      <c r="G33" s="6">
        <v>1.6859239795241336</v>
      </c>
      <c r="H33" s="6">
        <v>0</v>
      </c>
      <c r="I33" s="6">
        <v>0</v>
      </c>
      <c r="J33" s="6">
        <v>6.5205956103922304E-3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95.145783484222378</v>
      </c>
      <c r="E34" s="6">
        <v>59.956098705399178</v>
      </c>
      <c r="F34" s="6">
        <v>38.187927596781556</v>
      </c>
      <c r="G34" s="6">
        <v>3.6019788992688024</v>
      </c>
      <c r="H34" s="6">
        <v>0</v>
      </c>
      <c r="I34" s="6">
        <v>0</v>
      </c>
      <c r="J34" s="6">
        <v>1.0279550703712546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2.3795086578584002</v>
      </c>
      <c r="E35" s="6">
        <v>0.24790092543771058</v>
      </c>
      <c r="F35" s="6">
        <v>0.77513208286425417</v>
      </c>
      <c r="G35" s="6">
        <v>0.14020494722517324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564.66357141722608</v>
      </c>
      <c r="E36" s="6">
        <v>105.12046760415802</v>
      </c>
      <c r="F36" s="6">
        <v>76.308732132982058</v>
      </c>
      <c r="G36" s="6">
        <v>11.422230505005018</v>
      </c>
      <c r="H36" s="6">
        <v>0</v>
      </c>
      <c r="I36" s="6">
        <v>0</v>
      </c>
      <c r="J36" s="6">
        <v>12.302601633204299</v>
      </c>
      <c r="K36" s="6">
        <v>0</v>
      </c>
    </row>
    <row r="37" spans="2:14" x14ac:dyDescent="0.2">
      <c r="B37" s="1">
        <v>33</v>
      </c>
      <c r="C37" s="3" t="s">
        <v>101</v>
      </c>
      <c r="D37" s="6">
        <v>354.82021136722051</v>
      </c>
      <c r="E37" s="6">
        <v>91.913681129378915</v>
      </c>
      <c r="F37" s="6">
        <v>76.49102190903578</v>
      </c>
      <c r="G37" s="6">
        <v>11.294394189707814</v>
      </c>
      <c r="H37" s="6">
        <v>0</v>
      </c>
      <c r="I37" s="6">
        <v>0</v>
      </c>
      <c r="J37" s="6">
        <v>0.31780280754945878</v>
      </c>
      <c r="K37" s="6">
        <v>0</v>
      </c>
    </row>
    <row r="38" spans="2:14" x14ac:dyDescent="0.2">
      <c r="B38" s="1">
        <v>34</v>
      </c>
      <c r="C38" s="3" t="s">
        <v>71</v>
      </c>
      <c r="D38" s="6">
        <v>21.843956973554043</v>
      </c>
      <c r="E38" s="6">
        <v>0.11142519189510508</v>
      </c>
      <c r="F38" s="6">
        <v>0.26847080879402102</v>
      </c>
      <c r="G38" s="6">
        <v>8.5735193565015019E-3</v>
      </c>
      <c r="H38" s="6">
        <v>0</v>
      </c>
      <c r="I38" s="6">
        <v>0</v>
      </c>
      <c r="J38" s="6">
        <v>2.3965540557124519E-5</v>
      </c>
      <c r="K38" s="6">
        <v>0</v>
      </c>
    </row>
    <row r="39" spans="2:14" x14ac:dyDescent="0.2">
      <c r="B39" s="1">
        <v>35</v>
      </c>
      <c r="C39" s="3" t="s">
        <v>72</v>
      </c>
      <c r="D39" s="6">
        <v>46.351452967496911</v>
      </c>
      <c r="E39" s="6">
        <v>105.19150544602806</v>
      </c>
      <c r="F39" s="6">
        <v>225.56669622196765</v>
      </c>
      <c r="G39" s="6">
        <v>29.227429950430249</v>
      </c>
      <c r="H39" s="6">
        <v>0</v>
      </c>
      <c r="I39" s="6">
        <v>0</v>
      </c>
      <c r="J39" s="6">
        <v>0.43234908590849402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0.54344062130667747</v>
      </c>
      <c r="E40" s="6">
        <v>2.2277491788715924</v>
      </c>
      <c r="F40" s="6">
        <v>5.373850333258849</v>
      </c>
      <c r="G40" s="6">
        <v>0.89988785552777606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357.67772014085608</v>
      </c>
      <c r="E41" s="6">
        <v>159.74358320042043</v>
      </c>
      <c r="F41" s="6">
        <v>193.62529292589468</v>
      </c>
      <c r="G41" s="6">
        <v>123.09927402540175</v>
      </c>
      <c r="H41" s="6">
        <v>0</v>
      </c>
      <c r="I41" s="6">
        <v>0</v>
      </c>
      <c r="J41" s="6">
        <v>1.3001092913519676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1"/>
      <c r="K46" s="47"/>
    </row>
    <row r="47" spans="2:14" x14ac:dyDescent="0.2">
      <c r="D47" s="44"/>
      <c r="F47" s="47"/>
      <c r="K47" s="47"/>
    </row>
    <row r="48" spans="2:14" x14ac:dyDescent="0.2">
      <c r="D48" s="50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2019-11-06T05:23:30Z</dcterms:modified>
</cp:coreProperties>
</file>