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8" i="8" l="1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69" i="8"/>
  <c r="BK57" i="8"/>
  <c r="BK20" i="8"/>
  <c r="BK38" i="8" l="1"/>
  <c r="BK23" i="8"/>
  <c r="BK24" i="8"/>
  <c r="BK25" i="8"/>
  <c r="BK26" i="8"/>
  <c r="BK28" i="8"/>
  <c r="BK34" i="8"/>
  <c r="BK35" i="8"/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21" i="8"/>
  <c r="BK17" i="8"/>
  <c r="BK14" i="8"/>
  <c r="D64" i="8"/>
  <c r="E64" i="8"/>
  <c r="E65" i="8" s="1"/>
  <c r="F64" i="8"/>
  <c r="G64" i="8"/>
  <c r="G65" i="8" s="1"/>
  <c r="H64" i="8"/>
  <c r="I64" i="8"/>
  <c r="I65" i="8" s="1"/>
  <c r="J64" i="8"/>
  <c r="K64" i="8"/>
  <c r="K65" i="8" s="1"/>
  <c r="L64" i="8"/>
  <c r="M64" i="8"/>
  <c r="M65" i="8" s="1"/>
  <c r="N64" i="8"/>
  <c r="O64" i="8"/>
  <c r="O65" i="8" s="1"/>
  <c r="P64" i="8"/>
  <c r="Q64" i="8"/>
  <c r="Q65" i="8" s="1"/>
  <c r="R64" i="8"/>
  <c r="S64" i="8"/>
  <c r="S65" i="8" s="1"/>
  <c r="T64" i="8"/>
  <c r="U64" i="8"/>
  <c r="U65" i="8" s="1"/>
  <c r="V64" i="8"/>
  <c r="W64" i="8"/>
  <c r="W65" i="8" s="1"/>
  <c r="X64" i="8"/>
  <c r="Y64" i="8"/>
  <c r="Y65" i="8" s="1"/>
  <c r="Z64" i="8"/>
  <c r="AA64" i="8"/>
  <c r="AA65" i="8" s="1"/>
  <c r="AB64" i="8"/>
  <c r="AC64" i="8"/>
  <c r="AC65" i="8" s="1"/>
  <c r="AD64" i="8"/>
  <c r="AE64" i="8"/>
  <c r="AE65" i="8" s="1"/>
  <c r="AF64" i="8"/>
  <c r="AG64" i="8"/>
  <c r="AG65" i="8" s="1"/>
  <c r="AH64" i="8"/>
  <c r="AI64" i="8"/>
  <c r="AI65" i="8" s="1"/>
  <c r="AJ64" i="8"/>
  <c r="AK64" i="8"/>
  <c r="AK65" i="8" s="1"/>
  <c r="AL64" i="8"/>
  <c r="AM64" i="8"/>
  <c r="AM65" i="8" s="1"/>
  <c r="AN64" i="8"/>
  <c r="AO64" i="8"/>
  <c r="AO65" i="8" s="1"/>
  <c r="AP64" i="8"/>
  <c r="AQ64" i="8"/>
  <c r="AQ65" i="8" s="1"/>
  <c r="AR64" i="8"/>
  <c r="AS64" i="8"/>
  <c r="AS65" i="8" s="1"/>
  <c r="AT64" i="8"/>
  <c r="AU64" i="8"/>
  <c r="AU65" i="8" s="1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D65" i="8"/>
  <c r="F65" i="8"/>
  <c r="H65" i="8"/>
  <c r="J65" i="8"/>
  <c r="L65" i="8"/>
  <c r="N65" i="8"/>
  <c r="P65" i="8"/>
  <c r="R65" i="8"/>
  <c r="T65" i="8"/>
  <c r="V65" i="8"/>
  <c r="X65" i="8"/>
  <c r="Z65" i="8"/>
  <c r="AB65" i="8"/>
  <c r="AD65" i="8"/>
  <c r="AF65" i="8"/>
  <c r="AH65" i="8"/>
  <c r="AJ65" i="8"/>
  <c r="AL65" i="8"/>
  <c r="AN65" i="8"/>
  <c r="AP65" i="8"/>
  <c r="AR65" i="8"/>
  <c r="AT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C29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6" i="8"/>
  <c r="BJ30" i="8" l="1"/>
  <c r="BH30" i="8"/>
  <c r="BF30" i="8"/>
  <c r="BD30" i="8"/>
  <c r="BB30" i="8"/>
  <c r="AZ30" i="8"/>
  <c r="AX30" i="8"/>
  <c r="AV30" i="8"/>
  <c r="AT30" i="8"/>
  <c r="AR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D30" i="8"/>
  <c r="BI30" i="8"/>
  <c r="BG30" i="8"/>
  <c r="BE30" i="8"/>
  <c r="BC30" i="8"/>
  <c r="BA30" i="8"/>
  <c r="AY30" i="8"/>
  <c r="AW30" i="8"/>
  <c r="AU30" i="8"/>
  <c r="AS30" i="8"/>
  <c r="AQ30" i="8"/>
  <c r="AO30" i="8"/>
  <c r="AM30" i="8"/>
  <c r="AK30" i="8"/>
  <c r="AI30" i="8"/>
  <c r="AG30" i="8"/>
  <c r="AE30" i="8"/>
  <c r="AC30" i="8"/>
  <c r="AA30" i="8"/>
  <c r="Y30" i="8"/>
  <c r="W30" i="8"/>
  <c r="U30" i="8"/>
  <c r="S30" i="8"/>
  <c r="Q30" i="8"/>
  <c r="O30" i="8"/>
  <c r="M30" i="8"/>
  <c r="K30" i="8"/>
  <c r="I30" i="8"/>
  <c r="G30" i="8"/>
  <c r="E30" i="8"/>
  <c r="BK47" i="8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6" i="8"/>
  <c r="BJ48" i="8"/>
  <c r="BF48" i="8"/>
  <c r="BD48" i="8"/>
  <c r="AZ48" i="8"/>
  <c r="BK9" i="8"/>
  <c r="BK12" i="8"/>
  <c r="BK65" i="8"/>
  <c r="BK64" i="8"/>
  <c r="BB48" i="8"/>
  <c r="BK29" i="8"/>
  <c r="BK15" i="8"/>
  <c r="C48" i="8"/>
  <c r="BH48" i="8"/>
  <c r="C30" i="8"/>
  <c r="I72" i="8" l="1"/>
  <c r="Q72" i="8"/>
  <c r="AK72" i="8"/>
  <c r="AS72" i="8"/>
  <c r="BA72" i="8"/>
  <c r="BD72" i="8"/>
  <c r="W72" i="8"/>
  <c r="E72" i="8"/>
  <c r="M72" i="8"/>
  <c r="U72" i="8"/>
  <c r="AG72" i="8"/>
  <c r="AO72" i="8"/>
  <c r="AW72" i="8"/>
  <c r="BE72" i="8"/>
  <c r="BG72" i="8"/>
  <c r="G72" i="8"/>
  <c r="K72" i="8"/>
  <c r="O72" i="8"/>
  <c r="S72" i="8"/>
  <c r="AA72" i="8"/>
  <c r="AI72" i="8"/>
  <c r="AM72" i="8"/>
  <c r="AQ72" i="8"/>
  <c r="AU72" i="8"/>
  <c r="AY72" i="8"/>
  <c r="BC72" i="8"/>
  <c r="Y72" i="8"/>
  <c r="AC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0" i="8"/>
  <c r="BK72" i="8" l="1"/>
</calcChain>
</file>

<file path=xl/sharedStrings.xml><?xml version="1.0" encoding="utf-8"?>
<sst xmlns="http://schemas.openxmlformats.org/spreadsheetml/2006/main" count="168" uniqueCount="131">
  <si>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</si>
  <si>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</si>
  <si>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</si>
  <si>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</si>
  <si>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</si>
  <si>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</si>
  <si>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</si>
  <si>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</si>
  <si>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</si>
  <si>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</si>
  <si>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</si>
  <si>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</si>
  <si>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</si>
  <si>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</si>
  <si>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</si>
  <si>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</si>
  <si>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</si>
  <si>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</si>
  <si>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</si>
  <si>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</si>
  <si>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</si>
  <si>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</si>
  <si>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</si>
  <si>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</si>
  <si>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</si>
  <si>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</si>
  <si>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</si>
  <si>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</si>
  <si>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</si>
  <si>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</si>
  <si>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</si>
  <si>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</si>
  <si>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</si>
  <si>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</si>
  <si>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</si>
  <si>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</si>
  <si>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</si>
  <si>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</si>
  <si>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</si>
  <si>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</si>
  <si>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</si>
  <si>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</si>
  <si>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</si>
  <si>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</si>
  <si>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</si>
  <si>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</si>
  <si>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</si>
  <si>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</si>
  <si>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</si>
  <si>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</si>
  <si>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</si>
  <si>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</si>
  <si>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</si>
  <si>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</si>
  <si>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</si>
  <si>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</si>
  <si>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</si>
  <si>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</si>
  <si>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</si>
  <si>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</si>
  <si>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</si>
  <si>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</si>
  <si>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</si>
  <si>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</si>
  <si>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</si>
  <si>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</si>
  <si>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</si>
  <si>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</si>
  <si>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</si>
  <si>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</si>
  <si>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</si>
  <si>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</si>
  <si>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</si>
  <si>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</si>
  <si>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</si>
  <si>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</si>
  <si>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</si>
  <si>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</si>
  <si>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</si>
  <si>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</si>
  <si>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</si>
  <si>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</si>
  <si>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</si>
  <si>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</si>
  <si>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</si>
  <si>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</si>
  <si>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</si>
  <si>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</si>
  <si>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</si>
  <si>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</si>
  <si>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</si>
  <si>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</si>
  <si>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</si>
  <si>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</si>
  <si>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</si>
  <si>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</si>
  <si>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</si>
  <si>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</si>
  <si>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</si>
  <si>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</si>
  <si>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</si>
  <si>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</si>
  <si>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</si>
  <si>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</si>
  <si>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</si>
  <si>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</si>
  <si>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</si>
  <si>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</si>
  <si>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</si>
  <si>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</si>
  <si>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</si>
  <si>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</si>
  <si>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</si>
  <si>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</si>
  <si>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</si>
  <si>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</si>
  <si>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</si>
  <si>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</si>
  <si>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</si>
  <si>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</si>
  <si>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</si>
  <si>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</si>
  <si>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</si>
  <si>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</si>
  <si>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</si>
  <si>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</si>
  <si>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</si>
  <si>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</si>
  <si>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</si>
  <si>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Mutual Fund: Net Average Assets Under Management (AAUM) as on 30/09/2019 (All figures in Rs. Crore)</t>
  </si>
  <si>
    <t>Table showing State wise /Union Territory wise contribution to AAUM of category of schemes as on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</si>
</sst>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#,##0.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9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53" t="s">
        <v>75</v>
      </c>
      <c r="B1" s="69" t="s">
        <v>29</v>
      </c>
      <c r="C1" s="60" t="s">
        <v>129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2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4"/>
      <c r="B2" s="70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6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4"/>
      <c r="B3" s="70"/>
      <c r="C3" s="63" t="s">
        <v>115</v>
      </c>
      <c r="D3" s="64"/>
      <c r="E3" s="64"/>
      <c r="F3" s="64"/>
      <c r="G3" s="64"/>
      <c r="H3" s="64"/>
      <c r="I3" s="64"/>
      <c r="J3" s="64"/>
      <c r="K3" s="64"/>
      <c r="L3" s="65"/>
      <c r="M3" s="63" t="s">
        <v>116</v>
      </c>
      <c r="N3" s="64"/>
      <c r="O3" s="64"/>
      <c r="P3" s="64"/>
      <c r="Q3" s="64"/>
      <c r="R3" s="64"/>
      <c r="S3" s="64"/>
      <c r="T3" s="64"/>
      <c r="U3" s="64"/>
      <c r="V3" s="65"/>
      <c r="W3" s="63" t="s">
        <v>115</v>
      </c>
      <c r="X3" s="64"/>
      <c r="Y3" s="64"/>
      <c r="Z3" s="64"/>
      <c r="AA3" s="64"/>
      <c r="AB3" s="64"/>
      <c r="AC3" s="64"/>
      <c r="AD3" s="64"/>
      <c r="AE3" s="64"/>
      <c r="AF3" s="65"/>
      <c r="AG3" s="63" t="s">
        <v>116</v>
      </c>
      <c r="AH3" s="64"/>
      <c r="AI3" s="64"/>
      <c r="AJ3" s="64"/>
      <c r="AK3" s="64"/>
      <c r="AL3" s="64"/>
      <c r="AM3" s="64"/>
      <c r="AN3" s="64"/>
      <c r="AO3" s="64"/>
      <c r="AP3" s="65"/>
      <c r="AQ3" s="63" t="s">
        <v>115</v>
      </c>
      <c r="AR3" s="64"/>
      <c r="AS3" s="64"/>
      <c r="AT3" s="64"/>
      <c r="AU3" s="64"/>
      <c r="AV3" s="64"/>
      <c r="AW3" s="64"/>
      <c r="AX3" s="64"/>
      <c r="AY3" s="64"/>
      <c r="AZ3" s="65"/>
      <c r="BA3" s="63" t="s">
        <v>116</v>
      </c>
      <c r="BB3" s="64"/>
      <c r="BC3" s="64"/>
      <c r="BD3" s="64"/>
      <c r="BE3" s="64"/>
      <c r="BF3" s="64"/>
      <c r="BG3" s="64"/>
      <c r="BH3" s="64"/>
      <c r="BI3" s="64"/>
      <c r="BJ3" s="65"/>
      <c r="BK3" s="67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4"/>
      <c r="B4" s="70"/>
      <c r="C4" s="80" t="s">
        <v>35</v>
      </c>
      <c r="D4" s="81"/>
      <c r="E4" s="81"/>
      <c r="F4" s="81"/>
      <c r="G4" s="82"/>
      <c r="H4" s="74" t="s">
        <v>36</v>
      </c>
      <c r="I4" s="75"/>
      <c r="J4" s="75"/>
      <c r="K4" s="75"/>
      <c r="L4" s="76"/>
      <c r="M4" s="80" t="s">
        <v>35</v>
      </c>
      <c r="N4" s="81"/>
      <c r="O4" s="81"/>
      <c r="P4" s="81"/>
      <c r="Q4" s="82"/>
      <c r="R4" s="74" t="s">
        <v>36</v>
      </c>
      <c r="S4" s="75"/>
      <c r="T4" s="75"/>
      <c r="U4" s="75"/>
      <c r="V4" s="76"/>
      <c r="W4" s="80" t="s">
        <v>35</v>
      </c>
      <c r="X4" s="81"/>
      <c r="Y4" s="81"/>
      <c r="Z4" s="81"/>
      <c r="AA4" s="82"/>
      <c r="AB4" s="74" t="s">
        <v>36</v>
      </c>
      <c r="AC4" s="75"/>
      <c r="AD4" s="75"/>
      <c r="AE4" s="75"/>
      <c r="AF4" s="76"/>
      <c r="AG4" s="80" t="s">
        <v>35</v>
      </c>
      <c r="AH4" s="81"/>
      <c r="AI4" s="81"/>
      <c r="AJ4" s="81"/>
      <c r="AK4" s="82"/>
      <c r="AL4" s="74" t="s">
        <v>36</v>
      </c>
      <c r="AM4" s="75"/>
      <c r="AN4" s="75"/>
      <c r="AO4" s="75"/>
      <c r="AP4" s="76"/>
      <c r="AQ4" s="80" t="s">
        <v>35</v>
      </c>
      <c r="AR4" s="81"/>
      <c r="AS4" s="81"/>
      <c r="AT4" s="81"/>
      <c r="AU4" s="82"/>
      <c r="AV4" s="74" t="s">
        <v>36</v>
      </c>
      <c r="AW4" s="75"/>
      <c r="AX4" s="75"/>
      <c r="AY4" s="75"/>
      <c r="AZ4" s="76"/>
      <c r="BA4" s="80" t="s">
        <v>35</v>
      </c>
      <c r="BB4" s="81"/>
      <c r="BC4" s="81"/>
      <c r="BD4" s="81"/>
      <c r="BE4" s="82"/>
      <c r="BF4" s="74" t="s">
        <v>36</v>
      </c>
      <c r="BG4" s="75"/>
      <c r="BH4" s="75"/>
      <c r="BI4" s="75"/>
      <c r="BJ4" s="76"/>
      <c r="BK4" s="67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4"/>
      <c r="B5" s="70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8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1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3"/>
    </row>
    <row r="7" spans="1:107" x14ac:dyDescent="0.2">
      <c r="A7" s="22" t="s">
        <v>76</v>
      </c>
      <c r="B7" s="25" t="s">
        <v>11</v>
      </c>
      <c r="C7" s="7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3"/>
    </row>
    <row r="8" spans="1:107" x14ac:dyDescent="0.2">
      <c r="A8" s="22"/>
      <c r="B8" s="26" t="s">
        <v>102</v>
      </c>
      <c r="C8" s="27">
        <v>0</v>
      </c>
      <c r="D8" s="27">
        <v>6.983327441666666</v>
      </c>
      <c r="E8" s="27">
        <v>0</v>
      </c>
      <c r="F8" s="27">
        <v>0</v>
      </c>
      <c r="G8" s="27">
        <v>0</v>
      </c>
      <c r="H8" s="27">
        <v>7.4960592251751406</v>
      </c>
      <c r="I8" s="27">
        <v>4182.7162717301362</v>
      </c>
      <c r="J8" s="27">
        <v>3138.8666299697957</v>
      </c>
      <c r="K8" s="27">
        <v>0</v>
      </c>
      <c r="L8" s="27">
        <v>108.52671260341258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4.1635892965581878</v>
      </c>
      <c r="S8" s="27">
        <v>112.51131783256398</v>
      </c>
      <c r="T8" s="27">
        <v>627.50869717253715</v>
      </c>
      <c r="U8" s="27">
        <v>0</v>
      </c>
      <c r="V8" s="27">
        <v>41.262245184020699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3.8060875469132907E-2</v>
      </c>
      <c r="AC8" s="27">
        <v>94.200532464578501</v>
      </c>
      <c r="AD8" s="27">
        <v>0</v>
      </c>
      <c r="AE8" s="27">
        <v>0</v>
      </c>
      <c r="AF8" s="27">
        <v>0.8030681683877321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0.10731438104253206</v>
      </c>
      <c r="AM8" s="27">
        <v>5.7464233343635519E-2</v>
      </c>
      <c r="AN8" s="27">
        <v>0.46707591860000697</v>
      </c>
      <c r="AO8" s="27">
        <v>0</v>
      </c>
      <c r="AP8" s="27">
        <v>0.5129262830604967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20.929071466857256</v>
      </c>
      <c r="AW8" s="27">
        <v>770.93242029067972</v>
      </c>
      <c r="AX8" s="27">
        <v>154.52454267393318</v>
      </c>
      <c r="AY8" s="27">
        <v>0</v>
      </c>
      <c r="AZ8" s="27">
        <v>112.43661727333226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7.9009452111310914</v>
      </c>
      <c r="BG8" s="27">
        <v>51.956158926364914</v>
      </c>
      <c r="BH8" s="27">
        <v>37.313641322166752</v>
      </c>
      <c r="BI8" s="27">
        <v>0</v>
      </c>
      <c r="BJ8" s="27">
        <v>11.511706117752865</v>
      </c>
      <c r="BK8" s="28">
        <f>SUM(C8:BJ8)</f>
        <v>9493.7263960625623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6.983327441666666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7.4960592251751406</v>
      </c>
      <c r="I9" s="30">
        <f t="shared" si="0"/>
        <v>4182.7162717301362</v>
      </c>
      <c r="J9" s="30">
        <f t="shared" si="0"/>
        <v>3138.8666299697957</v>
      </c>
      <c r="K9" s="30">
        <f t="shared" si="0"/>
        <v>0</v>
      </c>
      <c r="L9" s="30">
        <f t="shared" si="0"/>
        <v>108.52671260341258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4.1635892965581878</v>
      </c>
      <c r="S9" s="30">
        <f t="shared" si="0"/>
        <v>112.51131783256398</v>
      </c>
      <c r="T9" s="30">
        <f t="shared" si="0"/>
        <v>627.50869717253715</v>
      </c>
      <c r="U9" s="30">
        <f t="shared" si="0"/>
        <v>0</v>
      </c>
      <c r="V9" s="30">
        <f t="shared" si="0"/>
        <v>41.262245184020699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3.8060875469132907E-2</v>
      </c>
      <c r="AC9" s="30">
        <f t="shared" si="0"/>
        <v>94.200532464578501</v>
      </c>
      <c r="AD9" s="30">
        <f t="shared" si="0"/>
        <v>0</v>
      </c>
      <c r="AE9" s="30">
        <f t="shared" si="0"/>
        <v>0</v>
      </c>
      <c r="AF9" s="30">
        <f t="shared" si="0"/>
        <v>0.8030681683877321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0.10731438104253206</v>
      </c>
      <c r="AM9" s="30">
        <f t="shared" si="0"/>
        <v>5.7464233343635519E-2</v>
      </c>
      <c r="AN9" s="30">
        <f t="shared" si="0"/>
        <v>0.46707591860000697</v>
      </c>
      <c r="AO9" s="30">
        <f t="shared" si="0"/>
        <v>0</v>
      </c>
      <c r="AP9" s="30">
        <f t="shared" si="0"/>
        <v>0.5129262830604967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20.929071466857256</v>
      </c>
      <c r="AW9" s="30">
        <f t="shared" si="0"/>
        <v>770.93242029067972</v>
      </c>
      <c r="AX9" s="30">
        <f t="shared" si="0"/>
        <v>154.52454267393318</v>
      </c>
      <c r="AY9" s="30">
        <f t="shared" si="0"/>
        <v>0</v>
      </c>
      <c r="AZ9" s="30">
        <f t="shared" si="0"/>
        <v>112.43661727333226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7.9009452111310914</v>
      </c>
      <c r="BG9" s="30">
        <f t="shared" si="0"/>
        <v>51.956158926364914</v>
      </c>
      <c r="BH9" s="30">
        <f t="shared" si="0"/>
        <v>37.313641322166752</v>
      </c>
      <c r="BI9" s="30">
        <f t="shared" si="0"/>
        <v>0</v>
      </c>
      <c r="BJ9" s="30">
        <f t="shared" si="0"/>
        <v>11.511706117752865</v>
      </c>
      <c r="BK9" s="28">
        <f>SUM(C9:BJ9)</f>
        <v>9493.7263960625623</v>
      </c>
    </row>
    <row r="10" spans="1:107" x14ac:dyDescent="0.2">
      <c r="A10" s="22" t="s">
        <v>77</v>
      </c>
      <c r="B10" s="25" t="s">
        <v>3</v>
      </c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2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1.1696751962377547</v>
      </c>
      <c r="I11" s="27">
        <v>2.164389123533327</v>
      </c>
      <c r="J11" s="27">
        <v>0</v>
      </c>
      <c r="K11" s="27">
        <v>0</v>
      </c>
      <c r="L11" s="27">
        <v>2.7075458277641915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0.58015886256224514</v>
      </c>
      <c r="S11" s="27">
        <v>1.0048406884000056</v>
      </c>
      <c r="T11" s="27">
        <v>0.14698857116666664</v>
      </c>
      <c r="U11" s="27">
        <v>0</v>
      </c>
      <c r="V11" s="27">
        <v>0.23935010596914263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3.9399202441617834E-2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5.571940038893754E-5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1.3351405347502192</v>
      </c>
      <c r="AW11" s="27">
        <v>10.81081469272592</v>
      </c>
      <c r="AX11" s="27">
        <v>5.9175398489527717</v>
      </c>
      <c r="AY11" s="27">
        <v>0</v>
      </c>
      <c r="AZ11" s="27">
        <v>2.2679150566548847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0.74479183837444074</v>
      </c>
      <c r="BG11" s="27">
        <v>2.6978406877407464</v>
      </c>
      <c r="BH11" s="27">
        <v>10.786660131913893</v>
      </c>
      <c r="BI11" s="27">
        <v>0</v>
      </c>
      <c r="BJ11" s="27">
        <v>0.57654612847844944</v>
      </c>
      <c r="BK11" s="28">
        <f>SUM(C11:BJ11)</f>
        <v>43.189652217066666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1.1696751962377547</v>
      </c>
      <c r="I12" s="30">
        <f t="shared" si="1"/>
        <v>2.164389123533327</v>
      </c>
      <c r="J12" s="30">
        <f t="shared" si="1"/>
        <v>0</v>
      </c>
      <c r="K12" s="30">
        <f t="shared" si="1"/>
        <v>0</v>
      </c>
      <c r="L12" s="30">
        <f t="shared" si="1"/>
        <v>2.7075458277641915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0.58015886256224514</v>
      </c>
      <c r="S12" s="30">
        <f t="shared" si="1"/>
        <v>1.0048406884000056</v>
      </c>
      <c r="T12" s="30">
        <f t="shared" si="1"/>
        <v>0.14698857116666664</v>
      </c>
      <c r="U12" s="30">
        <f t="shared" si="1"/>
        <v>0</v>
      </c>
      <c r="V12" s="30">
        <f t="shared" si="1"/>
        <v>0.23935010596914263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3.9399202441617834E-2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5.571940038893754E-5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1.3351405347502192</v>
      </c>
      <c r="AW12" s="30">
        <f t="shared" si="1"/>
        <v>10.81081469272592</v>
      </c>
      <c r="AX12" s="30">
        <f t="shared" si="1"/>
        <v>5.9175398489527717</v>
      </c>
      <c r="AY12" s="30">
        <f t="shared" si="1"/>
        <v>0</v>
      </c>
      <c r="AZ12" s="30">
        <f t="shared" si="1"/>
        <v>2.2679150566548847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0.74479183837444074</v>
      </c>
      <c r="BG12" s="30">
        <f t="shared" si="1"/>
        <v>2.6978406877407464</v>
      </c>
      <c r="BH12" s="30">
        <f t="shared" si="1"/>
        <v>10.786660131913893</v>
      </c>
      <c r="BI12" s="30">
        <f t="shared" si="1"/>
        <v>0</v>
      </c>
      <c r="BJ12" s="30">
        <f t="shared" si="1"/>
        <v>0.57654612847844944</v>
      </c>
      <c r="BK12" s="28">
        <f t="shared" ref="BK12" si="2">SUM(C12:BJ12)</f>
        <v>43.189652217066666</v>
      </c>
    </row>
    <row r="13" spans="1:107" x14ac:dyDescent="0.2">
      <c r="A13" s="22" t="s">
        <v>78</v>
      </c>
      <c r="B13" s="25" t="s">
        <v>10</v>
      </c>
      <c r="C13" s="50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2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0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2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2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2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0.75528191046325144</v>
      </c>
      <c r="I23" s="27">
        <v>57.185151758262897</v>
      </c>
      <c r="J23" s="27">
        <v>1.7571565780000511</v>
      </c>
      <c r="K23" s="27">
        <v>0</v>
      </c>
      <c r="L23" s="27">
        <v>13.43511186964596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0.2971821716367482</v>
      </c>
      <c r="S23" s="27">
        <v>0.87069631033711059</v>
      </c>
      <c r="T23" s="27">
        <v>0.52454058416661531</v>
      </c>
      <c r="U23" s="27">
        <v>0</v>
      </c>
      <c r="V23" s="27">
        <v>0.51497543485404407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4.2174170013217195E-2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2.2098757823943892E-2</v>
      </c>
      <c r="AM23" s="27">
        <v>0</v>
      </c>
      <c r="AN23" s="27">
        <v>0</v>
      </c>
      <c r="AO23" s="27">
        <v>0</v>
      </c>
      <c r="AP23" s="27">
        <v>3.9723176055717492E-2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22.481530009211077</v>
      </c>
      <c r="AW23" s="27">
        <v>34.131728519412924</v>
      </c>
      <c r="AX23" s="27">
        <v>1.0007033300000594E-5</v>
      </c>
      <c r="AY23" s="27">
        <v>0</v>
      </c>
      <c r="AZ23" s="27">
        <v>90.839103887882516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10.618131241418443</v>
      </c>
      <c r="BG23" s="27">
        <v>5.6969678714537393</v>
      </c>
      <c r="BH23" s="27">
        <v>2.2414138366000325</v>
      </c>
      <c r="BI23" s="27">
        <v>0</v>
      </c>
      <c r="BJ23" s="27">
        <v>4.8794619529284038</v>
      </c>
      <c r="BK23" s="28">
        <f t="shared" ref="BK23:BK30" si="9">SUM(C23:BJ23)</f>
        <v>246.33244004719998</v>
      </c>
    </row>
    <row r="24" spans="1:63" x14ac:dyDescent="0.2">
      <c r="A24" s="22"/>
      <c r="B24" s="26" t="s">
        <v>117</v>
      </c>
      <c r="C24" s="27">
        <v>0</v>
      </c>
      <c r="D24" s="27">
        <v>2.436125743766667</v>
      </c>
      <c r="E24" s="27">
        <v>0</v>
      </c>
      <c r="F24" s="27">
        <v>0</v>
      </c>
      <c r="G24" s="27">
        <v>0</v>
      </c>
      <c r="H24" s="27">
        <v>4.0727535217597666</v>
      </c>
      <c r="I24" s="27">
        <v>360.12940709932826</v>
      </c>
      <c r="J24" s="27">
        <v>43.490516306199929</v>
      </c>
      <c r="K24" s="27">
        <v>0</v>
      </c>
      <c r="L24" s="27">
        <v>28.581192123025776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2.327695561940236</v>
      </c>
      <c r="S24" s="27">
        <v>31.380826350171738</v>
      </c>
      <c r="T24" s="27">
        <v>57.476859983233417</v>
      </c>
      <c r="U24" s="27">
        <v>0</v>
      </c>
      <c r="V24" s="27">
        <v>7.3557745750075485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6.4064108117295279E-2</v>
      </c>
      <c r="AC24" s="27">
        <v>9.0163855169524659E-2</v>
      </c>
      <c r="AD24" s="27">
        <v>0</v>
      </c>
      <c r="AE24" s="27">
        <v>0</v>
      </c>
      <c r="AF24" s="27">
        <v>0.80286424876717943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0.10107586390605369</v>
      </c>
      <c r="AM24" s="27">
        <v>0.10551194200342251</v>
      </c>
      <c r="AN24" s="27">
        <v>0</v>
      </c>
      <c r="AO24" s="27">
        <v>0</v>
      </c>
      <c r="AP24" s="27">
        <v>0.54291616580029178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34.295730139442426</v>
      </c>
      <c r="AW24" s="27">
        <v>55.542915715512514</v>
      </c>
      <c r="AX24" s="27">
        <v>2.6868498875665789</v>
      </c>
      <c r="AY24" s="27">
        <v>0</v>
      </c>
      <c r="AZ24" s="27">
        <v>91.652472451355763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24.337101064567594</v>
      </c>
      <c r="BG24" s="27">
        <v>33.878950364447896</v>
      </c>
      <c r="BH24" s="27">
        <v>16.616129522700088</v>
      </c>
      <c r="BI24" s="27">
        <v>0</v>
      </c>
      <c r="BJ24" s="27">
        <v>51.420042039143667</v>
      </c>
      <c r="BK24" s="28">
        <f t="shared" si="9"/>
        <v>849.38793863293381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0.62515351870030533</v>
      </c>
      <c r="I25" s="27">
        <v>0.69825765746666657</v>
      </c>
      <c r="J25" s="27">
        <v>0</v>
      </c>
      <c r="K25" s="27">
        <v>0</v>
      </c>
      <c r="L25" s="27">
        <v>0.99855840686653652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7.350641319969467E-2</v>
      </c>
      <c r="S25" s="27">
        <v>0</v>
      </c>
      <c r="T25" s="27">
        <v>0</v>
      </c>
      <c r="U25" s="27">
        <v>0</v>
      </c>
      <c r="V25" s="27">
        <v>0.41969707320013011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1.590440706102502E-3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1.0339754519137991E-2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22.576502994472481</v>
      </c>
      <c r="AW25" s="27">
        <v>2.2806252457330527</v>
      </c>
      <c r="AX25" s="27">
        <v>0</v>
      </c>
      <c r="AY25" s="27">
        <v>0</v>
      </c>
      <c r="AZ25" s="27">
        <v>13.434355779807237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14.146666763602481</v>
      </c>
      <c r="BG25" s="27">
        <v>2.1878951814002798</v>
      </c>
      <c r="BH25" s="27">
        <v>0</v>
      </c>
      <c r="BI25" s="27">
        <v>0</v>
      </c>
      <c r="BJ25" s="27">
        <v>9.1395978810927598</v>
      </c>
      <c r="BK25" s="28">
        <f t="shared" si="9"/>
        <v>66.592747110766865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4.9785440423175762E-3</v>
      </c>
      <c r="I26" s="27">
        <v>21.795738960733335</v>
      </c>
      <c r="J26" s="27">
        <v>2.817701894633343</v>
      </c>
      <c r="K26" s="27">
        <v>0</v>
      </c>
      <c r="L26" s="27">
        <v>4.4291674233372332E-2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3.660167415768241E-2</v>
      </c>
      <c r="S26" s="27">
        <v>0</v>
      </c>
      <c r="T26" s="27">
        <v>1.5194547429333232</v>
      </c>
      <c r="U26" s="27">
        <v>0</v>
      </c>
      <c r="V26" s="27">
        <v>4.7365036699961012E-2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4.4589973000022466E-2</v>
      </c>
      <c r="AW26" s="27">
        <v>5.333696733333333E-3</v>
      </c>
      <c r="AX26" s="27">
        <v>0</v>
      </c>
      <c r="AY26" s="27">
        <v>0</v>
      </c>
      <c r="AZ26" s="27">
        <v>5.7552036899948818E-2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2.2200576633310872E-2</v>
      </c>
      <c r="BG26" s="27">
        <v>0</v>
      </c>
      <c r="BH26" s="27">
        <v>2.8178429133000003</v>
      </c>
      <c r="BI26" s="27">
        <v>0</v>
      </c>
      <c r="BJ26" s="27">
        <v>0.61024850996671764</v>
      </c>
      <c r="BK26" s="28">
        <f t="shared" si="9"/>
        <v>29.823900233966665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1.08937126930075</v>
      </c>
      <c r="I27" s="27">
        <v>57.834009948003271</v>
      </c>
      <c r="J27" s="27">
        <v>41.836203005466956</v>
      </c>
      <c r="K27" s="27">
        <v>0</v>
      </c>
      <c r="L27" s="27">
        <v>5.9664749484979316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0.44345465836591608</v>
      </c>
      <c r="S27" s="27">
        <v>6.1624423587967465</v>
      </c>
      <c r="T27" s="27">
        <v>6.5085803607330561</v>
      </c>
      <c r="U27" s="27">
        <v>0</v>
      </c>
      <c r="V27" s="27">
        <v>1.6185175355687376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1.4632533732751821E-2</v>
      </c>
      <c r="AM27" s="27">
        <v>0</v>
      </c>
      <c r="AN27" s="27">
        <v>0</v>
      </c>
      <c r="AO27" s="27">
        <v>0</v>
      </c>
      <c r="AP27" s="27">
        <v>8.5256348761160283E-2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4.8810664877956498</v>
      </c>
      <c r="AW27" s="27">
        <v>64.630231488861185</v>
      </c>
      <c r="AX27" s="27">
        <v>5.9817265944333133</v>
      </c>
      <c r="AY27" s="27">
        <v>0</v>
      </c>
      <c r="AZ27" s="27">
        <v>31.406758898654481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6.0494499080382678</v>
      </c>
      <c r="BG27" s="27">
        <v>6.5323201242054685</v>
      </c>
      <c r="BH27" s="27">
        <v>23.239976242133345</v>
      </c>
      <c r="BI27" s="27">
        <v>0</v>
      </c>
      <c r="BJ27" s="27">
        <v>19.422800832617671</v>
      </c>
      <c r="BK27" s="28">
        <f t="shared" ref="BK27" si="10">SUM(C27:BJ27)</f>
        <v>283.7032735439667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8.5485923740201883</v>
      </c>
      <c r="I28" s="27">
        <v>224.01499790499969</v>
      </c>
      <c r="J28" s="27">
        <v>133.31235585480013</v>
      </c>
      <c r="K28" s="27">
        <v>0</v>
      </c>
      <c r="L28" s="27">
        <v>63.142823393427847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6.4708733427131397</v>
      </c>
      <c r="S28" s="27">
        <v>7.6822916801670473</v>
      </c>
      <c r="T28" s="27">
        <v>20.871267597766483</v>
      </c>
      <c r="U28" s="27">
        <v>0</v>
      </c>
      <c r="V28" s="27">
        <v>9.2338040381721598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0.24704856691409252</v>
      </c>
      <c r="AC28" s="27">
        <v>1.4470655661210871E-3</v>
      </c>
      <c r="AD28" s="27">
        <v>0</v>
      </c>
      <c r="AE28" s="27">
        <v>0</v>
      </c>
      <c r="AF28" s="27">
        <v>0.89752530548006559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0.26873195376426057</v>
      </c>
      <c r="AM28" s="27">
        <v>4.4787605252568701E-3</v>
      </c>
      <c r="AN28" s="27">
        <v>0</v>
      </c>
      <c r="AO28" s="27">
        <v>0</v>
      </c>
      <c r="AP28" s="27">
        <v>0.21294582434624545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73.980628275926847</v>
      </c>
      <c r="AW28" s="27">
        <v>188.2814774288488</v>
      </c>
      <c r="AX28" s="27">
        <v>3.9758416893629223</v>
      </c>
      <c r="AY28" s="27">
        <v>0</v>
      </c>
      <c r="AZ28" s="27">
        <v>183.21512258067034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64.266402815527684</v>
      </c>
      <c r="BG28" s="27">
        <v>24.56661786865984</v>
      </c>
      <c r="BH28" s="27">
        <v>56.122556887937058</v>
      </c>
      <c r="BI28" s="27">
        <v>0</v>
      </c>
      <c r="BJ28" s="27">
        <v>62.910510713769831</v>
      </c>
      <c r="BK28" s="28">
        <f t="shared" si="9"/>
        <v>1132.2283419233661</v>
      </c>
    </row>
    <row r="29" spans="1:63" x14ac:dyDescent="0.2">
      <c r="A29" s="22"/>
      <c r="B29" s="29" t="s">
        <v>90</v>
      </c>
      <c r="C29" s="30">
        <f t="shared" ref="C29:AH29" si="11">SUM(C23:C28)</f>
        <v>0</v>
      </c>
      <c r="D29" s="30">
        <f t="shared" si="11"/>
        <v>2.436125743766667</v>
      </c>
      <c r="E29" s="30">
        <f t="shared" si="11"/>
        <v>0</v>
      </c>
      <c r="F29" s="30">
        <f t="shared" si="11"/>
        <v>0</v>
      </c>
      <c r="G29" s="30">
        <f t="shared" si="11"/>
        <v>0</v>
      </c>
      <c r="H29" s="30">
        <f t="shared" si="11"/>
        <v>15.096131138286578</v>
      </c>
      <c r="I29" s="30">
        <f t="shared" si="11"/>
        <v>721.65756332879414</v>
      </c>
      <c r="J29" s="30">
        <f t="shared" si="11"/>
        <v>223.21393363910042</v>
      </c>
      <c r="K29" s="30">
        <f t="shared" si="11"/>
        <v>0</v>
      </c>
      <c r="L29" s="30">
        <f t="shared" si="11"/>
        <v>112.16845241569743</v>
      </c>
      <c r="M29" s="30">
        <f t="shared" si="11"/>
        <v>0</v>
      </c>
      <c r="N29" s="30">
        <f t="shared" si="11"/>
        <v>0</v>
      </c>
      <c r="O29" s="30">
        <f t="shared" si="11"/>
        <v>0</v>
      </c>
      <c r="P29" s="30">
        <f t="shared" si="11"/>
        <v>0</v>
      </c>
      <c r="Q29" s="30">
        <f t="shared" si="11"/>
        <v>0</v>
      </c>
      <c r="R29" s="30">
        <f t="shared" si="11"/>
        <v>9.6493138220134167</v>
      </c>
      <c r="S29" s="30">
        <f t="shared" si="11"/>
        <v>46.09625669947264</v>
      </c>
      <c r="T29" s="30">
        <f t="shared" si="11"/>
        <v>86.900703268832899</v>
      </c>
      <c r="U29" s="30">
        <f t="shared" si="11"/>
        <v>0</v>
      </c>
      <c r="V29" s="30">
        <f t="shared" si="11"/>
        <v>19.190133693502581</v>
      </c>
      <c r="W29" s="30">
        <f t="shared" si="11"/>
        <v>0</v>
      </c>
      <c r="X29" s="30">
        <f t="shared" si="11"/>
        <v>0</v>
      </c>
      <c r="Y29" s="30">
        <f t="shared" si="11"/>
        <v>0</v>
      </c>
      <c r="Z29" s="30">
        <f t="shared" si="11"/>
        <v>0</v>
      </c>
      <c r="AA29" s="30">
        <f t="shared" si="11"/>
        <v>0</v>
      </c>
      <c r="AB29" s="30">
        <f t="shared" si="11"/>
        <v>0.35487728575070754</v>
      </c>
      <c r="AC29" s="30">
        <f t="shared" si="11"/>
        <v>9.1610920735645751E-2</v>
      </c>
      <c r="AD29" s="30">
        <f t="shared" si="11"/>
        <v>0</v>
      </c>
      <c r="AE29" s="30">
        <f t="shared" si="11"/>
        <v>0</v>
      </c>
      <c r="AF29" s="30">
        <f t="shared" si="11"/>
        <v>1.7003895542472449</v>
      </c>
      <c r="AG29" s="30">
        <f t="shared" si="11"/>
        <v>0</v>
      </c>
      <c r="AH29" s="30">
        <f t="shared" si="11"/>
        <v>0</v>
      </c>
      <c r="AI29" s="30">
        <f t="shared" ref="AI29:BJ29" si="12">SUM(AI23:AI28)</f>
        <v>0</v>
      </c>
      <c r="AJ29" s="30">
        <f t="shared" si="12"/>
        <v>0</v>
      </c>
      <c r="AK29" s="30">
        <f t="shared" si="12"/>
        <v>0</v>
      </c>
      <c r="AL29" s="30">
        <f t="shared" si="12"/>
        <v>0.41687886374614797</v>
      </c>
      <c r="AM29" s="30">
        <f t="shared" si="12"/>
        <v>0.10999070252867937</v>
      </c>
      <c r="AN29" s="30">
        <f t="shared" si="12"/>
        <v>0</v>
      </c>
      <c r="AO29" s="30">
        <f t="shared" si="12"/>
        <v>0</v>
      </c>
      <c r="AP29" s="30">
        <f t="shared" si="12"/>
        <v>0.88084151496341501</v>
      </c>
      <c r="AQ29" s="30">
        <f t="shared" si="12"/>
        <v>0</v>
      </c>
      <c r="AR29" s="30">
        <f t="shared" si="12"/>
        <v>0</v>
      </c>
      <c r="AS29" s="30">
        <f t="shared" si="12"/>
        <v>0</v>
      </c>
      <c r="AT29" s="30">
        <f t="shared" si="12"/>
        <v>0</v>
      </c>
      <c r="AU29" s="30">
        <f t="shared" si="12"/>
        <v>0</v>
      </c>
      <c r="AV29" s="30">
        <f t="shared" si="12"/>
        <v>158.26004787984851</v>
      </c>
      <c r="AW29" s="30">
        <f t="shared" si="12"/>
        <v>344.87231209510179</v>
      </c>
      <c r="AX29" s="30">
        <f t="shared" si="12"/>
        <v>12.644428178396115</v>
      </c>
      <c r="AY29" s="30">
        <f t="shared" si="12"/>
        <v>0</v>
      </c>
      <c r="AZ29" s="30">
        <f t="shared" si="12"/>
        <v>410.60536563527035</v>
      </c>
      <c r="BA29" s="30">
        <f t="shared" si="12"/>
        <v>0</v>
      </c>
      <c r="BB29" s="30">
        <f t="shared" si="12"/>
        <v>0</v>
      </c>
      <c r="BC29" s="30">
        <f t="shared" si="12"/>
        <v>0</v>
      </c>
      <c r="BD29" s="30">
        <f t="shared" si="12"/>
        <v>0</v>
      </c>
      <c r="BE29" s="30">
        <f t="shared" si="12"/>
        <v>0</v>
      </c>
      <c r="BF29" s="30">
        <f t="shared" si="12"/>
        <v>119.43995236978779</v>
      </c>
      <c r="BG29" s="30">
        <f t="shared" si="12"/>
        <v>72.86275141016722</v>
      </c>
      <c r="BH29" s="30">
        <f t="shared" si="12"/>
        <v>101.03791940267052</v>
      </c>
      <c r="BI29" s="30">
        <f t="shared" si="12"/>
        <v>0</v>
      </c>
      <c r="BJ29" s="30">
        <f t="shared" si="12"/>
        <v>148.38266192951906</v>
      </c>
      <c r="BK29" s="28">
        <f t="shared" si="9"/>
        <v>2608.0686414922002</v>
      </c>
    </row>
    <row r="30" spans="1:63" x14ac:dyDescent="0.2">
      <c r="A30" s="22"/>
      <c r="B30" s="32" t="s">
        <v>80</v>
      </c>
      <c r="C30" s="27">
        <f t="shared" ref="C30:AH30" si="13">C9+C12+C15+C18+C21+C29</f>
        <v>0</v>
      </c>
      <c r="D30" s="27">
        <f t="shared" si="13"/>
        <v>9.4194531854333334</v>
      </c>
      <c r="E30" s="27">
        <f t="shared" si="13"/>
        <v>0</v>
      </c>
      <c r="F30" s="27">
        <f t="shared" si="13"/>
        <v>0</v>
      </c>
      <c r="G30" s="27">
        <f t="shared" si="13"/>
        <v>0</v>
      </c>
      <c r="H30" s="27">
        <f t="shared" si="13"/>
        <v>23.761865559699473</v>
      </c>
      <c r="I30" s="27">
        <f t="shared" si="13"/>
        <v>4906.5382241824636</v>
      </c>
      <c r="J30" s="27">
        <f t="shared" si="13"/>
        <v>3362.0805636088962</v>
      </c>
      <c r="K30" s="27">
        <f t="shared" si="13"/>
        <v>0</v>
      </c>
      <c r="L30" s="27">
        <f t="shared" si="13"/>
        <v>223.40271084687419</v>
      </c>
      <c r="M30" s="27">
        <f t="shared" si="13"/>
        <v>0</v>
      </c>
      <c r="N30" s="27">
        <f t="shared" si="13"/>
        <v>0</v>
      </c>
      <c r="O30" s="27">
        <f t="shared" si="13"/>
        <v>0</v>
      </c>
      <c r="P30" s="27">
        <f t="shared" si="13"/>
        <v>0</v>
      </c>
      <c r="Q30" s="27">
        <f t="shared" si="13"/>
        <v>0</v>
      </c>
      <c r="R30" s="27">
        <f t="shared" si="13"/>
        <v>14.393061981133849</v>
      </c>
      <c r="S30" s="27">
        <f t="shared" si="13"/>
        <v>159.61241522043662</v>
      </c>
      <c r="T30" s="27">
        <f t="shared" si="13"/>
        <v>714.55638901253667</v>
      </c>
      <c r="U30" s="27">
        <f t="shared" si="13"/>
        <v>0</v>
      </c>
      <c r="V30" s="27">
        <f t="shared" si="13"/>
        <v>60.691728983492425</v>
      </c>
      <c r="W30" s="27">
        <f t="shared" si="13"/>
        <v>0</v>
      </c>
      <c r="X30" s="27">
        <f t="shared" si="13"/>
        <v>0</v>
      </c>
      <c r="Y30" s="27">
        <f t="shared" si="13"/>
        <v>0</v>
      </c>
      <c r="Z30" s="27">
        <f t="shared" si="13"/>
        <v>0</v>
      </c>
      <c r="AA30" s="27">
        <f t="shared" si="13"/>
        <v>0</v>
      </c>
      <c r="AB30" s="27">
        <f t="shared" si="13"/>
        <v>0.43233736366145825</v>
      </c>
      <c r="AC30" s="27">
        <f t="shared" si="13"/>
        <v>94.292143385314148</v>
      </c>
      <c r="AD30" s="27">
        <f t="shared" si="13"/>
        <v>0</v>
      </c>
      <c r="AE30" s="27">
        <f t="shared" si="13"/>
        <v>0</v>
      </c>
      <c r="AF30" s="27">
        <f t="shared" si="13"/>
        <v>2.5034577226349768</v>
      </c>
      <c r="AG30" s="27">
        <f t="shared" si="13"/>
        <v>0</v>
      </c>
      <c r="AH30" s="27">
        <f t="shared" si="13"/>
        <v>0</v>
      </c>
      <c r="AI30" s="27">
        <f t="shared" ref="AI30:BJ30" si="14">AI9+AI12+AI15+AI18+AI21+AI29</f>
        <v>0</v>
      </c>
      <c r="AJ30" s="27">
        <f t="shared" si="14"/>
        <v>0</v>
      </c>
      <c r="AK30" s="27">
        <f t="shared" si="14"/>
        <v>0</v>
      </c>
      <c r="AL30" s="27">
        <f t="shared" si="14"/>
        <v>0.52424896418906897</v>
      </c>
      <c r="AM30" s="27">
        <f t="shared" si="14"/>
        <v>0.16745493587231489</v>
      </c>
      <c r="AN30" s="27">
        <f t="shared" si="14"/>
        <v>0.46707591860000697</v>
      </c>
      <c r="AO30" s="27">
        <f t="shared" si="14"/>
        <v>0</v>
      </c>
      <c r="AP30" s="27">
        <f t="shared" si="14"/>
        <v>1.3937677980239118</v>
      </c>
      <c r="AQ30" s="27">
        <f t="shared" si="14"/>
        <v>0</v>
      </c>
      <c r="AR30" s="27">
        <f t="shared" si="14"/>
        <v>0</v>
      </c>
      <c r="AS30" s="27">
        <f t="shared" si="14"/>
        <v>0</v>
      </c>
      <c r="AT30" s="27">
        <f t="shared" si="14"/>
        <v>0</v>
      </c>
      <c r="AU30" s="27">
        <f t="shared" si="14"/>
        <v>0</v>
      </c>
      <c r="AV30" s="27">
        <f t="shared" si="14"/>
        <v>180.52425988145598</v>
      </c>
      <c r="AW30" s="27">
        <f t="shared" si="14"/>
        <v>1126.6155470785075</v>
      </c>
      <c r="AX30" s="27">
        <f t="shared" si="14"/>
        <v>173.08651070128207</v>
      </c>
      <c r="AY30" s="27">
        <f t="shared" si="14"/>
        <v>0</v>
      </c>
      <c r="AZ30" s="27">
        <f t="shared" si="14"/>
        <v>525.30989796525751</v>
      </c>
      <c r="BA30" s="27">
        <f t="shared" si="14"/>
        <v>0</v>
      </c>
      <c r="BB30" s="27">
        <f t="shared" si="14"/>
        <v>0</v>
      </c>
      <c r="BC30" s="27">
        <f t="shared" si="14"/>
        <v>0</v>
      </c>
      <c r="BD30" s="27">
        <f t="shared" si="14"/>
        <v>0</v>
      </c>
      <c r="BE30" s="27">
        <f t="shared" si="14"/>
        <v>0</v>
      </c>
      <c r="BF30" s="27">
        <f t="shared" si="14"/>
        <v>128.08568941929332</v>
      </c>
      <c r="BG30" s="27">
        <f t="shared" si="14"/>
        <v>127.51675102427288</v>
      </c>
      <c r="BH30" s="27">
        <f t="shared" si="14"/>
        <v>149.13822085675116</v>
      </c>
      <c r="BI30" s="27">
        <f t="shared" si="14"/>
        <v>0</v>
      </c>
      <c r="BJ30" s="27">
        <f t="shared" si="14"/>
        <v>160.47091417575038</v>
      </c>
      <c r="BK30" s="28">
        <f t="shared" si="9"/>
        <v>12144.984689771833</v>
      </c>
    </row>
    <row r="31" spans="1:63" ht="3.75" customHeight="1" x14ac:dyDescent="0.2">
      <c r="A31" s="22"/>
      <c r="B31" s="33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2"/>
    </row>
    <row r="32" spans="1:63" x14ac:dyDescent="0.2">
      <c r="A32" s="22" t="s">
        <v>1</v>
      </c>
      <c r="B32" s="23" t="s">
        <v>7</v>
      </c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2"/>
    </row>
    <row r="33" spans="1:63" s="34" customFormat="1" x14ac:dyDescent="0.2">
      <c r="A33" s="22" t="s">
        <v>76</v>
      </c>
      <c r="B33" s="25" t="s">
        <v>2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9"/>
    </row>
    <row r="34" spans="1:63" s="34" customFormat="1" x14ac:dyDescent="0.2">
      <c r="A34" s="22"/>
      <c r="B34" s="26" t="s">
        <v>105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5.1483473465719563</v>
      </c>
      <c r="I34" s="27">
        <v>0.72224241245820331</v>
      </c>
      <c r="J34" s="27">
        <v>0</v>
      </c>
      <c r="K34" s="27">
        <v>0</v>
      </c>
      <c r="L34" s="27">
        <v>1.33385522297336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4.3488014478280421</v>
      </c>
      <c r="S34" s="27">
        <v>7.3038407508463438E-2</v>
      </c>
      <c r="T34" s="27">
        <v>0</v>
      </c>
      <c r="U34" s="27">
        <v>0</v>
      </c>
      <c r="V34" s="27">
        <v>0.80710229649330667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1.067051263336944</v>
      </c>
      <c r="AC34" s="27">
        <v>0</v>
      </c>
      <c r="AD34" s="27">
        <v>0</v>
      </c>
      <c r="AE34" s="27">
        <v>0</v>
      </c>
      <c r="AF34" s="27">
        <v>7.1994088202370674E-2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1.3621379711721071</v>
      </c>
      <c r="AM34" s="27">
        <v>5.1513640002245984E-4</v>
      </c>
      <c r="AN34" s="27">
        <v>0</v>
      </c>
      <c r="AO34" s="27">
        <v>0</v>
      </c>
      <c r="AP34" s="27">
        <v>0.12951080219303091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68.079835832604616</v>
      </c>
      <c r="AW34" s="27">
        <v>9.2854882294627163</v>
      </c>
      <c r="AX34" s="27">
        <v>0</v>
      </c>
      <c r="AY34" s="27">
        <v>0</v>
      </c>
      <c r="AZ34" s="27">
        <v>27.419568430140298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83.123942367986203</v>
      </c>
      <c r="BG34" s="27">
        <v>4.8737514584372645</v>
      </c>
      <c r="BH34" s="27">
        <v>0</v>
      </c>
      <c r="BI34" s="27">
        <v>0</v>
      </c>
      <c r="BJ34" s="27">
        <v>24.712383304564245</v>
      </c>
      <c r="BK34" s="28">
        <f t="shared" ref="BK34:BK35" si="15">SUM(C34:BJ34)</f>
        <v>232.55956601833313</v>
      </c>
    </row>
    <row r="35" spans="1:63" s="34" customFormat="1" x14ac:dyDescent="0.2">
      <c r="A35" s="22"/>
      <c r="B35" s="26" t="s">
        <v>106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3.7549711930503413</v>
      </c>
      <c r="I35" s="27">
        <v>0.67970590409999998</v>
      </c>
      <c r="J35" s="27">
        <v>0</v>
      </c>
      <c r="K35" s="27">
        <v>0</v>
      </c>
      <c r="L35" s="27">
        <v>0.18788225593333169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2.4393722147829928</v>
      </c>
      <c r="S35" s="27">
        <v>0</v>
      </c>
      <c r="T35" s="27">
        <v>0</v>
      </c>
      <c r="U35" s="27">
        <v>0</v>
      </c>
      <c r="V35" s="27">
        <v>0.10067381076666829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0.31457896562651733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0.3120648673245226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141.18150396853903</v>
      </c>
      <c r="AW35" s="27">
        <v>0.36222303193338373</v>
      </c>
      <c r="AX35" s="27">
        <v>0</v>
      </c>
      <c r="AY35" s="27">
        <v>0</v>
      </c>
      <c r="AZ35" s="27">
        <v>9.3421455908535673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122.28497343290957</v>
      </c>
      <c r="BG35" s="27">
        <v>0.46472530753328278</v>
      </c>
      <c r="BH35" s="27">
        <v>0</v>
      </c>
      <c r="BI35" s="27">
        <v>0</v>
      </c>
      <c r="BJ35" s="27">
        <v>2.5744079077464366</v>
      </c>
      <c r="BK35" s="28">
        <f t="shared" si="15"/>
        <v>283.99922845109967</v>
      </c>
    </row>
    <row r="36" spans="1:63" s="34" customFormat="1" x14ac:dyDescent="0.2">
      <c r="A36" s="22"/>
      <c r="B36" s="29" t="s">
        <v>85</v>
      </c>
      <c r="C36" s="48">
        <f>SUM(C34:C35)</f>
        <v>0</v>
      </c>
      <c r="D36" s="48">
        <f t="shared" ref="D36:BK36" si="16">SUM(D34:D35)</f>
        <v>0</v>
      </c>
      <c r="E36" s="48">
        <f t="shared" si="16"/>
        <v>0</v>
      </c>
      <c r="F36" s="48">
        <f t="shared" si="16"/>
        <v>0</v>
      </c>
      <c r="G36" s="48">
        <f t="shared" si="16"/>
        <v>0</v>
      </c>
      <c r="H36" s="48">
        <f t="shared" si="16"/>
        <v>8.9033185396222976</v>
      </c>
      <c r="I36" s="48">
        <f t="shared" si="16"/>
        <v>1.4019483165582032</v>
      </c>
      <c r="J36" s="48">
        <f t="shared" si="16"/>
        <v>0</v>
      </c>
      <c r="K36" s="48">
        <f t="shared" si="16"/>
        <v>0</v>
      </c>
      <c r="L36" s="48">
        <f t="shared" si="16"/>
        <v>1.5217374789066918</v>
      </c>
      <c r="M36" s="48">
        <f t="shared" si="16"/>
        <v>0</v>
      </c>
      <c r="N36" s="48">
        <f t="shared" si="16"/>
        <v>0</v>
      </c>
      <c r="O36" s="48">
        <f t="shared" si="16"/>
        <v>0</v>
      </c>
      <c r="P36" s="48">
        <f t="shared" si="16"/>
        <v>0</v>
      </c>
      <c r="Q36" s="48">
        <f t="shared" si="16"/>
        <v>0</v>
      </c>
      <c r="R36" s="48">
        <f t="shared" si="16"/>
        <v>6.7881736626110349</v>
      </c>
      <c r="S36" s="48">
        <f t="shared" si="16"/>
        <v>7.3038407508463438E-2</v>
      </c>
      <c r="T36" s="48">
        <f t="shared" si="16"/>
        <v>0</v>
      </c>
      <c r="U36" s="48">
        <f t="shared" si="16"/>
        <v>0</v>
      </c>
      <c r="V36" s="48">
        <f t="shared" si="16"/>
        <v>0.90777610725997493</v>
      </c>
      <c r="W36" s="48">
        <f t="shared" si="16"/>
        <v>0</v>
      </c>
      <c r="X36" s="48">
        <f t="shared" si="16"/>
        <v>0</v>
      </c>
      <c r="Y36" s="48">
        <f t="shared" si="16"/>
        <v>0</v>
      </c>
      <c r="Z36" s="48">
        <f t="shared" si="16"/>
        <v>0</v>
      </c>
      <c r="AA36" s="48">
        <f t="shared" si="16"/>
        <v>0</v>
      </c>
      <c r="AB36" s="48">
        <f t="shared" si="16"/>
        <v>1.3816302289634614</v>
      </c>
      <c r="AC36" s="48">
        <f t="shared" si="16"/>
        <v>0</v>
      </c>
      <c r="AD36" s="48">
        <f t="shared" si="16"/>
        <v>0</v>
      </c>
      <c r="AE36" s="48">
        <f t="shared" si="16"/>
        <v>0</v>
      </c>
      <c r="AF36" s="48">
        <f t="shared" si="16"/>
        <v>7.1994088202370674E-2</v>
      </c>
      <c r="AG36" s="48">
        <f t="shared" si="16"/>
        <v>0</v>
      </c>
      <c r="AH36" s="48">
        <f t="shared" si="16"/>
        <v>0</v>
      </c>
      <c r="AI36" s="48">
        <f t="shared" si="16"/>
        <v>0</v>
      </c>
      <c r="AJ36" s="48">
        <f t="shared" si="16"/>
        <v>0</v>
      </c>
      <c r="AK36" s="48">
        <f t="shared" si="16"/>
        <v>0</v>
      </c>
      <c r="AL36" s="48">
        <f t="shared" si="16"/>
        <v>1.6742028384966297</v>
      </c>
      <c r="AM36" s="48">
        <f t="shared" si="16"/>
        <v>5.1513640002245984E-4</v>
      </c>
      <c r="AN36" s="48">
        <f t="shared" si="16"/>
        <v>0</v>
      </c>
      <c r="AO36" s="48">
        <f t="shared" si="16"/>
        <v>0</v>
      </c>
      <c r="AP36" s="48">
        <f t="shared" si="16"/>
        <v>0.12951080219303091</v>
      </c>
      <c r="AQ36" s="48">
        <f t="shared" si="16"/>
        <v>0</v>
      </c>
      <c r="AR36" s="48">
        <f t="shared" si="16"/>
        <v>0</v>
      </c>
      <c r="AS36" s="48">
        <f t="shared" si="16"/>
        <v>0</v>
      </c>
      <c r="AT36" s="48">
        <f t="shared" si="16"/>
        <v>0</v>
      </c>
      <c r="AU36" s="48">
        <f t="shared" si="16"/>
        <v>0</v>
      </c>
      <c r="AV36" s="48">
        <f t="shared" si="16"/>
        <v>209.26133980114366</v>
      </c>
      <c r="AW36" s="48">
        <f t="shared" si="16"/>
        <v>9.6477112613961005</v>
      </c>
      <c r="AX36" s="48">
        <f t="shared" si="16"/>
        <v>0</v>
      </c>
      <c r="AY36" s="48">
        <f t="shared" si="16"/>
        <v>0</v>
      </c>
      <c r="AZ36" s="48">
        <f t="shared" si="16"/>
        <v>36.761714020993864</v>
      </c>
      <c r="BA36" s="48">
        <f t="shared" si="16"/>
        <v>0</v>
      </c>
      <c r="BB36" s="48">
        <f t="shared" si="16"/>
        <v>0</v>
      </c>
      <c r="BC36" s="48">
        <f t="shared" si="16"/>
        <v>0</v>
      </c>
      <c r="BD36" s="48">
        <f t="shared" si="16"/>
        <v>0</v>
      </c>
      <c r="BE36" s="48">
        <f t="shared" si="16"/>
        <v>0</v>
      </c>
      <c r="BF36" s="48">
        <f t="shared" si="16"/>
        <v>205.40891580089578</v>
      </c>
      <c r="BG36" s="48">
        <f t="shared" si="16"/>
        <v>5.3384767659705474</v>
      </c>
      <c r="BH36" s="48">
        <f t="shared" si="16"/>
        <v>0</v>
      </c>
      <c r="BI36" s="48">
        <f t="shared" si="16"/>
        <v>0</v>
      </c>
      <c r="BJ36" s="48">
        <f t="shared" si="16"/>
        <v>27.286791212310682</v>
      </c>
      <c r="BK36" s="48">
        <f t="shared" si="16"/>
        <v>516.55879446943277</v>
      </c>
    </row>
    <row r="37" spans="1:63" x14ac:dyDescent="0.2">
      <c r="A37" s="22" t="s">
        <v>77</v>
      </c>
      <c r="B37" s="25" t="s">
        <v>14</v>
      </c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2"/>
    </row>
    <row r="38" spans="1:63" x14ac:dyDescent="0.2">
      <c r="A38" s="22"/>
      <c r="B38" s="26" t="s">
        <v>126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0.18190785660008216</v>
      </c>
      <c r="I38" s="27">
        <v>38.351273225466691</v>
      </c>
      <c r="J38" s="27">
        <v>0</v>
      </c>
      <c r="K38" s="27">
        <v>0</v>
      </c>
      <c r="L38" s="27">
        <v>10.242320338366236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0.19330858306658458</v>
      </c>
      <c r="S38" s="27">
        <v>1.3719175203999692</v>
      </c>
      <c r="T38" s="27">
        <v>0</v>
      </c>
      <c r="U38" s="27">
        <v>0</v>
      </c>
      <c r="V38" s="27">
        <v>1.6786335819337621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1.1472896166892977E-2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1.4008990500357742E-2</v>
      </c>
      <c r="AM38" s="27">
        <v>0</v>
      </c>
      <c r="AN38" s="27">
        <v>0</v>
      </c>
      <c r="AO38" s="27">
        <v>0</v>
      </c>
      <c r="AP38" s="27">
        <v>4.6696635000006245E-2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1.974262476642207</v>
      </c>
      <c r="AW38" s="27">
        <v>6.1831833308721027</v>
      </c>
      <c r="AX38" s="27">
        <v>0</v>
      </c>
      <c r="AY38" s="27">
        <v>0</v>
      </c>
      <c r="AZ38" s="27">
        <v>18.823202799200654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1.1806975033572038</v>
      </c>
      <c r="BG38" s="27">
        <v>1.2637207320945645</v>
      </c>
      <c r="BH38" s="27">
        <v>0</v>
      </c>
      <c r="BI38" s="27">
        <v>0</v>
      </c>
      <c r="BJ38" s="27">
        <v>6.6911741152326671</v>
      </c>
      <c r="BK38" s="28">
        <f t="shared" ref="BK38" si="17">SUM(C38:BJ38)</f>
        <v>88.207780584899993</v>
      </c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1.8460952300236788</v>
      </c>
      <c r="I39" s="27">
        <v>0.90797054759999585</v>
      </c>
      <c r="J39" s="27">
        <v>0</v>
      </c>
      <c r="K39" s="27">
        <v>0</v>
      </c>
      <c r="L39" s="27">
        <v>2.2923162494628451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1.3030212029763202</v>
      </c>
      <c r="S39" s="27">
        <v>1.2865521300004193E-2</v>
      </c>
      <c r="T39" s="27">
        <v>0</v>
      </c>
      <c r="U39" s="27">
        <v>0</v>
      </c>
      <c r="V39" s="27">
        <v>0.67301964073715537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0.33950992077087705</v>
      </c>
      <c r="AC39" s="27">
        <v>1.8559756654512149E-4</v>
      </c>
      <c r="AD39" s="27">
        <v>0</v>
      </c>
      <c r="AE39" s="27">
        <v>0</v>
      </c>
      <c r="AF39" s="27">
        <v>8.9953183194785374E-2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0.48780255233644526</v>
      </c>
      <c r="AM39" s="27">
        <v>6.1101566647933144E-3</v>
      </c>
      <c r="AN39" s="27">
        <v>0</v>
      </c>
      <c r="AO39" s="27">
        <v>0</v>
      </c>
      <c r="AP39" s="27">
        <v>0.15072910315756216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16.978277969712035</v>
      </c>
      <c r="AW39" s="27">
        <v>0.74221757738272287</v>
      </c>
      <c r="AX39" s="27">
        <v>0</v>
      </c>
      <c r="AY39" s="27">
        <v>0</v>
      </c>
      <c r="AZ39" s="27">
        <v>10.153574191650341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14.14355946704732</v>
      </c>
      <c r="BG39" s="27">
        <v>0.15882221728593854</v>
      </c>
      <c r="BH39" s="27">
        <v>0</v>
      </c>
      <c r="BI39" s="27">
        <v>0</v>
      </c>
      <c r="BJ39" s="27">
        <v>5.8724856637306493</v>
      </c>
      <c r="BK39" s="28">
        <f t="shared" ref="BK39:BK48" si="18">SUM(C39:BJ39)</f>
        <v>56.158515992600009</v>
      </c>
    </row>
    <row r="40" spans="1:63" x14ac:dyDescent="0.2">
      <c r="A40" s="22"/>
      <c r="B40" s="26" t="s">
        <v>120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0.27057712053356286</v>
      </c>
      <c r="I40" s="27">
        <v>9.5487160899999993E-2</v>
      </c>
      <c r="J40" s="27">
        <v>0</v>
      </c>
      <c r="K40" s="27">
        <v>0</v>
      </c>
      <c r="L40" s="27">
        <v>0.1710132591334047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0.18478855203310396</v>
      </c>
      <c r="S40" s="27">
        <v>0</v>
      </c>
      <c r="T40" s="27">
        <v>0</v>
      </c>
      <c r="U40" s="27">
        <v>0</v>
      </c>
      <c r="V40" s="27">
        <v>1.2111570099928663E-2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1.4375046336478344E-2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1.577565973681725E-2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4.1742395426700298</v>
      </c>
      <c r="AW40" s="27">
        <v>2.1870891966564721E-2</v>
      </c>
      <c r="AX40" s="27">
        <v>0</v>
      </c>
      <c r="AY40" s="27">
        <v>0</v>
      </c>
      <c r="AZ40" s="27">
        <v>1.4497557640150716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4.269567446423407</v>
      </c>
      <c r="BG40" s="27">
        <v>0.2147262882334354</v>
      </c>
      <c r="BH40" s="27">
        <v>0</v>
      </c>
      <c r="BI40" s="27">
        <v>0</v>
      </c>
      <c r="BJ40" s="27">
        <v>1.5463976400515955</v>
      </c>
      <c r="BK40" s="28">
        <f t="shared" si="18"/>
        <v>12.440685942133399</v>
      </c>
    </row>
    <row r="41" spans="1:63" x14ac:dyDescent="0.2">
      <c r="A41" s="22"/>
      <c r="B41" s="26" t="s">
        <v>123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2.4246088443869329</v>
      </c>
      <c r="I41" s="27">
        <v>13.471775128166694</v>
      </c>
      <c r="J41" s="27">
        <v>0</v>
      </c>
      <c r="K41" s="27">
        <v>0</v>
      </c>
      <c r="L41" s="27">
        <v>1.2831716187935573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1.6256805657464046</v>
      </c>
      <c r="S41" s="27">
        <v>0.22586377283330714</v>
      </c>
      <c r="T41" s="27">
        <v>0</v>
      </c>
      <c r="U41" s="27">
        <v>0</v>
      </c>
      <c r="V41" s="27">
        <v>0.25451414397310951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0.17527264548841209</v>
      </c>
      <c r="AC41" s="27">
        <v>4.9747099665740117E-3</v>
      </c>
      <c r="AD41" s="27">
        <v>0</v>
      </c>
      <c r="AE41" s="27">
        <v>0</v>
      </c>
      <c r="AF41" s="27">
        <v>0.23934438670677566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0.36945182521196401</v>
      </c>
      <c r="AM41" s="27">
        <v>0</v>
      </c>
      <c r="AN41" s="27">
        <v>0</v>
      </c>
      <c r="AO41" s="27">
        <v>0</v>
      </c>
      <c r="AP41" s="27">
        <v>6.8136235334928892E-3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103.63572561992885</v>
      </c>
      <c r="AW41" s="27">
        <v>7.0188689643168729</v>
      </c>
      <c r="AX41" s="27">
        <v>0</v>
      </c>
      <c r="AY41" s="27">
        <v>0</v>
      </c>
      <c r="AZ41" s="27">
        <v>24.046636076647562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111.24037954949377</v>
      </c>
      <c r="BG41" s="27">
        <v>7.2569217882165491</v>
      </c>
      <c r="BH41" s="27">
        <v>1.2044138666666671E-2</v>
      </c>
      <c r="BI41" s="27">
        <v>0</v>
      </c>
      <c r="BJ41" s="27">
        <v>8.6149463499454999</v>
      </c>
      <c r="BK41" s="28">
        <f t="shared" si="18"/>
        <v>281.90699375202303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6.2837552906949394</v>
      </c>
      <c r="I42" s="27">
        <v>19.853295756281245</v>
      </c>
      <c r="J42" s="27">
        <v>0</v>
      </c>
      <c r="K42" s="27">
        <v>0</v>
      </c>
      <c r="L42" s="27">
        <v>2.7561853362296578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4.0050005016050552</v>
      </c>
      <c r="S42" s="27">
        <v>5.4090764704854264</v>
      </c>
      <c r="T42" s="27">
        <v>0</v>
      </c>
      <c r="U42" s="27">
        <v>0</v>
      </c>
      <c r="V42" s="27">
        <v>2.4878381466036728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0.91339025027630627</v>
      </c>
      <c r="AC42" s="27">
        <v>5.2278708000291869E-3</v>
      </c>
      <c r="AD42" s="27">
        <v>0</v>
      </c>
      <c r="AE42" s="27">
        <v>0</v>
      </c>
      <c r="AF42" s="27">
        <v>0.10783095317748734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1.5554394669357623</v>
      </c>
      <c r="AM42" s="27">
        <v>3.2952653666814295E-3</v>
      </c>
      <c r="AN42" s="27">
        <v>0</v>
      </c>
      <c r="AO42" s="27">
        <v>0</v>
      </c>
      <c r="AP42" s="27">
        <v>0.16402699661641337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63.860497698708471</v>
      </c>
      <c r="AW42" s="27">
        <v>20.010549373361179</v>
      </c>
      <c r="AX42" s="27">
        <v>0</v>
      </c>
      <c r="AY42" s="27">
        <v>0</v>
      </c>
      <c r="AZ42" s="27">
        <v>36.614255318083167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80.902830899244378</v>
      </c>
      <c r="BG42" s="27">
        <v>2.6802242005721149</v>
      </c>
      <c r="BH42" s="27">
        <v>1.0885517336666668</v>
      </c>
      <c r="BI42" s="27">
        <v>0</v>
      </c>
      <c r="BJ42" s="27">
        <v>35.889240065022967</v>
      </c>
      <c r="BK42" s="28">
        <f t="shared" si="18"/>
        <v>284.59051159373161</v>
      </c>
    </row>
    <row r="43" spans="1:63" x14ac:dyDescent="0.2">
      <c r="A43" s="22"/>
      <c r="B43" s="26" t="s">
        <v>108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1.7326334270942272</v>
      </c>
      <c r="I43" s="27">
        <v>0.8693892162665553</v>
      </c>
      <c r="J43" s="27">
        <v>0</v>
      </c>
      <c r="K43" s="27">
        <v>0</v>
      </c>
      <c r="L43" s="27">
        <v>1.2439282528026023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0.6207111346724391</v>
      </c>
      <c r="S43" s="27">
        <v>2.2882056498334458</v>
      </c>
      <c r="T43" s="27">
        <v>0</v>
      </c>
      <c r="U43" s="27">
        <v>0</v>
      </c>
      <c r="V43" s="27">
        <v>0.10250483936406435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2.0444747484694676E-2</v>
      </c>
      <c r="AC43" s="27">
        <v>0</v>
      </c>
      <c r="AD43" s="27">
        <v>0</v>
      </c>
      <c r="AE43" s="27">
        <v>0</v>
      </c>
      <c r="AF43" s="27">
        <v>3.9988343325415257E-4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2.1829318086480639E-2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5.7087073253348679</v>
      </c>
      <c r="AW43" s="27">
        <v>0.4700684889665343</v>
      </c>
      <c r="AX43" s="27">
        <v>0</v>
      </c>
      <c r="AY43" s="27">
        <v>0</v>
      </c>
      <c r="AZ43" s="27">
        <v>1.1262012331457281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3.9565094609272817</v>
      </c>
      <c r="BG43" s="27">
        <v>0.17892998786679881</v>
      </c>
      <c r="BH43" s="27">
        <v>0</v>
      </c>
      <c r="BI43" s="27">
        <v>0</v>
      </c>
      <c r="BJ43" s="27">
        <v>1.6531075199210186</v>
      </c>
      <c r="BK43" s="28">
        <f t="shared" si="18"/>
        <v>19.993570485199992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1.1580929768614703</v>
      </c>
      <c r="I44" s="27">
        <v>3.7689716892827057</v>
      </c>
      <c r="J44" s="27">
        <v>0</v>
      </c>
      <c r="K44" s="27">
        <v>0</v>
      </c>
      <c r="L44" s="27">
        <v>0.93226072513971237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0.78816108030519527</v>
      </c>
      <c r="S44" s="27">
        <v>4.0450533971172931</v>
      </c>
      <c r="T44" s="27">
        <v>0</v>
      </c>
      <c r="U44" s="27">
        <v>0</v>
      </c>
      <c r="V44" s="27">
        <v>1.3601116299936202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4.1707736611604346E-2</v>
      </c>
      <c r="AC44" s="27">
        <v>0</v>
      </c>
      <c r="AD44" s="27">
        <v>0</v>
      </c>
      <c r="AE44" s="27">
        <v>0</v>
      </c>
      <c r="AF44" s="27">
        <v>1.3500620583510564E-2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3.0066515236343742E-2</v>
      </c>
      <c r="AM44" s="27">
        <v>0</v>
      </c>
      <c r="AN44" s="27">
        <v>0</v>
      </c>
      <c r="AO44" s="27">
        <v>0</v>
      </c>
      <c r="AP44" s="27">
        <v>3.0761471862428443E-2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4.2143694095894046</v>
      </c>
      <c r="AW44" s="27">
        <v>0.1956574768659935</v>
      </c>
      <c r="AX44" s="27">
        <v>0</v>
      </c>
      <c r="AY44" s="27">
        <v>0</v>
      </c>
      <c r="AZ44" s="27">
        <v>3.253468901046221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3.5383025865626467</v>
      </c>
      <c r="BG44" s="27">
        <v>1.4971905478006735</v>
      </c>
      <c r="BH44" s="27">
        <v>0</v>
      </c>
      <c r="BI44" s="27">
        <v>0</v>
      </c>
      <c r="BJ44" s="27">
        <v>2.8363750395078404</v>
      </c>
      <c r="BK44" s="28">
        <f t="shared" si="18"/>
        <v>27.704051804366664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0.80222481452545324</v>
      </c>
      <c r="I45" s="27">
        <v>1.0298229235666665</v>
      </c>
      <c r="J45" s="27">
        <v>0</v>
      </c>
      <c r="K45" s="27">
        <v>0</v>
      </c>
      <c r="L45" s="27">
        <v>0.92422393895999699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0.45055615324121295</v>
      </c>
      <c r="S45" s="27">
        <v>0</v>
      </c>
      <c r="T45" s="27">
        <v>0</v>
      </c>
      <c r="U45" s="27">
        <v>0</v>
      </c>
      <c r="V45" s="27">
        <v>0.1404226821733362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0.16472459561684541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0.1985177789439708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18.942656515783121</v>
      </c>
      <c r="AW45" s="27">
        <v>0.81042772834936749</v>
      </c>
      <c r="AX45" s="27">
        <v>0</v>
      </c>
      <c r="AY45" s="27">
        <v>0</v>
      </c>
      <c r="AZ45" s="27">
        <v>3.9698874494002343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21.90007708088752</v>
      </c>
      <c r="BG45" s="27">
        <v>0.28575945648396606</v>
      </c>
      <c r="BH45" s="27">
        <v>0</v>
      </c>
      <c r="BI45" s="27">
        <v>0</v>
      </c>
      <c r="BJ45" s="27">
        <v>2.4233417037664324</v>
      </c>
      <c r="BK45" s="28">
        <f t="shared" si="18"/>
        <v>52.042642821698124</v>
      </c>
    </row>
    <row r="46" spans="1:63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9.1273902577896262</v>
      </c>
      <c r="I46" s="27">
        <v>57.956677398430287</v>
      </c>
      <c r="J46" s="27">
        <v>0</v>
      </c>
      <c r="K46" s="27">
        <v>0</v>
      </c>
      <c r="L46" s="27">
        <v>7.4815602962367596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6.2867097470103914</v>
      </c>
      <c r="S46" s="27">
        <v>3.1591579638697129</v>
      </c>
      <c r="T46" s="27">
        <v>4.0584048313666665</v>
      </c>
      <c r="U46" s="27">
        <v>0</v>
      </c>
      <c r="V46" s="27">
        <v>3.5211040661632387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4.7246891337181536</v>
      </c>
      <c r="AC46" s="27">
        <v>7.7582954500871729E-2</v>
      </c>
      <c r="AD46" s="27">
        <v>0</v>
      </c>
      <c r="AE46" s="27">
        <v>0</v>
      </c>
      <c r="AF46" s="27">
        <v>0.80883318700044693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4.2353774715374124</v>
      </c>
      <c r="AM46" s="27">
        <v>4.377586280086411E-2</v>
      </c>
      <c r="AN46" s="27">
        <v>0</v>
      </c>
      <c r="AO46" s="27">
        <v>0</v>
      </c>
      <c r="AP46" s="27">
        <v>0.48717992456711129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112.45078989576535</v>
      </c>
      <c r="AW46" s="27">
        <v>8.7193403406594268</v>
      </c>
      <c r="AX46" s="27">
        <v>0</v>
      </c>
      <c r="AY46" s="27">
        <v>0</v>
      </c>
      <c r="AZ46" s="27">
        <v>84.809342490092988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117.46105589301091</v>
      </c>
      <c r="BG46" s="27">
        <v>19.903765260105505</v>
      </c>
      <c r="BH46" s="27">
        <v>2.3846538420666659</v>
      </c>
      <c r="BI46" s="27">
        <v>0</v>
      </c>
      <c r="BJ46" s="27">
        <v>75.744177128372485</v>
      </c>
      <c r="BK46" s="28">
        <f t="shared" si="18"/>
        <v>523.44156794506489</v>
      </c>
    </row>
    <row r="47" spans="1:63" x14ac:dyDescent="0.2">
      <c r="A47" s="22"/>
      <c r="B47" s="29" t="s">
        <v>86</v>
      </c>
      <c r="C47" s="27">
        <f>SUM(C38:C46)</f>
        <v>0</v>
      </c>
      <c r="D47" s="27">
        <f t="shared" ref="D47:BJ47" si="19">SUM(D38:D46)</f>
        <v>0</v>
      </c>
      <c r="E47" s="27">
        <f t="shared" si="19"/>
        <v>0</v>
      </c>
      <c r="F47" s="27">
        <f t="shared" si="19"/>
        <v>0</v>
      </c>
      <c r="G47" s="27">
        <f t="shared" si="19"/>
        <v>0</v>
      </c>
      <c r="H47" s="27">
        <f t="shared" si="19"/>
        <v>23.827285818509971</v>
      </c>
      <c r="I47" s="27">
        <f t="shared" si="19"/>
        <v>136.30466304596084</v>
      </c>
      <c r="J47" s="27">
        <f t="shared" si="19"/>
        <v>0</v>
      </c>
      <c r="K47" s="27">
        <f t="shared" si="19"/>
        <v>0</v>
      </c>
      <c r="L47" s="27">
        <f t="shared" si="19"/>
        <v>27.326980015124775</v>
      </c>
      <c r="M47" s="27">
        <f t="shared" si="19"/>
        <v>0</v>
      </c>
      <c r="N47" s="27">
        <f t="shared" si="19"/>
        <v>0</v>
      </c>
      <c r="O47" s="27">
        <f t="shared" si="19"/>
        <v>0</v>
      </c>
      <c r="P47" s="27">
        <f t="shared" si="19"/>
        <v>0</v>
      </c>
      <c r="Q47" s="27">
        <f t="shared" si="19"/>
        <v>0</v>
      </c>
      <c r="R47" s="27">
        <f t="shared" si="19"/>
        <v>15.457937520656706</v>
      </c>
      <c r="S47" s="27">
        <f t="shared" si="19"/>
        <v>16.512140295839156</v>
      </c>
      <c r="T47" s="27">
        <f t="shared" si="19"/>
        <v>4.0584048313666665</v>
      </c>
      <c r="U47" s="27">
        <f t="shared" si="19"/>
        <v>0</v>
      </c>
      <c r="V47" s="27">
        <f t="shared" si="19"/>
        <v>10.230260301041888</v>
      </c>
      <c r="W47" s="27">
        <f t="shared" si="19"/>
        <v>0</v>
      </c>
      <c r="X47" s="27">
        <f t="shared" si="19"/>
        <v>0</v>
      </c>
      <c r="Y47" s="27">
        <f t="shared" si="19"/>
        <v>0</v>
      </c>
      <c r="Z47" s="27">
        <f t="shared" si="19"/>
        <v>0</v>
      </c>
      <c r="AA47" s="27">
        <f t="shared" si="19"/>
        <v>0</v>
      </c>
      <c r="AB47" s="27">
        <f t="shared" si="19"/>
        <v>6.4055869724702648</v>
      </c>
      <c r="AC47" s="27">
        <f t="shared" si="19"/>
        <v>8.7971132834020055E-2</v>
      </c>
      <c r="AD47" s="27">
        <f t="shared" si="19"/>
        <v>0</v>
      </c>
      <c r="AE47" s="27">
        <f t="shared" si="19"/>
        <v>0</v>
      </c>
      <c r="AF47" s="27">
        <f t="shared" si="19"/>
        <v>1.2598622140962599</v>
      </c>
      <c r="AG47" s="27">
        <f t="shared" si="19"/>
        <v>0</v>
      </c>
      <c r="AH47" s="27">
        <f t="shared" si="19"/>
        <v>0</v>
      </c>
      <c r="AI47" s="27">
        <f t="shared" si="19"/>
        <v>0</v>
      </c>
      <c r="AJ47" s="27">
        <f t="shared" si="19"/>
        <v>0</v>
      </c>
      <c r="AK47" s="27">
        <f t="shared" si="19"/>
        <v>0</v>
      </c>
      <c r="AL47" s="27">
        <f t="shared" si="19"/>
        <v>6.9282695785255548</v>
      </c>
      <c r="AM47" s="27">
        <f t="shared" si="19"/>
        <v>5.3181284832338853E-2</v>
      </c>
      <c r="AN47" s="27">
        <f t="shared" si="19"/>
        <v>0</v>
      </c>
      <c r="AO47" s="27">
        <f t="shared" si="19"/>
        <v>0</v>
      </c>
      <c r="AP47" s="27">
        <f t="shared" si="19"/>
        <v>0.88620775473701441</v>
      </c>
      <c r="AQ47" s="27">
        <f t="shared" si="19"/>
        <v>0</v>
      </c>
      <c r="AR47" s="27">
        <f t="shared" si="19"/>
        <v>0</v>
      </c>
      <c r="AS47" s="27">
        <f t="shared" si="19"/>
        <v>0</v>
      </c>
      <c r="AT47" s="27">
        <f t="shared" si="19"/>
        <v>0</v>
      </c>
      <c r="AU47" s="27">
        <f t="shared" si="19"/>
        <v>0</v>
      </c>
      <c r="AV47" s="27">
        <f t="shared" si="19"/>
        <v>331.93952645413435</v>
      </c>
      <c r="AW47" s="27">
        <f t="shared" si="19"/>
        <v>44.172184172740764</v>
      </c>
      <c r="AX47" s="27">
        <f t="shared" si="19"/>
        <v>0</v>
      </c>
      <c r="AY47" s="27">
        <f t="shared" si="19"/>
        <v>0</v>
      </c>
      <c r="AZ47" s="27">
        <f t="shared" si="19"/>
        <v>184.24632422328196</v>
      </c>
      <c r="BA47" s="27">
        <f t="shared" si="19"/>
        <v>0</v>
      </c>
      <c r="BB47" s="27">
        <f t="shared" si="19"/>
        <v>0</v>
      </c>
      <c r="BC47" s="27">
        <f t="shared" si="19"/>
        <v>0</v>
      </c>
      <c r="BD47" s="27">
        <f t="shared" si="19"/>
        <v>0</v>
      </c>
      <c r="BE47" s="27">
        <f t="shared" si="19"/>
        <v>0</v>
      </c>
      <c r="BF47" s="27">
        <f t="shared" si="19"/>
        <v>358.59297988695442</v>
      </c>
      <c r="BG47" s="27">
        <f t="shared" si="19"/>
        <v>33.440060478659547</v>
      </c>
      <c r="BH47" s="27">
        <f t="shared" si="19"/>
        <v>3.4852497143999992</v>
      </c>
      <c r="BI47" s="27">
        <f t="shared" si="19"/>
        <v>0</v>
      </c>
      <c r="BJ47" s="27">
        <f t="shared" si="19"/>
        <v>141.27124522555116</v>
      </c>
      <c r="BK47" s="28">
        <f t="shared" si="18"/>
        <v>1346.4863209217176</v>
      </c>
    </row>
    <row r="48" spans="1:63" x14ac:dyDescent="0.2">
      <c r="A48" s="22"/>
      <c r="B48" s="32" t="s">
        <v>84</v>
      </c>
      <c r="C48" s="30">
        <f t="shared" ref="C48:AH48" si="20">C36+C47</f>
        <v>0</v>
      </c>
      <c r="D48" s="30">
        <f t="shared" si="20"/>
        <v>0</v>
      </c>
      <c r="E48" s="30">
        <f t="shared" si="20"/>
        <v>0</v>
      </c>
      <c r="F48" s="30">
        <f t="shared" si="20"/>
        <v>0</v>
      </c>
      <c r="G48" s="30">
        <f t="shared" si="20"/>
        <v>0</v>
      </c>
      <c r="H48" s="30">
        <f t="shared" si="20"/>
        <v>32.730604358132268</v>
      </c>
      <c r="I48" s="30">
        <f t="shared" si="20"/>
        <v>137.70661136251903</v>
      </c>
      <c r="J48" s="30">
        <f t="shared" si="20"/>
        <v>0</v>
      </c>
      <c r="K48" s="30">
        <f t="shared" si="20"/>
        <v>0</v>
      </c>
      <c r="L48" s="30">
        <f t="shared" si="20"/>
        <v>28.848717494031465</v>
      </c>
      <c r="M48" s="30">
        <f t="shared" si="20"/>
        <v>0</v>
      </c>
      <c r="N48" s="30">
        <f t="shared" si="20"/>
        <v>0</v>
      </c>
      <c r="O48" s="30">
        <f t="shared" si="20"/>
        <v>0</v>
      </c>
      <c r="P48" s="30">
        <f t="shared" si="20"/>
        <v>0</v>
      </c>
      <c r="Q48" s="30">
        <f t="shared" si="20"/>
        <v>0</v>
      </c>
      <c r="R48" s="30">
        <f t="shared" si="20"/>
        <v>22.246111183267743</v>
      </c>
      <c r="S48" s="30">
        <f t="shared" si="20"/>
        <v>16.585178703347619</v>
      </c>
      <c r="T48" s="30">
        <f t="shared" si="20"/>
        <v>4.0584048313666665</v>
      </c>
      <c r="U48" s="30">
        <f t="shared" si="20"/>
        <v>0</v>
      </c>
      <c r="V48" s="30">
        <f t="shared" si="20"/>
        <v>11.138036408301863</v>
      </c>
      <c r="W48" s="30">
        <f t="shared" si="20"/>
        <v>0</v>
      </c>
      <c r="X48" s="30">
        <f t="shared" si="20"/>
        <v>0</v>
      </c>
      <c r="Y48" s="30">
        <f t="shared" si="20"/>
        <v>0</v>
      </c>
      <c r="Z48" s="30">
        <f t="shared" si="20"/>
        <v>0</v>
      </c>
      <c r="AA48" s="30">
        <f t="shared" si="20"/>
        <v>0</v>
      </c>
      <c r="AB48" s="30">
        <f t="shared" si="20"/>
        <v>7.7872172014337266</v>
      </c>
      <c r="AC48" s="30">
        <f t="shared" si="20"/>
        <v>8.7971132834020055E-2</v>
      </c>
      <c r="AD48" s="30">
        <f t="shared" si="20"/>
        <v>0</v>
      </c>
      <c r="AE48" s="30">
        <f t="shared" si="20"/>
        <v>0</v>
      </c>
      <c r="AF48" s="30">
        <f t="shared" si="20"/>
        <v>1.3318563022986305</v>
      </c>
      <c r="AG48" s="30">
        <f t="shared" si="20"/>
        <v>0</v>
      </c>
      <c r="AH48" s="30">
        <f t="shared" si="20"/>
        <v>0</v>
      </c>
      <c r="AI48" s="30">
        <f t="shared" ref="AI48:BJ48" si="21">AI36+AI47</f>
        <v>0</v>
      </c>
      <c r="AJ48" s="30">
        <f t="shared" si="21"/>
        <v>0</v>
      </c>
      <c r="AK48" s="30">
        <f t="shared" si="21"/>
        <v>0</v>
      </c>
      <c r="AL48" s="30">
        <f t="shared" si="21"/>
        <v>8.6024724170221845</v>
      </c>
      <c r="AM48" s="30">
        <f t="shared" si="21"/>
        <v>5.3696421232361312E-2</v>
      </c>
      <c r="AN48" s="30">
        <f t="shared" si="21"/>
        <v>0</v>
      </c>
      <c r="AO48" s="30">
        <f t="shared" si="21"/>
        <v>0</v>
      </c>
      <c r="AP48" s="30">
        <f t="shared" si="21"/>
        <v>1.0157185569300453</v>
      </c>
      <c r="AQ48" s="30">
        <f t="shared" si="21"/>
        <v>0</v>
      </c>
      <c r="AR48" s="30">
        <f t="shared" si="21"/>
        <v>0</v>
      </c>
      <c r="AS48" s="30">
        <f t="shared" si="21"/>
        <v>0</v>
      </c>
      <c r="AT48" s="30">
        <f t="shared" si="21"/>
        <v>0</v>
      </c>
      <c r="AU48" s="30">
        <f t="shared" si="21"/>
        <v>0</v>
      </c>
      <c r="AV48" s="30">
        <f t="shared" si="21"/>
        <v>541.20086625527802</v>
      </c>
      <c r="AW48" s="30">
        <f t="shared" si="21"/>
        <v>53.819895434136868</v>
      </c>
      <c r="AX48" s="30">
        <f t="shared" si="21"/>
        <v>0</v>
      </c>
      <c r="AY48" s="30">
        <f t="shared" si="21"/>
        <v>0</v>
      </c>
      <c r="AZ48" s="30">
        <f t="shared" si="21"/>
        <v>221.00803824427584</v>
      </c>
      <c r="BA48" s="30">
        <f t="shared" si="21"/>
        <v>0</v>
      </c>
      <c r="BB48" s="30">
        <f t="shared" si="21"/>
        <v>0</v>
      </c>
      <c r="BC48" s="30">
        <f t="shared" si="21"/>
        <v>0</v>
      </c>
      <c r="BD48" s="30">
        <f t="shared" si="21"/>
        <v>0</v>
      </c>
      <c r="BE48" s="30">
        <f t="shared" si="21"/>
        <v>0</v>
      </c>
      <c r="BF48" s="30">
        <f t="shared" si="21"/>
        <v>564.00189568785026</v>
      </c>
      <c r="BG48" s="30">
        <f t="shared" si="21"/>
        <v>38.778537244630094</v>
      </c>
      <c r="BH48" s="30">
        <f t="shared" si="21"/>
        <v>3.4852497143999992</v>
      </c>
      <c r="BI48" s="30">
        <f t="shared" si="21"/>
        <v>0</v>
      </c>
      <c r="BJ48" s="30">
        <f t="shared" si="21"/>
        <v>168.55803643786183</v>
      </c>
      <c r="BK48" s="28">
        <f t="shared" si="18"/>
        <v>1863.0451153911506</v>
      </c>
    </row>
    <row r="49" spans="1:63" ht="3" customHeight="1" x14ac:dyDescent="0.2">
      <c r="A49" s="22"/>
      <c r="B49" s="25"/>
      <c r="C49" s="50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2"/>
    </row>
    <row r="50" spans="1:63" x14ac:dyDescent="0.2">
      <c r="A50" s="22" t="s">
        <v>15</v>
      </c>
      <c r="B50" s="23" t="s">
        <v>8</v>
      </c>
      <c r="C50" s="50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2"/>
    </row>
    <row r="51" spans="1:63" x14ac:dyDescent="0.2">
      <c r="A51" s="22" t="s">
        <v>76</v>
      </c>
      <c r="B51" s="25" t="s">
        <v>16</v>
      </c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2"/>
    </row>
    <row r="52" spans="1:63" x14ac:dyDescent="0.2">
      <c r="A52" s="22"/>
      <c r="B52" s="26" t="s">
        <v>124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2.4612822397604206</v>
      </c>
      <c r="I52" s="27">
        <v>70.806032376666721</v>
      </c>
      <c r="J52" s="27">
        <v>0</v>
      </c>
      <c r="K52" s="27">
        <v>0</v>
      </c>
      <c r="L52" s="27">
        <v>7.8326620208169278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1.1528496282062457</v>
      </c>
      <c r="S52" s="27">
        <v>4.9987591163666281</v>
      </c>
      <c r="T52" s="27">
        <v>0</v>
      </c>
      <c r="U52" s="27">
        <v>0</v>
      </c>
      <c r="V52" s="27">
        <v>1.4382250932830738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1.0389236566276558</v>
      </c>
      <c r="AC52" s="27">
        <v>5.0095459001881313E-3</v>
      </c>
      <c r="AD52" s="27">
        <v>0</v>
      </c>
      <c r="AE52" s="27">
        <v>0</v>
      </c>
      <c r="AF52" s="27">
        <v>1.6707780777470038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1.0395846441383338</v>
      </c>
      <c r="AM52" s="27">
        <v>2.9068313901091648E-2</v>
      </c>
      <c r="AN52" s="27">
        <v>0</v>
      </c>
      <c r="AO52" s="27">
        <v>0</v>
      </c>
      <c r="AP52" s="27">
        <v>2.195224617687114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41.341010605092016</v>
      </c>
      <c r="AW52" s="27">
        <v>12.412726601490592</v>
      </c>
      <c r="AX52" s="27">
        <v>0</v>
      </c>
      <c r="AY52" s="27">
        <v>0</v>
      </c>
      <c r="AZ52" s="27">
        <v>110.1131362713182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33.651247449208419</v>
      </c>
      <c r="BG52" s="27">
        <v>2.6404939894747952</v>
      </c>
      <c r="BH52" s="27">
        <v>3.2754699441666668</v>
      </c>
      <c r="BI52" s="27">
        <v>0</v>
      </c>
      <c r="BJ52" s="27">
        <v>63.742455072180924</v>
      </c>
      <c r="BK52" s="28">
        <f t="shared" ref="BK52:BK53" si="22">SUM(C52:BJ52)</f>
        <v>361.84493926403303</v>
      </c>
    </row>
    <row r="53" spans="1:63" x14ac:dyDescent="0.2">
      <c r="A53" s="22"/>
      <c r="B53" s="32" t="s">
        <v>83</v>
      </c>
      <c r="C53" s="30">
        <f>SUM(C52)</f>
        <v>0</v>
      </c>
      <c r="D53" s="30">
        <f t="shared" ref="D53:BJ53" si="23">SUM(D52)</f>
        <v>0</v>
      </c>
      <c r="E53" s="30">
        <f t="shared" si="23"/>
        <v>0</v>
      </c>
      <c r="F53" s="30">
        <f t="shared" si="23"/>
        <v>0</v>
      </c>
      <c r="G53" s="30">
        <f t="shared" si="23"/>
        <v>0</v>
      </c>
      <c r="H53" s="30">
        <f t="shared" si="23"/>
        <v>2.4612822397604206</v>
      </c>
      <c r="I53" s="30">
        <f t="shared" si="23"/>
        <v>70.806032376666721</v>
      </c>
      <c r="J53" s="30">
        <f t="shared" si="23"/>
        <v>0</v>
      </c>
      <c r="K53" s="30">
        <f t="shared" si="23"/>
        <v>0</v>
      </c>
      <c r="L53" s="30">
        <f t="shared" si="23"/>
        <v>7.8326620208169278</v>
      </c>
      <c r="M53" s="30">
        <f t="shared" si="23"/>
        <v>0</v>
      </c>
      <c r="N53" s="30">
        <f t="shared" si="23"/>
        <v>0</v>
      </c>
      <c r="O53" s="30">
        <f t="shared" si="23"/>
        <v>0</v>
      </c>
      <c r="P53" s="30">
        <f t="shared" si="23"/>
        <v>0</v>
      </c>
      <c r="Q53" s="30">
        <f t="shared" si="23"/>
        <v>0</v>
      </c>
      <c r="R53" s="30">
        <f t="shared" si="23"/>
        <v>1.1528496282062457</v>
      </c>
      <c r="S53" s="30">
        <f t="shared" si="23"/>
        <v>4.9987591163666281</v>
      </c>
      <c r="T53" s="30">
        <f t="shared" si="23"/>
        <v>0</v>
      </c>
      <c r="U53" s="30">
        <f t="shared" si="23"/>
        <v>0</v>
      </c>
      <c r="V53" s="30">
        <f t="shared" si="23"/>
        <v>1.4382250932830738</v>
      </c>
      <c r="W53" s="30">
        <f t="shared" si="23"/>
        <v>0</v>
      </c>
      <c r="X53" s="30">
        <f t="shared" si="23"/>
        <v>0</v>
      </c>
      <c r="Y53" s="30">
        <f t="shared" si="23"/>
        <v>0</v>
      </c>
      <c r="Z53" s="30">
        <f t="shared" si="23"/>
        <v>0</v>
      </c>
      <c r="AA53" s="30">
        <f t="shared" si="23"/>
        <v>0</v>
      </c>
      <c r="AB53" s="30">
        <f t="shared" si="23"/>
        <v>1.0389236566276558</v>
      </c>
      <c r="AC53" s="30">
        <f t="shared" si="23"/>
        <v>5.0095459001881313E-3</v>
      </c>
      <c r="AD53" s="30">
        <f t="shared" si="23"/>
        <v>0</v>
      </c>
      <c r="AE53" s="30">
        <f t="shared" si="23"/>
        <v>0</v>
      </c>
      <c r="AF53" s="30">
        <f t="shared" si="23"/>
        <v>1.6707780777470038</v>
      </c>
      <c r="AG53" s="30">
        <f t="shared" si="23"/>
        <v>0</v>
      </c>
      <c r="AH53" s="30">
        <f t="shared" si="23"/>
        <v>0</v>
      </c>
      <c r="AI53" s="30">
        <f t="shared" si="23"/>
        <v>0</v>
      </c>
      <c r="AJ53" s="30">
        <f t="shared" si="23"/>
        <v>0</v>
      </c>
      <c r="AK53" s="30">
        <f t="shared" si="23"/>
        <v>0</v>
      </c>
      <c r="AL53" s="30">
        <f t="shared" si="23"/>
        <v>1.0395846441383338</v>
      </c>
      <c r="AM53" s="30">
        <f t="shared" si="23"/>
        <v>2.9068313901091648E-2</v>
      </c>
      <c r="AN53" s="30">
        <f t="shared" si="23"/>
        <v>0</v>
      </c>
      <c r="AO53" s="30">
        <f t="shared" si="23"/>
        <v>0</v>
      </c>
      <c r="AP53" s="30">
        <f t="shared" si="23"/>
        <v>2.195224617687114</v>
      </c>
      <c r="AQ53" s="30">
        <f t="shared" si="23"/>
        <v>0</v>
      </c>
      <c r="AR53" s="30">
        <f t="shared" si="23"/>
        <v>0</v>
      </c>
      <c r="AS53" s="30">
        <f t="shared" si="23"/>
        <v>0</v>
      </c>
      <c r="AT53" s="30">
        <f t="shared" si="23"/>
        <v>0</v>
      </c>
      <c r="AU53" s="30">
        <f t="shared" si="23"/>
        <v>0</v>
      </c>
      <c r="AV53" s="30">
        <f t="shared" si="23"/>
        <v>41.341010605092016</v>
      </c>
      <c r="AW53" s="30">
        <f t="shared" si="23"/>
        <v>12.412726601490592</v>
      </c>
      <c r="AX53" s="30">
        <f t="shared" si="23"/>
        <v>0</v>
      </c>
      <c r="AY53" s="30">
        <f t="shared" si="23"/>
        <v>0</v>
      </c>
      <c r="AZ53" s="30">
        <f t="shared" si="23"/>
        <v>110.1131362713182</v>
      </c>
      <c r="BA53" s="30">
        <f t="shared" si="23"/>
        <v>0</v>
      </c>
      <c r="BB53" s="30">
        <f t="shared" si="23"/>
        <v>0</v>
      </c>
      <c r="BC53" s="30">
        <f t="shared" si="23"/>
        <v>0</v>
      </c>
      <c r="BD53" s="30">
        <f t="shared" si="23"/>
        <v>0</v>
      </c>
      <c r="BE53" s="30">
        <f t="shared" si="23"/>
        <v>0</v>
      </c>
      <c r="BF53" s="30">
        <f t="shared" si="23"/>
        <v>33.651247449208419</v>
      </c>
      <c r="BG53" s="30">
        <f t="shared" si="23"/>
        <v>2.6404939894747952</v>
      </c>
      <c r="BH53" s="30">
        <f t="shared" si="23"/>
        <v>3.2754699441666668</v>
      </c>
      <c r="BI53" s="30">
        <f t="shared" si="23"/>
        <v>0</v>
      </c>
      <c r="BJ53" s="30">
        <f t="shared" si="23"/>
        <v>63.742455072180924</v>
      </c>
      <c r="BK53" s="28">
        <f t="shared" si="22"/>
        <v>361.84493926403303</v>
      </c>
    </row>
    <row r="54" spans="1:63" ht="2.25" customHeight="1" x14ac:dyDescent="0.2">
      <c r="A54" s="22"/>
      <c r="B54" s="25"/>
      <c r="C54" s="50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2"/>
    </row>
    <row r="55" spans="1:63" x14ac:dyDescent="0.2">
      <c r="A55" s="22" t="s">
        <v>4</v>
      </c>
      <c r="B55" s="23" t="s">
        <v>9</v>
      </c>
      <c r="C55" s="50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2"/>
    </row>
    <row r="56" spans="1:63" x14ac:dyDescent="0.2">
      <c r="A56" s="22" t="s">
        <v>76</v>
      </c>
      <c r="B56" s="25" t="s">
        <v>17</v>
      </c>
      <c r="C56" s="50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2"/>
    </row>
    <row r="57" spans="1:63" x14ac:dyDescent="0.2">
      <c r="A57" s="22"/>
      <c r="B57" s="29" t="s">
        <v>37</v>
      </c>
      <c r="C57" s="30">
        <v>0</v>
      </c>
      <c r="D57" s="27">
        <v>0</v>
      </c>
      <c r="E57" s="27">
        <v>0</v>
      </c>
      <c r="F57" s="27">
        <v>0</v>
      </c>
      <c r="G57" s="35">
        <v>0</v>
      </c>
      <c r="H57" s="30">
        <v>0</v>
      </c>
      <c r="I57" s="27">
        <v>0</v>
      </c>
      <c r="J57" s="27">
        <v>0</v>
      </c>
      <c r="K57" s="27">
        <v>0</v>
      </c>
      <c r="L57" s="35">
        <v>0</v>
      </c>
      <c r="M57" s="30">
        <v>0</v>
      </c>
      <c r="N57" s="27">
        <v>0</v>
      </c>
      <c r="O57" s="27">
        <v>0</v>
      </c>
      <c r="P57" s="27">
        <v>0</v>
      </c>
      <c r="Q57" s="35">
        <v>0</v>
      </c>
      <c r="R57" s="30">
        <v>0</v>
      </c>
      <c r="S57" s="27">
        <v>0</v>
      </c>
      <c r="T57" s="27">
        <v>0</v>
      </c>
      <c r="U57" s="27">
        <v>0</v>
      </c>
      <c r="V57" s="35">
        <v>0</v>
      </c>
      <c r="W57" s="30">
        <v>0</v>
      </c>
      <c r="X57" s="27">
        <v>0</v>
      </c>
      <c r="Y57" s="27">
        <v>0</v>
      </c>
      <c r="Z57" s="27">
        <v>0</v>
      </c>
      <c r="AA57" s="35">
        <v>0</v>
      </c>
      <c r="AB57" s="30">
        <v>0</v>
      </c>
      <c r="AC57" s="27">
        <v>0</v>
      </c>
      <c r="AD57" s="27">
        <v>0</v>
      </c>
      <c r="AE57" s="27">
        <v>0</v>
      </c>
      <c r="AF57" s="35">
        <v>0</v>
      </c>
      <c r="AG57" s="30">
        <v>0</v>
      </c>
      <c r="AH57" s="27">
        <v>0</v>
      </c>
      <c r="AI57" s="27">
        <v>0</v>
      </c>
      <c r="AJ57" s="27">
        <v>0</v>
      </c>
      <c r="AK57" s="35">
        <v>0</v>
      </c>
      <c r="AL57" s="30">
        <v>0</v>
      </c>
      <c r="AM57" s="27">
        <v>0</v>
      </c>
      <c r="AN57" s="27">
        <v>0</v>
      </c>
      <c r="AO57" s="27">
        <v>0</v>
      </c>
      <c r="AP57" s="35">
        <v>0</v>
      </c>
      <c r="AQ57" s="30">
        <v>0</v>
      </c>
      <c r="AR57" s="27">
        <v>0</v>
      </c>
      <c r="AS57" s="27">
        <v>0</v>
      </c>
      <c r="AT57" s="27">
        <v>0</v>
      </c>
      <c r="AU57" s="35">
        <v>0</v>
      </c>
      <c r="AV57" s="30">
        <v>0</v>
      </c>
      <c r="AW57" s="27">
        <v>0</v>
      </c>
      <c r="AX57" s="27">
        <v>0</v>
      </c>
      <c r="AY57" s="27">
        <v>0</v>
      </c>
      <c r="AZ57" s="35">
        <v>0</v>
      </c>
      <c r="BA57" s="30">
        <v>0</v>
      </c>
      <c r="BB57" s="27">
        <v>0</v>
      </c>
      <c r="BC57" s="27">
        <v>0</v>
      </c>
      <c r="BD57" s="27">
        <v>0</v>
      </c>
      <c r="BE57" s="35">
        <v>0</v>
      </c>
      <c r="BF57" s="30">
        <v>0</v>
      </c>
      <c r="BG57" s="27">
        <v>0</v>
      </c>
      <c r="BH57" s="27">
        <v>0</v>
      </c>
      <c r="BI57" s="27">
        <v>0</v>
      </c>
      <c r="BJ57" s="35">
        <v>0</v>
      </c>
      <c r="BK57" s="28">
        <f>SUM(C57:BJ57)</f>
        <v>0</v>
      </c>
    </row>
    <row r="58" spans="1:63" x14ac:dyDescent="0.2">
      <c r="A58" s="22"/>
      <c r="B58" s="29" t="s">
        <v>85</v>
      </c>
      <c r="C58" s="30">
        <f>SUM(C57)</f>
        <v>0</v>
      </c>
      <c r="D58" s="30">
        <f t="shared" ref="D58:BJ58" si="24">SUM(D57)</f>
        <v>0</v>
      </c>
      <c r="E58" s="30">
        <f t="shared" si="24"/>
        <v>0</v>
      </c>
      <c r="F58" s="30">
        <f t="shared" si="24"/>
        <v>0</v>
      </c>
      <c r="G58" s="30">
        <f t="shared" si="24"/>
        <v>0</v>
      </c>
      <c r="H58" s="30">
        <f t="shared" si="24"/>
        <v>0</v>
      </c>
      <c r="I58" s="30">
        <f t="shared" si="24"/>
        <v>0</v>
      </c>
      <c r="J58" s="30">
        <f t="shared" si="24"/>
        <v>0</v>
      </c>
      <c r="K58" s="30">
        <f t="shared" si="24"/>
        <v>0</v>
      </c>
      <c r="L58" s="30">
        <f t="shared" si="24"/>
        <v>0</v>
      </c>
      <c r="M58" s="30">
        <f t="shared" si="24"/>
        <v>0</v>
      </c>
      <c r="N58" s="30">
        <f t="shared" si="24"/>
        <v>0</v>
      </c>
      <c r="O58" s="30">
        <f t="shared" si="24"/>
        <v>0</v>
      </c>
      <c r="P58" s="30">
        <f t="shared" si="24"/>
        <v>0</v>
      </c>
      <c r="Q58" s="30">
        <f t="shared" si="24"/>
        <v>0</v>
      </c>
      <c r="R58" s="30">
        <f t="shared" si="24"/>
        <v>0</v>
      </c>
      <c r="S58" s="30">
        <f t="shared" si="24"/>
        <v>0</v>
      </c>
      <c r="T58" s="30">
        <f t="shared" si="24"/>
        <v>0</v>
      </c>
      <c r="U58" s="30">
        <f t="shared" si="24"/>
        <v>0</v>
      </c>
      <c r="V58" s="30">
        <f t="shared" si="24"/>
        <v>0</v>
      </c>
      <c r="W58" s="30">
        <f t="shared" si="24"/>
        <v>0</v>
      </c>
      <c r="X58" s="30">
        <f t="shared" si="24"/>
        <v>0</v>
      </c>
      <c r="Y58" s="30">
        <f t="shared" si="24"/>
        <v>0</v>
      </c>
      <c r="Z58" s="30">
        <f t="shared" si="24"/>
        <v>0</v>
      </c>
      <c r="AA58" s="30">
        <f t="shared" si="24"/>
        <v>0</v>
      </c>
      <c r="AB58" s="30">
        <f t="shared" si="24"/>
        <v>0</v>
      </c>
      <c r="AC58" s="30">
        <f t="shared" si="24"/>
        <v>0</v>
      </c>
      <c r="AD58" s="30">
        <f t="shared" si="24"/>
        <v>0</v>
      </c>
      <c r="AE58" s="30">
        <f t="shared" si="24"/>
        <v>0</v>
      </c>
      <c r="AF58" s="30">
        <f t="shared" si="24"/>
        <v>0</v>
      </c>
      <c r="AG58" s="30">
        <f t="shared" si="24"/>
        <v>0</v>
      </c>
      <c r="AH58" s="30">
        <f t="shared" si="24"/>
        <v>0</v>
      </c>
      <c r="AI58" s="30">
        <f t="shared" si="24"/>
        <v>0</v>
      </c>
      <c r="AJ58" s="30">
        <f t="shared" si="24"/>
        <v>0</v>
      </c>
      <c r="AK58" s="30">
        <f t="shared" si="24"/>
        <v>0</v>
      </c>
      <c r="AL58" s="30">
        <f t="shared" si="24"/>
        <v>0</v>
      </c>
      <c r="AM58" s="30">
        <f t="shared" si="24"/>
        <v>0</v>
      </c>
      <c r="AN58" s="30">
        <f t="shared" si="24"/>
        <v>0</v>
      </c>
      <c r="AO58" s="30">
        <f t="shared" si="24"/>
        <v>0</v>
      </c>
      <c r="AP58" s="30">
        <f t="shared" si="24"/>
        <v>0</v>
      </c>
      <c r="AQ58" s="30">
        <f t="shared" si="24"/>
        <v>0</v>
      </c>
      <c r="AR58" s="30">
        <f t="shared" si="24"/>
        <v>0</v>
      </c>
      <c r="AS58" s="30">
        <f t="shared" si="24"/>
        <v>0</v>
      </c>
      <c r="AT58" s="30">
        <f t="shared" si="24"/>
        <v>0</v>
      </c>
      <c r="AU58" s="30">
        <f t="shared" si="24"/>
        <v>0</v>
      </c>
      <c r="AV58" s="30">
        <f t="shared" si="24"/>
        <v>0</v>
      </c>
      <c r="AW58" s="30">
        <f t="shared" si="24"/>
        <v>0</v>
      </c>
      <c r="AX58" s="30">
        <f t="shared" si="24"/>
        <v>0</v>
      </c>
      <c r="AY58" s="30">
        <f t="shared" si="24"/>
        <v>0</v>
      </c>
      <c r="AZ58" s="30">
        <f t="shared" si="24"/>
        <v>0</v>
      </c>
      <c r="BA58" s="30">
        <f t="shared" si="24"/>
        <v>0</v>
      </c>
      <c r="BB58" s="30">
        <f t="shared" si="24"/>
        <v>0</v>
      </c>
      <c r="BC58" s="30">
        <f t="shared" si="24"/>
        <v>0</v>
      </c>
      <c r="BD58" s="30">
        <f t="shared" si="24"/>
        <v>0</v>
      </c>
      <c r="BE58" s="30">
        <f t="shared" si="24"/>
        <v>0</v>
      </c>
      <c r="BF58" s="30">
        <f t="shared" si="24"/>
        <v>0</v>
      </c>
      <c r="BG58" s="30">
        <f t="shared" si="24"/>
        <v>0</v>
      </c>
      <c r="BH58" s="30">
        <f t="shared" si="24"/>
        <v>0</v>
      </c>
      <c r="BI58" s="30">
        <f t="shared" si="24"/>
        <v>0</v>
      </c>
      <c r="BJ58" s="30">
        <f t="shared" si="24"/>
        <v>0</v>
      </c>
      <c r="BK58" s="28">
        <f>SUM(C58:BJ58)</f>
        <v>0</v>
      </c>
    </row>
    <row r="59" spans="1:63" x14ac:dyDescent="0.2">
      <c r="A59" s="22" t="s">
        <v>77</v>
      </c>
      <c r="B59" s="25" t="s">
        <v>18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2"/>
    </row>
    <row r="60" spans="1:63" x14ac:dyDescent="0.2">
      <c r="A60" s="22"/>
      <c r="B60" s="29" t="s">
        <v>112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0.23593055427865969</v>
      </c>
      <c r="AW60" s="30">
        <v>180.65727943632189</v>
      </c>
      <c r="AX60" s="30">
        <v>295.95476082876468</v>
      </c>
      <c r="AY60" s="30">
        <v>0</v>
      </c>
      <c r="AZ60" s="30">
        <v>4.9615968205855454E-2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0.12856426283562869</v>
      </c>
      <c r="BG60" s="30">
        <v>21.507958075795301</v>
      </c>
      <c r="BH60" s="30">
        <v>0</v>
      </c>
      <c r="BI60" s="30">
        <v>0</v>
      </c>
      <c r="BJ60" s="30">
        <v>0.63243825916407848</v>
      </c>
      <c r="BK60" s="28">
        <f t="shared" ref="BK60:BK65" si="25">SUM(C60:BJ60)</f>
        <v>499.16654738536607</v>
      </c>
    </row>
    <row r="61" spans="1:63" x14ac:dyDescent="0.2">
      <c r="A61" s="22"/>
      <c r="B61" s="29" t="s">
        <v>113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0.12854184899268942</v>
      </c>
      <c r="AW61" s="30">
        <v>78.221968068917718</v>
      </c>
      <c r="AX61" s="30">
        <v>301.96567733473222</v>
      </c>
      <c r="AY61" s="30">
        <v>0</v>
      </c>
      <c r="AZ61" s="30">
        <v>3.0159263737446526E-2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5.9548450992123823E-2</v>
      </c>
      <c r="BG61" s="30">
        <v>3.9475627887636277E-5</v>
      </c>
      <c r="BH61" s="30">
        <v>0</v>
      </c>
      <c r="BI61" s="30">
        <v>0</v>
      </c>
      <c r="BJ61" s="30">
        <v>0</v>
      </c>
      <c r="BK61" s="28">
        <f t="shared" si="25"/>
        <v>380.40593444300009</v>
      </c>
    </row>
    <row r="62" spans="1:63" x14ac:dyDescent="0.2">
      <c r="A62" s="22"/>
      <c r="B62" s="29" t="s">
        <v>111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1.2443512586266909</v>
      </c>
      <c r="AW62" s="30">
        <v>79.075210916830684</v>
      </c>
      <c r="AX62" s="30">
        <v>0</v>
      </c>
      <c r="AY62" s="30">
        <v>0</v>
      </c>
      <c r="AZ62" s="30">
        <v>4.5600212649712297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0.10187154390628449</v>
      </c>
      <c r="BG62" s="30">
        <v>1.0434151770758565E-2</v>
      </c>
      <c r="BH62" s="30">
        <v>0</v>
      </c>
      <c r="BI62" s="30">
        <v>0</v>
      </c>
      <c r="BJ62" s="30">
        <v>0.27362087596151319</v>
      </c>
      <c r="BK62" s="28">
        <f t="shared" si="25"/>
        <v>85.265510012067153</v>
      </c>
    </row>
    <row r="63" spans="1:63" x14ac:dyDescent="0.2">
      <c r="A63" s="22"/>
      <c r="B63" s="29" t="s">
        <v>114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0.83736443417959761</v>
      </c>
      <c r="AW63" s="30">
        <v>1.4394141006509269</v>
      </c>
      <c r="AX63" s="30">
        <v>307.72499823597099</v>
      </c>
      <c r="AY63" s="30">
        <v>0</v>
      </c>
      <c r="AZ63" s="30">
        <v>2.5813607612443036E-2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1.5748224592935745</v>
      </c>
      <c r="BG63" s="30">
        <v>1.8535764760146606E-5</v>
      </c>
      <c r="BH63" s="30">
        <v>0</v>
      </c>
      <c r="BI63" s="30">
        <v>0</v>
      </c>
      <c r="BJ63" s="30">
        <v>3.5088727996031695E-2</v>
      </c>
      <c r="BK63" s="28">
        <f t="shared" si="25"/>
        <v>311.63752010146828</v>
      </c>
    </row>
    <row r="64" spans="1:63" x14ac:dyDescent="0.2">
      <c r="A64" s="22"/>
      <c r="B64" s="29" t="s">
        <v>86</v>
      </c>
      <c r="C64" s="30">
        <f>SUM(C60:C63)</f>
        <v>0</v>
      </c>
      <c r="D64" s="30">
        <f t="shared" ref="D64:BJ64" si="26">SUM(D60:D63)</f>
        <v>0</v>
      </c>
      <c r="E64" s="30">
        <f t="shared" si="26"/>
        <v>0</v>
      </c>
      <c r="F64" s="30">
        <f t="shared" si="26"/>
        <v>0</v>
      </c>
      <c r="G64" s="30">
        <f t="shared" si="26"/>
        <v>0</v>
      </c>
      <c r="H64" s="30">
        <f t="shared" si="26"/>
        <v>0</v>
      </c>
      <c r="I64" s="30">
        <f t="shared" si="26"/>
        <v>0</v>
      </c>
      <c r="J64" s="30">
        <f t="shared" si="26"/>
        <v>0</v>
      </c>
      <c r="K64" s="30">
        <f t="shared" si="26"/>
        <v>0</v>
      </c>
      <c r="L64" s="30">
        <f t="shared" si="26"/>
        <v>0</v>
      </c>
      <c r="M64" s="30">
        <f t="shared" si="26"/>
        <v>0</v>
      </c>
      <c r="N64" s="30">
        <f t="shared" si="26"/>
        <v>0</v>
      </c>
      <c r="O64" s="30">
        <f t="shared" si="26"/>
        <v>0</v>
      </c>
      <c r="P64" s="30">
        <f t="shared" si="26"/>
        <v>0</v>
      </c>
      <c r="Q64" s="30">
        <f t="shared" si="26"/>
        <v>0</v>
      </c>
      <c r="R64" s="30">
        <f t="shared" si="26"/>
        <v>0</v>
      </c>
      <c r="S64" s="30">
        <f t="shared" si="26"/>
        <v>0</v>
      </c>
      <c r="T64" s="30">
        <f t="shared" si="26"/>
        <v>0</v>
      </c>
      <c r="U64" s="30">
        <f t="shared" si="26"/>
        <v>0</v>
      </c>
      <c r="V64" s="30">
        <f t="shared" si="26"/>
        <v>0</v>
      </c>
      <c r="W64" s="30">
        <f t="shared" si="26"/>
        <v>0</v>
      </c>
      <c r="X64" s="30">
        <f t="shared" si="26"/>
        <v>0</v>
      </c>
      <c r="Y64" s="30">
        <f t="shared" si="26"/>
        <v>0</v>
      </c>
      <c r="Z64" s="30">
        <f t="shared" si="26"/>
        <v>0</v>
      </c>
      <c r="AA64" s="30">
        <f t="shared" si="26"/>
        <v>0</v>
      </c>
      <c r="AB64" s="30">
        <f t="shared" si="26"/>
        <v>0</v>
      </c>
      <c r="AC64" s="30">
        <f t="shared" si="26"/>
        <v>0</v>
      </c>
      <c r="AD64" s="30">
        <f t="shared" si="26"/>
        <v>0</v>
      </c>
      <c r="AE64" s="30">
        <f t="shared" si="26"/>
        <v>0</v>
      </c>
      <c r="AF64" s="30">
        <f t="shared" si="26"/>
        <v>0</v>
      </c>
      <c r="AG64" s="30">
        <f t="shared" si="26"/>
        <v>0</v>
      </c>
      <c r="AH64" s="30">
        <f t="shared" si="26"/>
        <v>0</v>
      </c>
      <c r="AI64" s="30">
        <f t="shared" si="26"/>
        <v>0</v>
      </c>
      <c r="AJ64" s="30">
        <f t="shared" si="26"/>
        <v>0</v>
      </c>
      <c r="AK64" s="30">
        <f t="shared" si="26"/>
        <v>0</v>
      </c>
      <c r="AL64" s="30">
        <f t="shared" si="26"/>
        <v>0</v>
      </c>
      <c r="AM64" s="30">
        <f t="shared" si="26"/>
        <v>0</v>
      </c>
      <c r="AN64" s="30">
        <f t="shared" si="26"/>
        <v>0</v>
      </c>
      <c r="AO64" s="30">
        <f t="shared" si="26"/>
        <v>0</v>
      </c>
      <c r="AP64" s="30">
        <f t="shared" si="26"/>
        <v>0</v>
      </c>
      <c r="AQ64" s="30">
        <f t="shared" si="26"/>
        <v>0</v>
      </c>
      <c r="AR64" s="30">
        <f t="shared" si="26"/>
        <v>0</v>
      </c>
      <c r="AS64" s="30">
        <f t="shared" si="26"/>
        <v>0</v>
      </c>
      <c r="AT64" s="30">
        <f t="shared" si="26"/>
        <v>0</v>
      </c>
      <c r="AU64" s="30">
        <f t="shared" si="26"/>
        <v>0</v>
      </c>
      <c r="AV64" s="30">
        <f t="shared" si="26"/>
        <v>2.4461880960776377</v>
      </c>
      <c r="AW64" s="30">
        <f t="shared" si="26"/>
        <v>339.39387252272121</v>
      </c>
      <c r="AX64" s="30">
        <f t="shared" si="26"/>
        <v>905.64543639946783</v>
      </c>
      <c r="AY64" s="30">
        <f t="shared" si="26"/>
        <v>0</v>
      </c>
      <c r="AZ64" s="30">
        <f t="shared" si="26"/>
        <v>4.6656101045269747</v>
      </c>
      <c r="BA64" s="30">
        <f t="shared" si="26"/>
        <v>0</v>
      </c>
      <c r="BB64" s="30">
        <f t="shared" si="26"/>
        <v>0</v>
      </c>
      <c r="BC64" s="30">
        <f t="shared" si="26"/>
        <v>0</v>
      </c>
      <c r="BD64" s="30">
        <f t="shared" si="26"/>
        <v>0</v>
      </c>
      <c r="BE64" s="30">
        <f t="shared" si="26"/>
        <v>0</v>
      </c>
      <c r="BF64" s="30">
        <f t="shared" si="26"/>
        <v>1.8648067170276115</v>
      </c>
      <c r="BG64" s="30">
        <f t="shared" si="26"/>
        <v>21.518450238958707</v>
      </c>
      <c r="BH64" s="30">
        <f t="shared" si="26"/>
        <v>0</v>
      </c>
      <c r="BI64" s="30">
        <f t="shared" si="26"/>
        <v>0</v>
      </c>
      <c r="BJ64" s="30">
        <f t="shared" si="26"/>
        <v>0.94114786312162335</v>
      </c>
      <c r="BK64" s="28">
        <f t="shared" si="25"/>
        <v>1276.4755119419015</v>
      </c>
    </row>
    <row r="65" spans="1:66" x14ac:dyDescent="0.2">
      <c r="A65" s="22"/>
      <c r="B65" s="32" t="s">
        <v>84</v>
      </c>
      <c r="C65" s="30">
        <f>C58+C64</f>
        <v>0</v>
      </c>
      <c r="D65" s="30">
        <f t="shared" ref="D65:BJ65" si="27">D58+D64</f>
        <v>0</v>
      </c>
      <c r="E65" s="30">
        <f t="shared" si="27"/>
        <v>0</v>
      </c>
      <c r="F65" s="30">
        <f t="shared" si="27"/>
        <v>0</v>
      </c>
      <c r="G65" s="30">
        <f t="shared" si="27"/>
        <v>0</v>
      </c>
      <c r="H65" s="30">
        <f t="shared" si="27"/>
        <v>0</v>
      </c>
      <c r="I65" s="30">
        <f t="shared" si="27"/>
        <v>0</v>
      </c>
      <c r="J65" s="30">
        <f t="shared" si="27"/>
        <v>0</v>
      </c>
      <c r="K65" s="30">
        <f t="shared" si="27"/>
        <v>0</v>
      </c>
      <c r="L65" s="30">
        <f t="shared" si="27"/>
        <v>0</v>
      </c>
      <c r="M65" s="30">
        <f t="shared" si="27"/>
        <v>0</v>
      </c>
      <c r="N65" s="30">
        <f t="shared" si="27"/>
        <v>0</v>
      </c>
      <c r="O65" s="30">
        <f t="shared" si="27"/>
        <v>0</v>
      </c>
      <c r="P65" s="30">
        <f t="shared" si="27"/>
        <v>0</v>
      </c>
      <c r="Q65" s="30">
        <f t="shared" si="27"/>
        <v>0</v>
      </c>
      <c r="R65" s="30">
        <f t="shared" si="27"/>
        <v>0</v>
      </c>
      <c r="S65" s="30">
        <f t="shared" si="27"/>
        <v>0</v>
      </c>
      <c r="T65" s="30">
        <f t="shared" si="27"/>
        <v>0</v>
      </c>
      <c r="U65" s="30">
        <f t="shared" si="27"/>
        <v>0</v>
      </c>
      <c r="V65" s="30">
        <f t="shared" si="27"/>
        <v>0</v>
      </c>
      <c r="W65" s="30">
        <f t="shared" si="27"/>
        <v>0</v>
      </c>
      <c r="X65" s="30">
        <f t="shared" si="27"/>
        <v>0</v>
      </c>
      <c r="Y65" s="30">
        <f t="shared" si="27"/>
        <v>0</v>
      </c>
      <c r="Z65" s="30">
        <f t="shared" si="27"/>
        <v>0</v>
      </c>
      <c r="AA65" s="30">
        <f t="shared" si="27"/>
        <v>0</v>
      </c>
      <c r="AB65" s="30">
        <f t="shared" si="27"/>
        <v>0</v>
      </c>
      <c r="AC65" s="30">
        <f t="shared" si="27"/>
        <v>0</v>
      </c>
      <c r="AD65" s="30">
        <f t="shared" si="27"/>
        <v>0</v>
      </c>
      <c r="AE65" s="30">
        <f t="shared" si="27"/>
        <v>0</v>
      </c>
      <c r="AF65" s="30">
        <f t="shared" si="27"/>
        <v>0</v>
      </c>
      <c r="AG65" s="30">
        <f t="shared" si="27"/>
        <v>0</v>
      </c>
      <c r="AH65" s="30">
        <f t="shared" si="27"/>
        <v>0</v>
      </c>
      <c r="AI65" s="30">
        <f t="shared" si="27"/>
        <v>0</v>
      </c>
      <c r="AJ65" s="30">
        <f t="shared" si="27"/>
        <v>0</v>
      </c>
      <c r="AK65" s="30">
        <f t="shared" si="27"/>
        <v>0</v>
      </c>
      <c r="AL65" s="30">
        <f t="shared" si="27"/>
        <v>0</v>
      </c>
      <c r="AM65" s="30">
        <f t="shared" si="27"/>
        <v>0</v>
      </c>
      <c r="AN65" s="30">
        <f t="shared" si="27"/>
        <v>0</v>
      </c>
      <c r="AO65" s="30">
        <f t="shared" si="27"/>
        <v>0</v>
      </c>
      <c r="AP65" s="30">
        <f t="shared" si="27"/>
        <v>0</v>
      </c>
      <c r="AQ65" s="30">
        <f t="shared" si="27"/>
        <v>0</v>
      </c>
      <c r="AR65" s="30">
        <f t="shared" si="27"/>
        <v>0</v>
      </c>
      <c r="AS65" s="30">
        <f t="shared" si="27"/>
        <v>0</v>
      </c>
      <c r="AT65" s="30">
        <f t="shared" si="27"/>
        <v>0</v>
      </c>
      <c r="AU65" s="30">
        <f t="shared" si="27"/>
        <v>0</v>
      </c>
      <c r="AV65" s="30">
        <f t="shared" si="27"/>
        <v>2.4461880960776377</v>
      </c>
      <c r="AW65" s="30">
        <f t="shared" si="27"/>
        <v>339.39387252272121</v>
      </c>
      <c r="AX65" s="30">
        <f t="shared" si="27"/>
        <v>905.64543639946783</v>
      </c>
      <c r="AY65" s="30">
        <f t="shared" si="27"/>
        <v>0</v>
      </c>
      <c r="AZ65" s="30">
        <f t="shared" si="27"/>
        <v>4.6656101045269747</v>
      </c>
      <c r="BA65" s="30">
        <f t="shared" si="27"/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1.8648067170276115</v>
      </c>
      <c r="BG65" s="30">
        <f t="shared" si="27"/>
        <v>21.518450238958707</v>
      </c>
      <c r="BH65" s="30">
        <f t="shared" si="27"/>
        <v>0</v>
      </c>
      <c r="BI65" s="30">
        <f t="shared" si="27"/>
        <v>0</v>
      </c>
      <c r="BJ65" s="30">
        <f t="shared" si="27"/>
        <v>0.94114786312162335</v>
      </c>
      <c r="BK65" s="28">
        <f t="shared" si="25"/>
        <v>1276.4755119419015</v>
      </c>
    </row>
    <row r="66" spans="1:66" ht="4.5" customHeight="1" x14ac:dyDescent="0.2">
      <c r="A66" s="22"/>
      <c r="B66" s="25"/>
      <c r="C66" s="50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2"/>
    </row>
    <row r="67" spans="1:66" x14ac:dyDescent="0.2">
      <c r="A67" s="22" t="s">
        <v>19</v>
      </c>
      <c r="B67" s="23" t="s">
        <v>20</v>
      </c>
      <c r="C67" s="50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2"/>
    </row>
    <row r="68" spans="1:66" x14ac:dyDescent="0.2">
      <c r="A68" s="22" t="s">
        <v>76</v>
      </c>
      <c r="B68" s="25" t="s">
        <v>21</v>
      </c>
      <c r="C68" s="50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2"/>
    </row>
    <row r="69" spans="1:66" x14ac:dyDescent="0.2">
      <c r="A69" s="22"/>
      <c r="B69" s="29" t="s">
        <v>37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28">
        <f>SUM(C69:BJ69)</f>
        <v>0</v>
      </c>
    </row>
    <row r="70" spans="1:66" x14ac:dyDescent="0.2">
      <c r="A70" s="22"/>
      <c r="B70" s="32" t="s">
        <v>83</v>
      </c>
      <c r="C70" s="30">
        <v>0</v>
      </c>
      <c r="D70" s="27">
        <v>0</v>
      </c>
      <c r="E70" s="27">
        <v>0</v>
      </c>
      <c r="F70" s="27">
        <v>0</v>
      </c>
      <c r="G70" s="35">
        <v>0</v>
      </c>
      <c r="H70" s="30">
        <v>0</v>
      </c>
      <c r="I70" s="27">
        <v>0</v>
      </c>
      <c r="J70" s="27">
        <v>0</v>
      </c>
      <c r="K70" s="27">
        <v>0</v>
      </c>
      <c r="L70" s="35">
        <v>0</v>
      </c>
      <c r="M70" s="30">
        <v>0</v>
      </c>
      <c r="N70" s="27">
        <v>0</v>
      </c>
      <c r="O70" s="27">
        <v>0</v>
      </c>
      <c r="P70" s="27">
        <v>0</v>
      </c>
      <c r="Q70" s="35">
        <v>0</v>
      </c>
      <c r="R70" s="30">
        <v>0</v>
      </c>
      <c r="S70" s="27">
        <v>0</v>
      </c>
      <c r="T70" s="27">
        <v>0</v>
      </c>
      <c r="U70" s="27">
        <v>0</v>
      </c>
      <c r="V70" s="35">
        <v>0</v>
      </c>
      <c r="W70" s="30">
        <v>0</v>
      </c>
      <c r="X70" s="27">
        <v>0</v>
      </c>
      <c r="Y70" s="27">
        <v>0</v>
      </c>
      <c r="Z70" s="27">
        <v>0</v>
      </c>
      <c r="AA70" s="35">
        <v>0</v>
      </c>
      <c r="AB70" s="30">
        <v>0</v>
      </c>
      <c r="AC70" s="27">
        <v>0</v>
      </c>
      <c r="AD70" s="27">
        <v>0</v>
      </c>
      <c r="AE70" s="27">
        <v>0</v>
      </c>
      <c r="AF70" s="35">
        <v>0</v>
      </c>
      <c r="AG70" s="30">
        <v>0</v>
      </c>
      <c r="AH70" s="27">
        <v>0</v>
      </c>
      <c r="AI70" s="27">
        <v>0</v>
      </c>
      <c r="AJ70" s="27">
        <v>0</v>
      </c>
      <c r="AK70" s="35">
        <v>0</v>
      </c>
      <c r="AL70" s="30">
        <v>0</v>
      </c>
      <c r="AM70" s="27">
        <v>0</v>
      </c>
      <c r="AN70" s="27">
        <v>0</v>
      </c>
      <c r="AO70" s="27">
        <v>0</v>
      </c>
      <c r="AP70" s="35">
        <v>0</v>
      </c>
      <c r="AQ70" s="30">
        <v>0</v>
      </c>
      <c r="AR70" s="27">
        <v>0</v>
      </c>
      <c r="AS70" s="27">
        <v>0</v>
      </c>
      <c r="AT70" s="27">
        <v>0</v>
      </c>
      <c r="AU70" s="35">
        <v>0</v>
      </c>
      <c r="AV70" s="30">
        <v>0</v>
      </c>
      <c r="AW70" s="27">
        <v>0</v>
      </c>
      <c r="AX70" s="27">
        <v>0</v>
      </c>
      <c r="AY70" s="27">
        <v>0</v>
      </c>
      <c r="AZ70" s="35">
        <v>0</v>
      </c>
      <c r="BA70" s="30">
        <v>0</v>
      </c>
      <c r="BB70" s="27">
        <v>0</v>
      </c>
      <c r="BC70" s="27">
        <v>0</v>
      </c>
      <c r="BD70" s="27">
        <v>0</v>
      </c>
      <c r="BE70" s="35">
        <v>0</v>
      </c>
      <c r="BF70" s="30">
        <v>0</v>
      </c>
      <c r="BG70" s="27">
        <v>0</v>
      </c>
      <c r="BH70" s="27">
        <v>0</v>
      </c>
      <c r="BI70" s="27">
        <v>0</v>
      </c>
      <c r="BJ70" s="35">
        <v>0</v>
      </c>
      <c r="BK70" s="28">
        <f>SUM(C70:BJ70)</f>
        <v>0</v>
      </c>
    </row>
    <row r="71" spans="1:66" ht="4.5" customHeight="1" x14ac:dyDescent="0.2">
      <c r="A71" s="22"/>
      <c r="B71" s="36"/>
      <c r="C71" s="50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2"/>
    </row>
    <row r="72" spans="1:66" x14ac:dyDescent="0.2">
      <c r="A72" s="22"/>
      <c r="B72" s="37" t="s">
        <v>99</v>
      </c>
      <c r="C72" s="38">
        <f t="shared" ref="C72:AH72" si="28">C30+C48+C53+C65+C70</f>
        <v>0</v>
      </c>
      <c r="D72" s="38">
        <f t="shared" si="28"/>
        <v>9.4194531854333334</v>
      </c>
      <c r="E72" s="38">
        <f t="shared" si="28"/>
        <v>0</v>
      </c>
      <c r="F72" s="38">
        <f t="shared" si="28"/>
        <v>0</v>
      </c>
      <c r="G72" s="38">
        <f t="shared" si="28"/>
        <v>0</v>
      </c>
      <c r="H72" s="38">
        <f t="shared" si="28"/>
        <v>58.953752157592163</v>
      </c>
      <c r="I72" s="38">
        <f t="shared" si="28"/>
        <v>5115.0508679216491</v>
      </c>
      <c r="J72" s="38">
        <f t="shared" si="28"/>
        <v>3362.0805636088962</v>
      </c>
      <c r="K72" s="38">
        <f t="shared" si="28"/>
        <v>0</v>
      </c>
      <c r="L72" s="38">
        <f t="shared" si="28"/>
        <v>260.08409036172259</v>
      </c>
      <c r="M72" s="38">
        <f t="shared" si="28"/>
        <v>0</v>
      </c>
      <c r="N72" s="38">
        <f t="shared" si="28"/>
        <v>0</v>
      </c>
      <c r="O72" s="38">
        <f t="shared" si="28"/>
        <v>0</v>
      </c>
      <c r="P72" s="38">
        <f t="shared" si="28"/>
        <v>0</v>
      </c>
      <c r="Q72" s="38">
        <f t="shared" si="28"/>
        <v>0</v>
      </c>
      <c r="R72" s="38">
        <f t="shared" si="28"/>
        <v>37.792022792607838</v>
      </c>
      <c r="S72" s="38">
        <f t="shared" si="28"/>
        <v>181.19635304015088</v>
      </c>
      <c r="T72" s="38">
        <f t="shared" si="28"/>
        <v>718.61479384390339</v>
      </c>
      <c r="U72" s="38">
        <f t="shared" si="28"/>
        <v>0</v>
      </c>
      <c r="V72" s="38">
        <f t="shared" si="28"/>
        <v>73.267990485077362</v>
      </c>
      <c r="W72" s="38">
        <f t="shared" si="28"/>
        <v>0</v>
      </c>
      <c r="X72" s="38">
        <f t="shared" si="28"/>
        <v>0</v>
      </c>
      <c r="Y72" s="38">
        <f t="shared" si="28"/>
        <v>0</v>
      </c>
      <c r="Z72" s="38">
        <f t="shared" si="28"/>
        <v>0</v>
      </c>
      <c r="AA72" s="38">
        <f t="shared" si="28"/>
        <v>0</v>
      </c>
      <c r="AB72" s="38">
        <f t="shared" si="28"/>
        <v>9.2584782217228412</v>
      </c>
      <c r="AC72" s="38">
        <f t="shared" si="28"/>
        <v>94.385124064048355</v>
      </c>
      <c r="AD72" s="38">
        <f t="shared" si="28"/>
        <v>0</v>
      </c>
      <c r="AE72" s="38">
        <f t="shared" si="28"/>
        <v>0</v>
      </c>
      <c r="AF72" s="38">
        <f t="shared" si="28"/>
        <v>5.5060921026806113</v>
      </c>
      <c r="AG72" s="38">
        <f t="shared" si="28"/>
        <v>0</v>
      </c>
      <c r="AH72" s="38">
        <f t="shared" si="28"/>
        <v>0</v>
      </c>
      <c r="AI72" s="38">
        <f t="shared" ref="AI72:BJ72" si="29">AI30+AI48+AI53+AI65+AI70</f>
        <v>0</v>
      </c>
      <c r="AJ72" s="38">
        <f t="shared" si="29"/>
        <v>0</v>
      </c>
      <c r="AK72" s="38">
        <f t="shared" si="29"/>
        <v>0</v>
      </c>
      <c r="AL72" s="38">
        <f t="shared" si="29"/>
        <v>10.166306025349586</v>
      </c>
      <c r="AM72" s="38">
        <f t="shared" si="29"/>
        <v>0.25021967100576786</v>
      </c>
      <c r="AN72" s="38">
        <f t="shared" si="29"/>
        <v>0.46707591860000697</v>
      </c>
      <c r="AO72" s="38">
        <f t="shared" si="29"/>
        <v>0</v>
      </c>
      <c r="AP72" s="38">
        <f t="shared" si="29"/>
        <v>4.6047109726410707</v>
      </c>
      <c r="AQ72" s="38">
        <f t="shared" si="29"/>
        <v>0</v>
      </c>
      <c r="AR72" s="38">
        <f t="shared" si="29"/>
        <v>0</v>
      </c>
      <c r="AS72" s="38">
        <f t="shared" si="29"/>
        <v>0</v>
      </c>
      <c r="AT72" s="38">
        <f t="shared" si="29"/>
        <v>0</v>
      </c>
      <c r="AU72" s="38">
        <f t="shared" si="29"/>
        <v>0</v>
      </c>
      <c r="AV72" s="38">
        <f t="shared" si="29"/>
        <v>765.51232483790363</v>
      </c>
      <c r="AW72" s="38">
        <f t="shared" si="29"/>
        <v>1532.2420416368564</v>
      </c>
      <c r="AX72" s="38">
        <f t="shared" si="29"/>
        <v>1078.7319471007499</v>
      </c>
      <c r="AY72" s="38">
        <f t="shared" si="29"/>
        <v>0</v>
      </c>
      <c r="AZ72" s="38">
        <f t="shared" si="29"/>
        <v>861.09668258537863</v>
      </c>
      <c r="BA72" s="38">
        <f t="shared" si="29"/>
        <v>0</v>
      </c>
      <c r="BB72" s="38">
        <f t="shared" si="29"/>
        <v>0</v>
      </c>
      <c r="BC72" s="38">
        <f t="shared" si="29"/>
        <v>0</v>
      </c>
      <c r="BD72" s="38">
        <f t="shared" si="29"/>
        <v>0</v>
      </c>
      <c r="BE72" s="38">
        <f t="shared" si="29"/>
        <v>0</v>
      </c>
      <c r="BF72" s="38">
        <f t="shared" si="29"/>
        <v>727.6036392733796</v>
      </c>
      <c r="BG72" s="38">
        <f t="shared" si="29"/>
        <v>190.45423249733648</v>
      </c>
      <c r="BH72" s="38">
        <f t="shared" si="29"/>
        <v>155.89894051531783</v>
      </c>
      <c r="BI72" s="38">
        <f t="shared" si="29"/>
        <v>0</v>
      </c>
      <c r="BJ72" s="38">
        <f t="shared" si="29"/>
        <v>393.71255354891474</v>
      </c>
      <c r="BK72" s="46">
        <f>BK30+BK48+BK53+BK65+BK70</f>
        <v>15646.350256368918</v>
      </c>
      <c r="BM72" s="45"/>
      <c r="BN72" s="49"/>
    </row>
    <row r="73" spans="1:66" ht="4.5" customHeight="1" x14ac:dyDescent="0.2">
      <c r="A73" s="22"/>
      <c r="B73" s="37"/>
      <c r="C73" s="55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6"/>
    </row>
    <row r="74" spans="1:66" ht="14.25" customHeight="1" x14ac:dyDescent="0.3">
      <c r="A74" s="22" t="s">
        <v>5</v>
      </c>
      <c r="B74" s="20" t="s">
        <v>23</v>
      </c>
      <c r="C74" s="55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6"/>
    </row>
    <row r="75" spans="1:66" x14ac:dyDescent="0.2">
      <c r="A75" s="22"/>
      <c r="B75" s="29" t="s">
        <v>37</v>
      </c>
      <c r="C75" s="27"/>
      <c r="D75" s="27"/>
      <c r="E75" s="27"/>
      <c r="F75" s="27"/>
      <c r="G75" s="39"/>
      <c r="H75" s="30"/>
      <c r="I75" s="27"/>
      <c r="J75" s="27"/>
      <c r="K75" s="27"/>
      <c r="L75" s="39"/>
      <c r="M75" s="30"/>
      <c r="N75" s="27"/>
      <c r="O75" s="27"/>
      <c r="P75" s="27"/>
      <c r="Q75" s="39"/>
      <c r="R75" s="30"/>
      <c r="S75" s="27"/>
      <c r="T75" s="27"/>
      <c r="U75" s="27"/>
      <c r="V75" s="35"/>
      <c r="W75" s="40"/>
      <c r="X75" s="27"/>
      <c r="Y75" s="27"/>
      <c r="Z75" s="27"/>
      <c r="AA75" s="39"/>
      <c r="AB75" s="30"/>
      <c r="AC75" s="27"/>
      <c r="AD75" s="27"/>
      <c r="AE75" s="27"/>
      <c r="AF75" s="39"/>
      <c r="AG75" s="30"/>
      <c r="AH75" s="27"/>
      <c r="AI75" s="27"/>
      <c r="AJ75" s="27"/>
      <c r="AK75" s="39"/>
      <c r="AL75" s="30"/>
      <c r="AM75" s="27"/>
      <c r="AN75" s="27"/>
      <c r="AO75" s="27"/>
      <c r="AP75" s="39"/>
      <c r="AQ75" s="30"/>
      <c r="AR75" s="27"/>
      <c r="AS75" s="27"/>
      <c r="AT75" s="27"/>
      <c r="AU75" s="39"/>
      <c r="AV75" s="30"/>
      <c r="AW75" s="27"/>
      <c r="AX75" s="27"/>
      <c r="AY75" s="27"/>
      <c r="AZ75" s="39"/>
      <c r="BA75" s="30"/>
      <c r="BB75" s="27"/>
      <c r="BC75" s="27"/>
      <c r="BD75" s="27"/>
      <c r="BE75" s="39"/>
      <c r="BF75" s="30"/>
      <c r="BG75" s="27"/>
      <c r="BH75" s="27"/>
      <c r="BI75" s="27"/>
      <c r="BJ75" s="39"/>
      <c r="BK75" s="30"/>
    </row>
    <row r="76" spans="1:66" ht="13.5" thickBot="1" x14ac:dyDescent="0.25">
      <c r="A76" s="41"/>
      <c r="B76" s="32" t="s">
        <v>83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6" customHeight="1" x14ac:dyDescent="0.2">
      <c r="A77" s="34"/>
      <c r="B77" s="42"/>
    </row>
    <row r="78" spans="1:66" x14ac:dyDescent="0.2">
      <c r="A78" s="34"/>
      <c r="B78" s="34" t="s">
        <v>26</v>
      </c>
      <c r="L78" s="34"/>
    </row>
    <row r="79" spans="1:66" x14ac:dyDescent="0.2">
      <c r="A79" s="34"/>
      <c r="B79" s="34" t="s">
        <v>27</v>
      </c>
      <c r="L79" s="34"/>
    </row>
    <row r="80" spans="1:66" x14ac:dyDescent="0.2">
      <c r="L80" s="34"/>
    </row>
    <row r="81" spans="2:63" x14ac:dyDescent="0.2">
      <c r="B81" s="34" t="s">
        <v>33</v>
      </c>
      <c r="L81" s="34"/>
      <c r="BI81" s="43"/>
      <c r="BK81" s="45"/>
    </row>
    <row r="82" spans="2:63" x14ac:dyDescent="0.2">
      <c r="B82" s="34" t="s">
        <v>34</v>
      </c>
      <c r="L82" s="34"/>
    </row>
    <row r="83" spans="2:63" x14ac:dyDescent="0.2">
      <c r="B83" s="34"/>
      <c r="L83" s="34"/>
    </row>
    <row r="85" spans="2:63" x14ac:dyDescent="0.2">
      <c r="B85" s="24" t="s">
        <v>38</v>
      </c>
    </row>
    <row r="86" spans="2:63" x14ac:dyDescent="0.2">
      <c r="B86" s="24" t="s">
        <v>30</v>
      </c>
    </row>
    <row r="87" spans="2:63" x14ac:dyDescent="0.2">
      <c r="B87" s="24" t="s">
        <v>31</v>
      </c>
    </row>
    <row r="88" spans="2:63" x14ac:dyDescent="0.2">
      <c r="B88" s="24" t="s">
        <v>98</v>
      </c>
    </row>
    <row r="89" spans="2:63" x14ac:dyDescent="0.2">
      <c r="B89" s="24" t="s">
        <v>100</v>
      </c>
    </row>
    <row r="90" spans="2:63" x14ac:dyDescent="0.2">
      <c r="B90" s="24" t="s">
        <v>32</v>
      </c>
    </row>
    <row r="91" spans="2:63" x14ac:dyDescent="0.2">
      <c r="B91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2:BK32"/>
    <mergeCell ref="C68:BK68"/>
    <mergeCell ref="C33:BK33"/>
    <mergeCell ref="C31:BK31"/>
    <mergeCell ref="C37:BK37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3" t="s">
        <v>130</v>
      </c>
      <c r="C2" s="84"/>
      <c r="D2" s="84"/>
      <c r="E2" s="84"/>
      <c r="F2" s="84"/>
      <c r="G2" s="84"/>
      <c r="H2" s="84"/>
      <c r="I2" s="84"/>
      <c r="J2" s="84"/>
      <c r="K2" s="85"/>
    </row>
    <row r="3" spans="2:11" x14ac:dyDescent="0.2">
      <c r="B3" s="86" t="s">
        <v>110</v>
      </c>
      <c r="C3" s="87"/>
      <c r="D3" s="87"/>
      <c r="E3" s="87"/>
      <c r="F3" s="87"/>
      <c r="G3" s="87"/>
      <c r="H3" s="87"/>
      <c r="I3" s="87"/>
      <c r="J3" s="87"/>
      <c r="K3" s="88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2.9627768148430828E-4</v>
      </c>
      <c r="E5" s="6">
        <v>1.9363366970222465E-2</v>
      </c>
      <c r="F5" s="6">
        <v>0.29034366267252693</v>
      </c>
      <c r="G5" s="6">
        <v>5.910610186582046E-3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0.65949644063745039</v>
      </c>
      <c r="E6" s="6">
        <v>2.8525776629605128</v>
      </c>
      <c r="F6" s="6">
        <v>10.137871981362339</v>
      </c>
      <c r="G6" s="6">
        <v>1.6867482440025359</v>
      </c>
      <c r="H6" s="6">
        <v>0</v>
      </c>
      <c r="I6" s="6">
        <v>0</v>
      </c>
      <c r="J6" s="6">
        <v>6.8989549406555661E-2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3.8229974127535205E-2</v>
      </c>
      <c r="F7" s="6">
        <v>3.2319912333366799E-2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138.10410692773155</v>
      </c>
      <c r="E8" s="6">
        <v>29.968017253116752</v>
      </c>
      <c r="F8" s="6">
        <v>13.420485374714838</v>
      </c>
      <c r="G8" s="6">
        <v>5.6938564751763332</v>
      </c>
      <c r="H8" s="6">
        <v>0</v>
      </c>
      <c r="I8" s="6">
        <v>0</v>
      </c>
      <c r="J8" s="6">
        <v>3.6740381290242866E-3</v>
      </c>
      <c r="K8" s="6">
        <v>0</v>
      </c>
    </row>
    <row r="9" spans="2:11" x14ac:dyDescent="0.2">
      <c r="B9" s="1">
        <v>5</v>
      </c>
      <c r="C9" s="3" t="s">
        <v>44</v>
      </c>
      <c r="D9" s="6">
        <v>6.9250598080465968</v>
      </c>
      <c r="E9" s="6">
        <v>57.156194074938938</v>
      </c>
      <c r="F9" s="6">
        <v>51.509783519757647</v>
      </c>
      <c r="G9" s="6">
        <v>2.2543945368935088</v>
      </c>
      <c r="H9" s="6">
        <v>0</v>
      </c>
      <c r="I9" s="6">
        <v>0</v>
      </c>
      <c r="J9" s="6">
        <v>0.21692228075662001</v>
      </c>
      <c r="K9" s="6">
        <v>0</v>
      </c>
    </row>
    <row r="10" spans="2:11" x14ac:dyDescent="0.2">
      <c r="B10" s="1">
        <v>6</v>
      </c>
      <c r="C10" s="3" t="s">
        <v>45</v>
      </c>
      <c r="D10" s="6">
        <v>0.14018530663359172</v>
      </c>
      <c r="E10" s="6">
        <v>1.1745454897384227</v>
      </c>
      <c r="F10" s="6">
        <v>5.8110285144523246</v>
      </c>
      <c r="G10" s="6">
        <v>0.74986045868061846</v>
      </c>
      <c r="H10" s="6">
        <v>0</v>
      </c>
      <c r="I10" s="6">
        <v>0</v>
      </c>
      <c r="J10" s="6">
        <v>3.4538444462196831E-2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15.564494274297878</v>
      </c>
      <c r="E11" s="6">
        <v>15.092862763394034</v>
      </c>
      <c r="F11" s="6">
        <v>23.708721724599172</v>
      </c>
      <c r="G11" s="6">
        <v>2.5503996180801547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0.17802515020377402</v>
      </c>
      <c r="E14" s="6">
        <v>57.202308696381735</v>
      </c>
      <c r="F14" s="6">
        <v>16.765103176121851</v>
      </c>
      <c r="G14" s="6">
        <v>1.1821567922744487</v>
      </c>
      <c r="H14" s="6">
        <v>0</v>
      </c>
      <c r="I14" s="6">
        <v>0</v>
      </c>
      <c r="J14" s="6">
        <v>2.7645464196396109E-2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199.57782355273699</v>
      </c>
      <c r="E15" s="6">
        <v>280.71966554356749</v>
      </c>
      <c r="F15" s="6">
        <v>211.24826517231989</v>
      </c>
      <c r="G15" s="6">
        <v>38.404577805812423</v>
      </c>
      <c r="H15" s="6">
        <v>0</v>
      </c>
      <c r="I15" s="6">
        <v>0</v>
      </c>
      <c r="J15" s="6">
        <v>0.18975898761972065</v>
      </c>
      <c r="K15" s="6">
        <v>0</v>
      </c>
    </row>
    <row r="16" spans="2:11" x14ac:dyDescent="0.2">
      <c r="B16" s="1">
        <v>12</v>
      </c>
      <c r="C16" s="3" t="s">
        <v>51</v>
      </c>
      <c r="D16" s="6">
        <v>167.71970399665361</v>
      </c>
      <c r="E16" s="6">
        <v>4.067379761242691</v>
      </c>
      <c r="F16" s="6">
        <v>10.531588015598681</v>
      </c>
      <c r="G16" s="6">
        <v>4.6880004274056946</v>
      </c>
      <c r="H16" s="6">
        <v>0</v>
      </c>
      <c r="I16" s="6">
        <v>0</v>
      </c>
      <c r="J16" s="6">
        <v>5.8507043071856328E-2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0.15460533018593514</v>
      </c>
      <c r="E17" s="6">
        <v>4.0160288734746654</v>
      </c>
      <c r="F17" s="6">
        <v>1.0991179318461166</v>
      </c>
      <c r="G17" s="6">
        <v>2.570120158699921E-2</v>
      </c>
      <c r="H17" s="6">
        <v>0</v>
      </c>
      <c r="I17" s="6">
        <v>0</v>
      </c>
      <c r="J17" s="6">
        <v>5.9998572919984984E-4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0.13477254796095511</v>
      </c>
      <c r="E18" s="6">
        <v>1.2281461775501124</v>
      </c>
      <c r="F18" s="6">
        <v>6.5531012301328371</v>
      </c>
      <c r="G18" s="6">
        <v>0.95734815842521859</v>
      </c>
      <c r="H18" s="6">
        <v>0</v>
      </c>
      <c r="I18" s="6">
        <v>0</v>
      </c>
      <c r="J18" s="6">
        <v>2.0949014756197108E-4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2.8136274257894738</v>
      </c>
      <c r="E19" s="6">
        <v>29.07863331110962</v>
      </c>
      <c r="F19" s="6">
        <v>78.662757217368465</v>
      </c>
      <c r="G19" s="6">
        <v>13.916779088289958</v>
      </c>
      <c r="H19" s="6">
        <v>0</v>
      </c>
      <c r="I19" s="6">
        <v>0</v>
      </c>
      <c r="J19" s="6">
        <v>4.9292270136487325E-5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210.6099569296637</v>
      </c>
      <c r="E20" s="6">
        <v>266.09966386873083</v>
      </c>
      <c r="F20" s="6">
        <v>150.88516768240308</v>
      </c>
      <c r="G20" s="6">
        <v>26.688373616299682</v>
      </c>
      <c r="H20" s="6">
        <v>0</v>
      </c>
      <c r="I20" s="6">
        <v>0</v>
      </c>
      <c r="J20" s="6">
        <v>21.782800456895931</v>
      </c>
      <c r="K20" s="6">
        <v>0</v>
      </c>
    </row>
    <row r="21" spans="2:11" x14ac:dyDescent="0.2">
      <c r="B21" s="1">
        <v>17</v>
      </c>
      <c r="C21" s="3" t="s">
        <v>56</v>
      </c>
      <c r="D21" s="6">
        <v>166.49938730010288</v>
      </c>
      <c r="E21" s="6">
        <v>50.215609917236023</v>
      </c>
      <c r="F21" s="6">
        <v>98.638182069262683</v>
      </c>
      <c r="G21" s="6">
        <v>11.792788621670708</v>
      </c>
      <c r="H21" s="6">
        <v>0</v>
      </c>
      <c r="I21" s="6">
        <v>0</v>
      </c>
      <c r="J21" s="6">
        <v>0.39208516434741014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20.618142927507002</v>
      </c>
      <c r="E23" s="6">
        <v>27.27594927060116</v>
      </c>
      <c r="F23" s="6">
        <v>70.236132085037042</v>
      </c>
      <c r="G23" s="6">
        <v>17.595137236713196</v>
      </c>
      <c r="H23" s="6">
        <v>0</v>
      </c>
      <c r="I23" s="6">
        <v>0</v>
      </c>
      <c r="J23" s="6">
        <v>0.37884392220450053</v>
      </c>
      <c r="K23" s="6">
        <v>0</v>
      </c>
    </row>
    <row r="24" spans="2:11" x14ac:dyDescent="0.2">
      <c r="B24" s="1">
        <v>20</v>
      </c>
      <c r="C24" s="3" t="s">
        <v>59</v>
      </c>
      <c r="D24" s="6">
        <v>6012.0021300980079</v>
      </c>
      <c r="E24" s="6">
        <v>1139.7181987090262</v>
      </c>
      <c r="F24" s="6">
        <v>406.43161870747082</v>
      </c>
      <c r="G24" s="6">
        <v>51.332089087727987</v>
      </c>
      <c r="H24" s="6">
        <v>0</v>
      </c>
      <c r="I24" s="6">
        <v>0</v>
      </c>
      <c r="J24" s="6">
        <v>1237.3713432306938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1.0820788577856346E-3</v>
      </c>
      <c r="E25" s="6">
        <v>1.2320842146685553E-2</v>
      </c>
      <c r="F25" s="6">
        <v>9.2324302669461816E-2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6.5093001041080234E-2</v>
      </c>
      <c r="F26" s="6">
        <v>0.53724836774958595</v>
      </c>
      <c r="G26" s="6">
        <v>3.4598017345084255E-2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7.5750294261774487E-2</v>
      </c>
      <c r="F28" s="6">
        <v>6.6900078863698392E-2</v>
      </c>
      <c r="G28" s="6">
        <v>0.15105250434765011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1156.2117657871656</v>
      </c>
      <c r="E29" s="6">
        <v>134.37761295099043</v>
      </c>
      <c r="F29" s="6">
        <v>62.279999366251374</v>
      </c>
      <c r="G29" s="6">
        <v>6.8254225696323916</v>
      </c>
      <c r="H29" s="6">
        <v>0</v>
      </c>
      <c r="I29" s="6">
        <v>0</v>
      </c>
      <c r="J29" s="6">
        <v>0.28393028941857956</v>
      </c>
      <c r="K29" s="6">
        <v>0</v>
      </c>
    </row>
    <row r="30" spans="2:11" x14ac:dyDescent="0.2">
      <c r="B30" s="1">
        <v>26</v>
      </c>
      <c r="C30" s="3" t="s">
        <v>65</v>
      </c>
      <c r="D30" s="6">
        <v>24.003579588783172</v>
      </c>
      <c r="E30" s="6">
        <v>17.001273360251421</v>
      </c>
      <c r="F30" s="6">
        <v>22.218012611564173</v>
      </c>
      <c r="G30" s="6">
        <v>2.7866090332375482</v>
      </c>
      <c r="H30" s="6">
        <v>0</v>
      </c>
      <c r="I30" s="6">
        <v>0</v>
      </c>
      <c r="J30" s="6">
        <v>4.5887565877221446E-2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0.33971194297050766</v>
      </c>
      <c r="E31" s="6">
        <v>0.96856698868753333</v>
      </c>
      <c r="F31" s="6">
        <v>1.2831796230927646</v>
      </c>
      <c r="G31" s="6">
        <v>3.7851138678916429E-2</v>
      </c>
      <c r="H31" s="6">
        <v>0</v>
      </c>
      <c r="I31" s="6">
        <v>0</v>
      </c>
      <c r="J31" s="6">
        <v>0.76483989449080081</v>
      </c>
      <c r="K31" s="6">
        <v>0</v>
      </c>
    </row>
    <row r="32" spans="2:11" x14ac:dyDescent="0.2">
      <c r="B32" s="1">
        <v>28</v>
      </c>
      <c r="C32" s="3" t="s">
        <v>66</v>
      </c>
      <c r="D32" s="6">
        <v>1.5357698963669355</v>
      </c>
      <c r="E32" s="6">
        <v>0.5979975013429496</v>
      </c>
      <c r="F32" s="6">
        <v>2.3437584797863686</v>
      </c>
      <c r="G32" s="6">
        <v>0.22751980931698479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13.491910433118115</v>
      </c>
      <c r="E33" s="6">
        <v>19.093664062015907</v>
      </c>
      <c r="F33" s="6">
        <v>25.881318057286986</v>
      </c>
      <c r="G33" s="6">
        <v>1.6658175022614066</v>
      </c>
      <c r="H33" s="6">
        <v>0</v>
      </c>
      <c r="I33" s="6">
        <v>0</v>
      </c>
      <c r="J33" s="6">
        <v>6.3369735289915971E-3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103.54803699766515</v>
      </c>
      <c r="E34" s="6">
        <v>52.94151331559064</v>
      </c>
      <c r="F34" s="6">
        <v>36.571277903841157</v>
      </c>
      <c r="G34" s="6">
        <v>3.5134683637325361</v>
      </c>
      <c r="H34" s="6">
        <v>0</v>
      </c>
      <c r="I34" s="6">
        <v>0</v>
      </c>
      <c r="J34" s="6">
        <v>0.98897817893841289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2.4200556388824177</v>
      </c>
      <c r="E35" s="6">
        <v>0.24625368219353794</v>
      </c>
      <c r="F35" s="6">
        <v>0.73623945673690161</v>
      </c>
      <c r="G35" s="6">
        <v>0.12966034641614468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580.66011929199863</v>
      </c>
      <c r="E36" s="6">
        <v>102.14399511766348</v>
      </c>
      <c r="F36" s="6">
        <v>73.038616641337612</v>
      </c>
      <c r="G36" s="6">
        <v>11.404621947706433</v>
      </c>
      <c r="H36" s="6">
        <v>0</v>
      </c>
      <c r="I36" s="6">
        <v>0</v>
      </c>
      <c r="J36" s="6">
        <v>11.935435706075461</v>
      </c>
      <c r="K36" s="6">
        <v>0</v>
      </c>
    </row>
    <row r="37" spans="2:14" x14ac:dyDescent="0.2">
      <c r="B37" s="1">
        <v>33</v>
      </c>
      <c r="C37" s="3" t="s">
        <v>101</v>
      </c>
      <c r="D37" s="6">
        <v>269.70917764617099</v>
      </c>
      <c r="E37" s="6">
        <v>78.924270767891926</v>
      </c>
      <c r="F37" s="6">
        <v>73.30178491764481</v>
      </c>
      <c r="G37" s="6">
        <v>11.057092222634219</v>
      </c>
      <c r="H37" s="6">
        <v>0</v>
      </c>
      <c r="I37" s="6">
        <v>0</v>
      </c>
      <c r="J37" s="6">
        <v>0.3187482245641392</v>
      </c>
      <c r="K37" s="6">
        <v>0</v>
      </c>
    </row>
    <row r="38" spans="2:14" x14ac:dyDescent="0.2">
      <c r="B38" s="1">
        <v>34</v>
      </c>
      <c r="C38" s="3" t="s">
        <v>71</v>
      </c>
      <c r="D38" s="6">
        <v>16.052270819796313</v>
      </c>
      <c r="E38" s="6">
        <v>6.5137616646982768E-2</v>
      </c>
      <c r="F38" s="6">
        <v>0.30561237139768599</v>
      </c>
      <c r="G38" s="6">
        <v>8.3998219540329308E-3</v>
      </c>
      <c r="H38" s="6">
        <v>0</v>
      </c>
      <c r="I38" s="6">
        <v>0</v>
      </c>
      <c r="J38" s="6">
        <v>1.0439341476378903E-5</v>
      </c>
      <c r="K38" s="6">
        <v>0</v>
      </c>
    </row>
    <row r="39" spans="2:14" x14ac:dyDescent="0.2">
      <c r="B39" s="1">
        <v>35</v>
      </c>
      <c r="C39" s="3" t="s">
        <v>72</v>
      </c>
      <c r="D39" s="6">
        <v>37.281093885656688</v>
      </c>
      <c r="E39" s="6">
        <v>103.92889182300115</v>
      </c>
      <c r="F39" s="6">
        <v>219.03971568624726</v>
      </c>
      <c r="G39" s="6">
        <v>28.896130442708589</v>
      </c>
      <c r="H39" s="6">
        <v>0</v>
      </c>
      <c r="I39" s="6">
        <v>0</v>
      </c>
      <c r="J39" s="6">
        <v>0.41865184500708685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0.59252286341522575</v>
      </c>
      <c r="E40" s="6">
        <v>2.1323156587208314</v>
      </c>
      <c r="F40" s="6">
        <v>5.1873505089225027</v>
      </c>
      <c r="G40" s="6">
        <v>0.89147791710339575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346.17748489787806</v>
      </c>
      <c r="E41" s="6">
        <v>172.76026201265378</v>
      </c>
      <c r="F41" s="6">
        <v>184.2001890403042</v>
      </c>
      <c r="G41" s="6">
        <v>114.69109564773169</v>
      </c>
      <c r="H41" s="6">
        <v>0</v>
      </c>
      <c r="I41" s="6">
        <v>0</v>
      </c>
      <c r="J41" s="6">
        <v>1.1867254747345133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K46" s="47"/>
    </row>
    <row r="47" spans="2:14" x14ac:dyDescent="0.2">
      <c r="D47" s="44"/>
      <c r="F47" s="47"/>
      <c r="K47" s="47"/>
    </row>
    <row r="48" spans="2:14" x14ac:dyDescent="0.2">
      <c r="D48" s="47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2019-10-07T06:23:24Z</dcterms:modified>
</cp:coreProperties>
</file>