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8" i="8" l="1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69" i="8"/>
  <c r="BK57" i="8"/>
  <c r="BK20" i="8"/>
  <c r="BK38" i="8" l="1"/>
  <c r="BK23" i="8"/>
  <c r="BK24" i="8"/>
  <c r="BK25" i="8"/>
  <c r="BK26" i="8"/>
  <c r="BK28" i="8"/>
  <c r="BK34" i="8"/>
  <c r="BK35" i="8"/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21" i="8"/>
  <c r="BK17" i="8"/>
  <c r="BK14" i="8"/>
  <c r="D64" i="8"/>
  <c r="E64" i="8"/>
  <c r="E65" i="8" s="1"/>
  <c r="F64" i="8"/>
  <c r="G64" i="8"/>
  <c r="G65" i="8" s="1"/>
  <c r="H64" i="8"/>
  <c r="I64" i="8"/>
  <c r="I65" i="8" s="1"/>
  <c r="J64" i="8"/>
  <c r="K64" i="8"/>
  <c r="K65" i="8" s="1"/>
  <c r="L64" i="8"/>
  <c r="M64" i="8"/>
  <c r="M65" i="8" s="1"/>
  <c r="N64" i="8"/>
  <c r="O64" i="8"/>
  <c r="O65" i="8" s="1"/>
  <c r="P64" i="8"/>
  <c r="Q64" i="8"/>
  <c r="Q65" i="8" s="1"/>
  <c r="R64" i="8"/>
  <c r="S64" i="8"/>
  <c r="S65" i="8" s="1"/>
  <c r="T64" i="8"/>
  <c r="U64" i="8"/>
  <c r="U65" i="8" s="1"/>
  <c r="V64" i="8"/>
  <c r="W64" i="8"/>
  <c r="W65" i="8" s="1"/>
  <c r="X64" i="8"/>
  <c r="Y64" i="8"/>
  <c r="Y65" i="8" s="1"/>
  <c r="Z64" i="8"/>
  <c r="AA64" i="8"/>
  <c r="AA65" i="8" s="1"/>
  <c r="AB64" i="8"/>
  <c r="AC64" i="8"/>
  <c r="AC65" i="8" s="1"/>
  <c r="AD64" i="8"/>
  <c r="AE64" i="8"/>
  <c r="AE65" i="8" s="1"/>
  <c r="AF64" i="8"/>
  <c r="AG64" i="8"/>
  <c r="AG65" i="8" s="1"/>
  <c r="AH64" i="8"/>
  <c r="AI64" i="8"/>
  <c r="AI65" i="8" s="1"/>
  <c r="AJ64" i="8"/>
  <c r="AK64" i="8"/>
  <c r="AK65" i="8" s="1"/>
  <c r="AL64" i="8"/>
  <c r="AM64" i="8"/>
  <c r="AM65" i="8" s="1"/>
  <c r="AN64" i="8"/>
  <c r="AO64" i="8"/>
  <c r="AO65" i="8" s="1"/>
  <c r="AP64" i="8"/>
  <c r="AQ64" i="8"/>
  <c r="AQ65" i="8" s="1"/>
  <c r="AR64" i="8"/>
  <c r="AS64" i="8"/>
  <c r="AS65" i="8" s="1"/>
  <c r="AT64" i="8"/>
  <c r="AU64" i="8"/>
  <c r="AU65" i="8" s="1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D65" i="8"/>
  <c r="F65" i="8"/>
  <c r="H65" i="8"/>
  <c r="J65" i="8"/>
  <c r="L65" i="8"/>
  <c r="N65" i="8"/>
  <c r="P65" i="8"/>
  <c r="R65" i="8"/>
  <c r="T65" i="8"/>
  <c r="V65" i="8"/>
  <c r="X65" i="8"/>
  <c r="Z65" i="8"/>
  <c r="AB65" i="8"/>
  <c r="AD65" i="8"/>
  <c r="AF65" i="8"/>
  <c r="AH65" i="8"/>
  <c r="AJ65" i="8"/>
  <c r="AL65" i="8"/>
  <c r="AN65" i="8"/>
  <c r="AP65" i="8"/>
  <c r="AR65" i="8"/>
  <c r="AT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C29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6" i="8"/>
  <c r="BJ30" i="8" l="1"/>
  <c r="BH30" i="8"/>
  <c r="BF30" i="8"/>
  <c r="BD30" i="8"/>
  <c r="BB30" i="8"/>
  <c r="AZ30" i="8"/>
  <c r="AX30" i="8"/>
  <c r="AV30" i="8"/>
  <c r="AT30" i="8"/>
  <c r="AR30" i="8"/>
  <c r="AP30" i="8"/>
  <c r="AN30" i="8"/>
  <c r="AL30" i="8"/>
  <c r="AJ30" i="8"/>
  <c r="AH30" i="8"/>
  <c r="AF30" i="8"/>
  <c r="AD30" i="8"/>
  <c r="AB30" i="8"/>
  <c r="Z30" i="8"/>
  <c r="X30" i="8"/>
  <c r="V30" i="8"/>
  <c r="T30" i="8"/>
  <c r="R30" i="8"/>
  <c r="P30" i="8"/>
  <c r="N30" i="8"/>
  <c r="L30" i="8"/>
  <c r="J30" i="8"/>
  <c r="H30" i="8"/>
  <c r="F30" i="8"/>
  <c r="D30" i="8"/>
  <c r="BI30" i="8"/>
  <c r="BG30" i="8"/>
  <c r="BE30" i="8"/>
  <c r="BC30" i="8"/>
  <c r="BA30" i="8"/>
  <c r="AY30" i="8"/>
  <c r="AW30" i="8"/>
  <c r="AU30" i="8"/>
  <c r="AS30" i="8"/>
  <c r="AQ30" i="8"/>
  <c r="AO30" i="8"/>
  <c r="AM30" i="8"/>
  <c r="AK30" i="8"/>
  <c r="AI30" i="8"/>
  <c r="AG30" i="8"/>
  <c r="AE30" i="8"/>
  <c r="AC30" i="8"/>
  <c r="AA30" i="8"/>
  <c r="Y30" i="8"/>
  <c r="W30" i="8"/>
  <c r="U30" i="8"/>
  <c r="S30" i="8"/>
  <c r="Q30" i="8"/>
  <c r="O30" i="8"/>
  <c r="M30" i="8"/>
  <c r="K30" i="8"/>
  <c r="I30" i="8"/>
  <c r="G30" i="8"/>
  <c r="E30" i="8"/>
  <c r="BK47" i="8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6" i="8"/>
  <c r="BJ48" i="8"/>
  <c r="BF48" i="8"/>
  <c r="BD48" i="8"/>
  <c r="AZ48" i="8"/>
  <c r="BK9" i="8"/>
  <c r="BK12" i="8"/>
  <c r="BK65" i="8"/>
  <c r="BK64" i="8"/>
  <c r="BB48" i="8"/>
  <c r="BK29" i="8"/>
  <c r="BK15" i="8"/>
  <c r="C48" i="8"/>
  <c r="BH48" i="8"/>
  <c r="C30" i="8"/>
  <c r="I72" i="8" l="1"/>
  <c r="Q72" i="8"/>
  <c r="AK72" i="8"/>
  <c r="AS72" i="8"/>
  <c r="BA72" i="8"/>
  <c r="BD72" i="8"/>
  <c r="W72" i="8"/>
  <c r="E72" i="8"/>
  <c r="M72" i="8"/>
  <c r="U72" i="8"/>
  <c r="AG72" i="8"/>
  <c r="AO72" i="8"/>
  <c r="AW72" i="8"/>
  <c r="BE72" i="8"/>
  <c r="BG72" i="8"/>
  <c r="G72" i="8"/>
  <c r="K72" i="8"/>
  <c r="O72" i="8"/>
  <c r="S72" i="8"/>
  <c r="AA72" i="8"/>
  <c r="AI72" i="8"/>
  <c r="AM72" i="8"/>
  <c r="AQ72" i="8"/>
  <c r="AU72" i="8"/>
  <c r="AY72" i="8"/>
  <c r="BC72" i="8"/>
  <c r="Y72" i="8"/>
  <c r="AC72" i="8"/>
  <c r="AE72" i="8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0" i="8"/>
  <c r="BK72" i="8" l="1"/>
</calcChain>
</file>

<file path=xl/sharedStrings.xml><?xml version="1.0" encoding="utf-8"?>
<sst xmlns="http://schemas.openxmlformats.org/spreadsheetml/2006/main" count="168" uniqueCount="131">
  <si>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</si>
  <si>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</si>
  <si>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</si>
  <si>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</si>
  <si>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</si>
  <si>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</si>
  <si>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</si>
  <si>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</si>
  <si>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</si>
  <si>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</si>
  <si>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</si>
  <si>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</si>
  <si>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</si>
  <si>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</si>
  <si>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</si>
  <si>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</si>
  <si>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</si>
  <si>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</si>
  <si>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</si>
  <si>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</si>
  <si>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</si>
  <si>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</si>
  <si>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</si>
  <si>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</si>
  <si>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</si>
  <si>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</si>
  <si>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</si>
  <si>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</si>
  <si>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</si>
  <si>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</si>
  <si>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</si>
  <si>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</si>
  <si>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</si>
  <si>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</si>
  <si>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</si>
  <si>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</si>
  <si>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</si>
  <si>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</si>
  <si>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</si>
  <si>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</si>
  <si>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</si>
  <si>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</si>
  <si>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</si>
  <si>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</si>
  <si>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</si>
  <si>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</si>
  <si>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</si>
  <si>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</si>
  <si>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</si>
  <si>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</si>
  <si>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</si>
  <si>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</si>
  <si>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</si>
  <si>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</si>
  <si>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</si>
  <si>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</si>
  <si>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</si>
  <si>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</si>
  <si>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</si>
  <si>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</si>
  <si>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</si>
  <si>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</si>
  <si>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</si>
  <si>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</si>
  <si>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</si>
  <si>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</si>
  <si>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</si>
  <si>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</si>
  <si>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</si>
  <si>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</si>
  <si>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</si>
  <si>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</si>
  <si>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</si>
  <si>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</si>
  <si>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</si>
  <si>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</si>
  <si>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</si>
  <si>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</si>
  <si>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</si>
  <si>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</si>
  <si>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</si>
  <si>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</si>
  <si>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</si>
  <si>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</si>
  <si>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</si>
  <si>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</si>
  <si>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</si>
  <si>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</si>
  <si>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</si>
  <si>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</si>
  <si>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</si>
  <si>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</si>
  <si>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</si>
  <si>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</si>
  <si>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</si>
  <si>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</si>
  <si>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</si>
  <si>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</si>
  <si>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</si>
  <si>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</si>
  <si>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</si>
  <si>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</si>
  <si>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</si>
  <si>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</si>
  <si>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</si>
  <si>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</si>
  <si>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</si>
  <si>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</si>
  <si>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</si>
  <si>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</si>
  <si>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</si>
  <si>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</si>
  <si>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</si>
  <si>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</si>
  <si>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</si>
  <si>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</si>
  <si>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</si>
  <si>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</si>
  <si>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</si>
  <si>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</si>
  <si>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</si>
  <si>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</si>
  <si>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</si>
  <si>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</si>
  <si>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</si>
  <si>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</si>
  <si>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</si>
  <si>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</si>
  <si>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</si>
  <si>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Table showing State wise /Union Territory wise contribution to AAUM of category of schemes as on 31.08.2019</t>
  </si>
  <si>
    <t>LIC Mutual Fund: Net Average Assets Under Management (AAUM) as on 31/08/2019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</si>
</sst>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64" width="9.140625" style="24"/>
    <col min="65" max="65" width="10.42578125" style="24" bestFit="1" customWidth="1"/>
    <col min="66" max="16384" width="9.140625" style="24"/>
  </cols>
  <sheetData>
    <row r="1" spans="1:107" s="11" customFormat="1" ht="19.5" thickBot="1" x14ac:dyDescent="0.35">
      <c r="A1" s="52" t="s">
        <v>75</v>
      </c>
      <c r="B1" s="68" t="s">
        <v>29</v>
      </c>
      <c r="C1" s="59" t="s">
        <v>130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1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3"/>
      <c r="B2" s="69"/>
      <c r="C2" s="76" t="s">
        <v>28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8"/>
      <c r="W2" s="76" t="s">
        <v>24</v>
      </c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8"/>
      <c r="AQ2" s="76" t="s">
        <v>25</v>
      </c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8"/>
      <c r="BK2" s="65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3"/>
      <c r="B3" s="69"/>
      <c r="C3" s="62" t="s">
        <v>115</v>
      </c>
      <c r="D3" s="63"/>
      <c r="E3" s="63"/>
      <c r="F3" s="63"/>
      <c r="G3" s="63"/>
      <c r="H3" s="63"/>
      <c r="I3" s="63"/>
      <c r="J3" s="63"/>
      <c r="K3" s="63"/>
      <c r="L3" s="64"/>
      <c r="M3" s="62" t="s">
        <v>116</v>
      </c>
      <c r="N3" s="63"/>
      <c r="O3" s="63"/>
      <c r="P3" s="63"/>
      <c r="Q3" s="63"/>
      <c r="R3" s="63"/>
      <c r="S3" s="63"/>
      <c r="T3" s="63"/>
      <c r="U3" s="63"/>
      <c r="V3" s="64"/>
      <c r="W3" s="62" t="s">
        <v>115</v>
      </c>
      <c r="X3" s="63"/>
      <c r="Y3" s="63"/>
      <c r="Z3" s="63"/>
      <c r="AA3" s="63"/>
      <c r="AB3" s="63"/>
      <c r="AC3" s="63"/>
      <c r="AD3" s="63"/>
      <c r="AE3" s="63"/>
      <c r="AF3" s="64"/>
      <c r="AG3" s="62" t="s">
        <v>116</v>
      </c>
      <c r="AH3" s="63"/>
      <c r="AI3" s="63"/>
      <c r="AJ3" s="63"/>
      <c r="AK3" s="63"/>
      <c r="AL3" s="63"/>
      <c r="AM3" s="63"/>
      <c r="AN3" s="63"/>
      <c r="AO3" s="63"/>
      <c r="AP3" s="64"/>
      <c r="AQ3" s="62" t="s">
        <v>115</v>
      </c>
      <c r="AR3" s="63"/>
      <c r="AS3" s="63"/>
      <c r="AT3" s="63"/>
      <c r="AU3" s="63"/>
      <c r="AV3" s="63"/>
      <c r="AW3" s="63"/>
      <c r="AX3" s="63"/>
      <c r="AY3" s="63"/>
      <c r="AZ3" s="64"/>
      <c r="BA3" s="62" t="s">
        <v>116</v>
      </c>
      <c r="BB3" s="63"/>
      <c r="BC3" s="63"/>
      <c r="BD3" s="63"/>
      <c r="BE3" s="63"/>
      <c r="BF3" s="63"/>
      <c r="BG3" s="63"/>
      <c r="BH3" s="63"/>
      <c r="BI3" s="63"/>
      <c r="BJ3" s="64"/>
      <c r="BK3" s="66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3"/>
      <c r="B4" s="69"/>
      <c r="C4" s="79" t="s">
        <v>35</v>
      </c>
      <c r="D4" s="80"/>
      <c r="E4" s="80"/>
      <c r="F4" s="80"/>
      <c r="G4" s="81"/>
      <c r="H4" s="73" t="s">
        <v>36</v>
      </c>
      <c r="I4" s="74"/>
      <c r="J4" s="74"/>
      <c r="K4" s="74"/>
      <c r="L4" s="75"/>
      <c r="M4" s="79" t="s">
        <v>35</v>
      </c>
      <c r="N4" s="80"/>
      <c r="O4" s="80"/>
      <c r="P4" s="80"/>
      <c r="Q4" s="81"/>
      <c r="R4" s="73" t="s">
        <v>36</v>
      </c>
      <c r="S4" s="74"/>
      <c r="T4" s="74"/>
      <c r="U4" s="74"/>
      <c r="V4" s="75"/>
      <c r="W4" s="79" t="s">
        <v>35</v>
      </c>
      <c r="X4" s="80"/>
      <c r="Y4" s="80"/>
      <c r="Z4" s="80"/>
      <c r="AA4" s="81"/>
      <c r="AB4" s="73" t="s">
        <v>36</v>
      </c>
      <c r="AC4" s="74"/>
      <c r="AD4" s="74"/>
      <c r="AE4" s="74"/>
      <c r="AF4" s="75"/>
      <c r="AG4" s="79" t="s">
        <v>35</v>
      </c>
      <c r="AH4" s="80"/>
      <c r="AI4" s="80"/>
      <c r="AJ4" s="80"/>
      <c r="AK4" s="81"/>
      <c r="AL4" s="73" t="s">
        <v>36</v>
      </c>
      <c r="AM4" s="74"/>
      <c r="AN4" s="74"/>
      <c r="AO4" s="74"/>
      <c r="AP4" s="75"/>
      <c r="AQ4" s="79" t="s">
        <v>35</v>
      </c>
      <c r="AR4" s="80"/>
      <c r="AS4" s="80"/>
      <c r="AT4" s="80"/>
      <c r="AU4" s="81"/>
      <c r="AV4" s="73" t="s">
        <v>36</v>
      </c>
      <c r="AW4" s="74"/>
      <c r="AX4" s="74"/>
      <c r="AY4" s="74"/>
      <c r="AZ4" s="75"/>
      <c r="BA4" s="79" t="s">
        <v>35</v>
      </c>
      <c r="BB4" s="80"/>
      <c r="BC4" s="80"/>
      <c r="BD4" s="80"/>
      <c r="BE4" s="81"/>
      <c r="BF4" s="73" t="s">
        <v>36</v>
      </c>
      <c r="BG4" s="74"/>
      <c r="BH4" s="74"/>
      <c r="BI4" s="74"/>
      <c r="BJ4" s="75"/>
      <c r="BK4" s="66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3"/>
      <c r="B5" s="69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7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0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2"/>
    </row>
    <row r="7" spans="1:107" x14ac:dyDescent="0.2">
      <c r="A7" s="22" t="s">
        <v>76</v>
      </c>
      <c r="B7" s="25" t="s">
        <v>11</v>
      </c>
      <c r="C7" s="70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2"/>
    </row>
    <row r="8" spans="1:107" x14ac:dyDescent="0.2">
      <c r="A8" s="22"/>
      <c r="B8" s="26" t="s">
        <v>102</v>
      </c>
      <c r="C8" s="27">
        <v>0</v>
      </c>
      <c r="D8" s="27">
        <v>6.8010073907741937</v>
      </c>
      <c r="E8" s="27">
        <v>0</v>
      </c>
      <c r="F8" s="27">
        <v>0</v>
      </c>
      <c r="G8" s="27">
        <v>0</v>
      </c>
      <c r="H8" s="27">
        <v>7.5838903830308597</v>
      </c>
      <c r="I8" s="27">
        <v>3954.2016064918748</v>
      </c>
      <c r="J8" s="27">
        <v>3107.221547882551</v>
      </c>
      <c r="K8" s="27">
        <v>0</v>
      </c>
      <c r="L8" s="27">
        <v>105.20703660581714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4.0759516667433369</v>
      </c>
      <c r="S8" s="27">
        <v>52.201391064448046</v>
      </c>
      <c r="T8" s="27">
        <v>599.31427508106287</v>
      </c>
      <c r="U8" s="27">
        <v>0</v>
      </c>
      <c r="V8" s="27">
        <v>24.786937407021568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5.0381404277442761E-2</v>
      </c>
      <c r="AC8" s="27">
        <v>180.48951248603964</v>
      </c>
      <c r="AD8" s="27">
        <v>0</v>
      </c>
      <c r="AE8" s="27">
        <v>0</v>
      </c>
      <c r="AF8" s="27">
        <v>0.78685211314822756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0.10572375161129575</v>
      </c>
      <c r="AM8" s="27">
        <v>5.7194168516102477E-2</v>
      </c>
      <c r="AN8" s="27">
        <v>0.129087841161202</v>
      </c>
      <c r="AO8" s="27">
        <v>0</v>
      </c>
      <c r="AP8" s="27">
        <v>0.51083465364809433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20.922108962219529</v>
      </c>
      <c r="AW8" s="27">
        <v>848.98716237375322</v>
      </c>
      <c r="AX8" s="27">
        <v>270.39139779409714</v>
      </c>
      <c r="AY8" s="27">
        <v>0</v>
      </c>
      <c r="AZ8" s="27">
        <v>111.77197205466328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7.8218940623433051</v>
      </c>
      <c r="BG8" s="27">
        <v>72.461828802755051</v>
      </c>
      <c r="BH8" s="27">
        <v>45.046382285064098</v>
      </c>
      <c r="BI8" s="27">
        <v>0</v>
      </c>
      <c r="BJ8" s="27">
        <v>12.356195157250122</v>
      </c>
      <c r="BK8" s="28">
        <f>SUM(C8:BJ8)</f>
        <v>9433.2821718838713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6.8010073907741937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7.5838903830308597</v>
      </c>
      <c r="I9" s="30">
        <f t="shared" si="0"/>
        <v>3954.2016064918748</v>
      </c>
      <c r="J9" s="30">
        <f t="shared" si="0"/>
        <v>3107.221547882551</v>
      </c>
      <c r="K9" s="30">
        <f t="shared" si="0"/>
        <v>0</v>
      </c>
      <c r="L9" s="30">
        <f t="shared" si="0"/>
        <v>105.20703660581714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4.0759516667433369</v>
      </c>
      <c r="S9" s="30">
        <f t="shared" si="0"/>
        <v>52.201391064448046</v>
      </c>
      <c r="T9" s="30">
        <f t="shared" si="0"/>
        <v>599.31427508106287</v>
      </c>
      <c r="U9" s="30">
        <f t="shared" si="0"/>
        <v>0</v>
      </c>
      <c r="V9" s="30">
        <f t="shared" si="0"/>
        <v>24.786937407021568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5.0381404277442761E-2</v>
      </c>
      <c r="AC9" s="30">
        <f t="shared" si="0"/>
        <v>180.48951248603964</v>
      </c>
      <c r="AD9" s="30">
        <f t="shared" si="0"/>
        <v>0</v>
      </c>
      <c r="AE9" s="30">
        <f t="shared" si="0"/>
        <v>0</v>
      </c>
      <c r="AF9" s="30">
        <f t="shared" si="0"/>
        <v>0.78685211314822756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0.10572375161129575</v>
      </c>
      <c r="AM9" s="30">
        <f t="shared" si="0"/>
        <v>5.7194168516102477E-2</v>
      </c>
      <c r="AN9" s="30">
        <f t="shared" si="0"/>
        <v>0.129087841161202</v>
      </c>
      <c r="AO9" s="30">
        <f t="shared" si="0"/>
        <v>0</v>
      </c>
      <c r="AP9" s="30">
        <f t="shared" si="0"/>
        <v>0.51083465364809433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20.922108962219529</v>
      </c>
      <c r="AW9" s="30">
        <f t="shared" si="0"/>
        <v>848.98716237375322</v>
      </c>
      <c r="AX9" s="30">
        <f t="shared" si="0"/>
        <v>270.39139779409714</v>
      </c>
      <c r="AY9" s="30">
        <f t="shared" si="0"/>
        <v>0</v>
      </c>
      <c r="AZ9" s="30">
        <f t="shared" si="0"/>
        <v>111.77197205466328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7.8218940623433051</v>
      </c>
      <c r="BG9" s="30">
        <f t="shared" si="0"/>
        <v>72.461828802755051</v>
      </c>
      <c r="BH9" s="30">
        <f t="shared" si="0"/>
        <v>45.046382285064098</v>
      </c>
      <c r="BI9" s="30">
        <f t="shared" si="0"/>
        <v>0</v>
      </c>
      <c r="BJ9" s="30">
        <f t="shared" si="0"/>
        <v>12.356195157250122</v>
      </c>
      <c r="BK9" s="28">
        <f>SUM(C9:BJ9)</f>
        <v>9433.2821718838713</v>
      </c>
    </row>
    <row r="10" spans="1:107" x14ac:dyDescent="0.2">
      <c r="A10" s="22" t="s">
        <v>77</v>
      </c>
      <c r="B10" s="25" t="s">
        <v>3</v>
      </c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1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1.1141055751526199</v>
      </c>
      <c r="I11" s="27">
        <v>3.5821792125161851</v>
      </c>
      <c r="J11" s="27">
        <v>0</v>
      </c>
      <c r="K11" s="27">
        <v>0</v>
      </c>
      <c r="L11" s="27">
        <v>2.7589115034274929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0.57729473236350903</v>
      </c>
      <c r="S11" s="27">
        <v>1.0043378606773639</v>
      </c>
      <c r="T11" s="27">
        <v>0.14691501751612904</v>
      </c>
      <c r="U11" s="27">
        <v>0</v>
      </c>
      <c r="V11" s="27">
        <v>0.23923033428218476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3.9409295765309486E-2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5.5733516498258493E-5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1.3124013743974634</v>
      </c>
      <c r="AW11" s="27">
        <v>10.706450481625124</v>
      </c>
      <c r="AX11" s="27">
        <v>7.9319188145350603</v>
      </c>
      <c r="AY11" s="27">
        <v>0</v>
      </c>
      <c r="AZ11" s="27">
        <v>2.4047387969821439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0.75004235196589031</v>
      </c>
      <c r="BG11" s="27">
        <v>3.9946095499877803</v>
      </c>
      <c r="BH11" s="27">
        <v>11.160989288368171</v>
      </c>
      <c r="BI11" s="27">
        <v>0</v>
      </c>
      <c r="BJ11" s="27">
        <v>0.58816196630817907</v>
      </c>
      <c r="BK11" s="28">
        <f>SUM(C11:BJ11)</f>
        <v>48.311751889387104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1.1141055751526199</v>
      </c>
      <c r="I12" s="30">
        <f t="shared" si="1"/>
        <v>3.5821792125161851</v>
      </c>
      <c r="J12" s="30">
        <f t="shared" si="1"/>
        <v>0</v>
      </c>
      <c r="K12" s="30">
        <f t="shared" si="1"/>
        <v>0</v>
      </c>
      <c r="L12" s="30">
        <f t="shared" si="1"/>
        <v>2.7589115034274929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0.57729473236350903</v>
      </c>
      <c r="S12" s="30">
        <f t="shared" si="1"/>
        <v>1.0043378606773639</v>
      </c>
      <c r="T12" s="30">
        <f t="shared" si="1"/>
        <v>0.14691501751612904</v>
      </c>
      <c r="U12" s="30">
        <f t="shared" si="1"/>
        <v>0</v>
      </c>
      <c r="V12" s="30">
        <f t="shared" si="1"/>
        <v>0.23923033428218476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3.9409295765309486E-2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5.5733516498258493E-5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1.3124013743974634</v>
      </c>
      <c r="AW12" s="30">
        <f t="shared" si="1"/>
        <v>10.706450481625124</v>
      </c>
      <c r="AX12" s="30">
        <f t="shared" si="1"/>
        <v>7.9319188145350603</v>
      </c>
      <c r="AY12" s="30">
        <f t="shared" si="1"/>
        <v>0</v>
      </c>
      <c r="AZ12" s="30">
        <f t="shared" si="1"/>
        <v>2.4047387969821439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0.75004235196589031</v>
      </c>
      <c r="BG12" s="30">
        <f t="shared" si="1"/>
        <v>3.9946095499877803</v>
      </c>
      <c r="BH12" s="30">
        <f t="shared" si="1"/>
        <v>11.160989288368171</v>
      </c>
      <c r="BI12" s="30">
        <f t="shared" si="1"/>
        <v>0</v>
      </c>
      <c r="BJ12" s="30">
        <f t="shared" si="1"/>
        <v>0.58816196630817907</v>
      </c>
      <c r="BK12" s="28">
        <f t="shared" ref="BK12" si="2">SUM(C12:BJ12)</f>
        <v>48.311751889387104</v>
      </c>
    </row>
    <row r="13" spans="1:107" x14ac:dyDescent="0.2">
      <c r="A13" s="22" t="s">
        <v>78</v>
      </c>
      <c r="B13" s="25" t="s">
        <v>10</v>
      </c>
      <c r="C13" s="4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1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49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1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1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1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0.72140257430848587</v>
      </c>
      <c r="I23" s="27">
        <v>60.408436797093806</v>
      </c>
      <c r="J23" s="27">
        <v>3.7973912444839151</v>
      </c>
      <c r="K23" s="27">
        <v>0</v>
      </c>
      <c r="L23" s="27">
        <v>13.357972932038036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0.28552613207861038</v>
      </c>
      <c r="S23" s="27">
        <v>0.86835600280941871</v>
      </c>
      <c r="T23" s="27">
        <v>0.52313069364511577</v>
      </c>
      <c r="U23" s="27">
        <v>0</v>
      </c>
      <c r="V23" s="27">
        <v>0.45886449654261108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4.2092296227884178E-2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2.205585695567408E-2</v>
      </c>
      <c r="AM23" s="27">
        <v>0</v>
      </c>
      <c r="AN23" s="27">
        <v>0</v>
      </c>
      <c r="AO23" s="27">
        <v>0</v>
      </c>
      <c r="AP23" s="27">
        <v>3.9646059731400965E-2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19.537252853708399</v>
      </c>
      <c r="AW23" s="27">
        <v>38.07231251646764</v>
      </c>
      <c r="AX23" s="27">
        <v>0.93649737383864784</v>
      </c>
      <c r="AY23" s="27">
        <v>0</v>
      </c>
      <c r="AZ23" s="27">
        <v>93.241379499597954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13.703954688849935</v>
      </c>
      <c r="BG23" s="27">
        <v>1.9287283897904202</v>
      </c>
      <c r="BH23" s="27">
        <v>2.2370624818065146</v>
      </c>
      <c r="BI23" s="27">
        <v>0</v>
      </c>
      <c r="BJ23" s="27">
        <v>4.8842665466706734</v>
      </c>
      <c r="BK23" s="28">
        <f t="shared" ref="BK23:BK30" si="9">SUM(C23:BJ23)</f>
        <v>255.06632943664516</v>
      </c>
    </row>
    <row r="24" spans="1:63" x14ac:dyDescent="0.2">
      <c r="A24" s="22"/>
      <c r="B24" s="26" t="s">
        <v>117</v>
      </c>
      <c r="C24" s="27">
        <v>0</v>
      </c>
      <c r="D24" s="27">
        <v>2.4058051703548387</v>
      </c>
      <c r="E24" s="27">
        <v>0</v>
      </c>
      <c r="F24" s="27">
        <v>0</v>
      </c>
      <c r="G24" s="27">
        <v>0</v>
      </c>
      <c r="H24" s="27">
        <v>3.7532723347464061</v>
      </c>
      <c r="I24" s="27">
        <v>355.44706984391155</v>
      </c>
      <c r="J24" s="27">
        <v>36.286650792612789</v>
      </c>
      <c r="K24" s="27">
        <v>0</v>
      </c>
      <c r="L24" s="27">
        <v>23.679145730153035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2.0444618967052075</v>
      </c>
      <c r="S24" s="27">
        <v>21.840022950120684</v>
      </c>
      <c r="T24" s="27">
        <v>51.885798426516232</v>
      </c>
      <c r="U24" s="27">
        <v>0</v>
      </c>
      <c r="V24" s="27">
        <v>6.3665847758792165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6.2338202545166178E-2</v>
      </c>
      <c r="AC24" s="27">
        <v>9.0252500389681037E-2</v>
      </c>
      <c r="AD24" s="27">
        <v>0</v>
      </c>
      <c r="AE24" s="27">
        <v>0</v>
      </c>
      <c r="AF24" s="27">
        <v>0.78725418596143504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8.6005227027935796E-2</v>
      </c>
      <c r="AM24" s="27">
        <v>0.10502937387402002</v>
      </c>
      <c r="AN24" s="27">
        <v>0</v>
      </c>
      <c r="AO24" s="27">
        <v>0</v>
      </c>
      <c r="AP24" s="27">
        <v>0.54043309121127248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32.534693551426422</v>
      </c>
      <c r="AW24" s="27">
        <v>53.184194768589187</v>
      </c>
      <c r="AX24" s="27">
        <v>12.520739697355033</v>
      </c>
      <c r="AY24" s="27">
        <v>0</v>
      </c>
      <c r="AZ24" s="27">
        <v>85.686323069607155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22.861894341226286</v>
      </c>
      <c r="BG24" s="27">
        <v>32.682342863243896</v>
      </c>
      <c r="BH24" s="27">
        <v>11.406875337773993</v>
      </c>
      <c r="BI24" s="27">
        <v>0</v>
      </c>
      <c r="BJ24" s="27">
        <v>48.945224445929746</v>
      </c>
      <c r="BK24" s="28">
        <f t="shared" si="9"/>
        <v>805.20241257716123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0.61129082025869619</v>
      </c>
      <c r="I25" s="27">
        <v>0.69452800925806468</v>
      </c>
      <c r="J25" s="27">
        <v>0</v>
      </c>
      <c r="K25" s="27">
        <v>0</v>
      </c>
      <c r="L25" s="27">
        <v>0.95737651587070893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6.2565766160658468E-2</v>
      </c>
      <c r="S25" s="27">
        <v>0</v>
      </c>
      <c r="T25" s="27">
        <v>0</v>
      </c>
      <c r="U25" s="27">
        <v>0</v>
      </c>
      <c r="V25" s="27">
        <v>0.42259832945187159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1.4268792125859764E-3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8.3503974334140692E-3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22.686542737576563</v>
      </c>
      <c r="AW25" s="27">
        <v>2.2805251420639512</v>
      </c>
      <c r="AX25" s="27">
        <v>2.0888557599354836</v>
      </c>
      <c r="AY25" s="27">
        <v>0</v>
      </c>
      <c r="AZ25" s="27">
        <v>13.680169855923769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14.144907773454801</v>
      </c>
      <c r="BG25" s="27">
        <v>2.1897156800650812</v>
      </c>
      <c r="BH25" s="27">
        <v>0</v>
      </c>
      <c r="BI25" s="27">
        <v>0</v>
      </c>
      <c r="BJ25" s="27">
        <v>9.3785754181084791</v>
      </c>
      <c r="BK25" s="28">
        <f t="shared" si="9"/>
        <v>69.207429084774134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4.8564225480100288E-3</v>
      </c>
      <c r="I26" s="27">
        <v>12.644357004225803</v>
      </c>
      <c r="J26" s="27">
        <v>0.66683698622583976</v>
      </c>
      <c r="K26" s="27">
        <v>0</v>
      </c>
      <c r="L26" s="27">
        <v>3.0145769419363193E-2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3.6480503355215771E-2</v>
      </c>
      <c r="S26" s="27">
        <v>0</v>
      </c>
      <c r="T26" s="27">
        <v>0.72015494193545082</v>
      </c>
      <c r="U26" s="27">
        <v>0</v>
      </c>
      <c r="V26" s="27">
        <v>1.2940557741927129E-2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5.7085640903381897E-2</v>
      </c>
      <c r="AW26" s="27">
        <v>9.7477284838709682E-2</v>
      </c>
      <c r="AX26" s="27">
        <v>0</v>
      </c>
      <c r="AY26" s="27">
        <v>0</v>
      </c>
      <c r="AZ26" s="27">
        <v>0.36030981870974249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2.1760324870811667E-2</v>
      </c>
      <c r="BG26" s="27">
        <v>0</v>
      </c>
      <c r="BH26" s="27">
        <v>4.2701954790322576</v>
      </c>
      <c r="BI26" s="27">
        <v>0</v>
      </c>
      <c r="BJ26" s="27">
        <v>0.62679105745154784</v>
      </c>
      <c r="BK26" s="28">
        <f t="shared" si="9"/>
        <v>19.549391791258063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1.0393655739430205</v>
      </c>
      <c r="I27" s="27">
        <v>61.061132308071592</v>
      </c>
      <c r="J27" s="27">
        <v>13.332182086161488</v>
      </c>
      <c r="K27" s="27">
        <v>0</v>
      </c>
      <c r="L27" s="27">
        <v>5.7253979638507158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0.41407412315375364</v>
      </c>
      <c r="S27" s="27">
        <v>7.201100858638096</v>
      </c>
      <c r="T27" s="27">
        <v>6.2928175007417364</v>
      </c>
      <c r="U27" s="27">
        <v>0</v>
      </c>
      <c r="V27" s="27">
        <v>1.5766872157299294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1.4566023387644029E-2</v>
      </c>
      <c r="AM27" s="27">
        <v>0</v>
      </c>
      <c r="AN27" s="27">
        <v>0</v>
      </c>
      <c r="AO27" s="27">
        <v>0</v>
      </c>
      <c r="AP27" s="27">
        <v>1.0218402774050317E-2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4.5615770774317399</v>
      </c>
      <c r="AW27" s="27">
        <v>60.000427458269691</v>
      </c>
      <c r="AX27" s="27">
        <v>1.9757797382903541</v>
      </c>
      <c r="AY27" s="27">
        <v>0</v>
      </c>
      <c r="AZ27" s="27">
        <v>29.87479976848169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5.2901726008902941</v>
      </c>
      <c r="BG27" s="27">
        <v>5.3238725307948398</v>
      </c>
      <c r="BH27" s="27">
        <v>21.245620521451581</v>
      </c>
      <c r="BI27" s="27">
        <v>0</v>
      </c>
      <c r="BJ27" s="27">
        <v>16.796488098163604</v>
      </c>
      <c r="BK27" s="28">
        <f t="shared" ref="BK27" si="10">SUM(C27:BJ27)</f>
        <v>241.73627985022577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8.7222051928989739</v>
      </c>
      <c r="I28" s="27">
        <v>248.99373872289905</v>
      </c>
      <c r="J28" s="27">
        <v>153.43091715651647</v>
      </c>
      <c r="K28" s="27">
        <v>0</v>
      </c>
      <c r="L28" s="27">
        <v>66.113158810867148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6.5508139311655293</v>
      </c>
      <c r="S28" s="27">
        <v>8.801344325649417</v>
      </c>
      <c r="T28" s="27">
        <v>24.503589625257689</v>
      </c>
      <c r="U28" s="27">
        <v>0</v>
      </c>
      <c r="V28" s="27">
        <v>9.4322376804232011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0.26240226543600076</v>
      </c>
      <c r="AC28" s="27">
        <v>1.439046580154778E-3</v>
      </c>
      <c r="AD28" s="27">
        <v>0</v>
      </c>
      <c r="AE28" s="27">
        <v>0</v>
      </c>
      <c r="AF28" s="27">
        <v>0.89028650374703067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0.27220315641489445</v>
      </c>
      <c r="AM28" s="27">
        <v>4.4539438957575742E-3</v>
      </c>
      <c r="AN28" s="27">
        <v>0</v>
      </c>
      <c r="AO28" s="27">
        <v>0</v>
      </c>
      <c r="AP28" s="27">
        <v>0.22598166168209211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74.155292463524077</v>
      </c>
      <c r="AW28" s="27">
        <v>188.14807609280879</v>
      </c>
      <c r="AX28" s="27">
        <v>3.9538115275247581</v>
      </c>
      <c r="AY28" s="27">
        <v>0</v>
      </c>
      <c r="AZ28" s="27">
        <v>185.1509544076861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64.208320687335444</v>
      </c>
      <c r="BG28" s="27">
        <v>25.655937369779849</v>
      </c>
      <c r="BH28" s="27">
        <v>63.613839916733291</v>
      </c>
      <c r="BI28" s="27">
        <v>0</v>
      </c>
      <c r="BJ28" s="27">
        <v>65.512570394078537</v>
      </c>
      <c r="BK28" s="28">
        <f t="shared" si="9"/>
        <v>1198.603574882904</v>
      </c>
    </row>
    <row r="29" spans="1:63" x14ac:dyDescent="0.2">
      <c r="A29" s="22"/>
      <c r="B29" s="29" t="s">
        <v>90</v>
      </c>
      <c r="C29" s="30">
        <f t="shared" ref="C29:AH29" si="11">SUM(C23:C28)</f>
        <v>0</v>
      </c>
      <c r="D29" s="30">
        <f t="shared" si="11"/>
        <v>2.4058051703548387</v>
      </c>
      <c r="E29" s="30">
        <f t="shared" si="11"/>
        <v>0</v>
      </c>
      <c r="F29" s="30">
        <f t="shared" si="11"/>
        <v>0</v>
      </c>
      <c r="G29" s="30">
        <f t="shared" si="11"/>
        <v>0</v>
      </c>
      <c r="H29" s="30">
        <f t="shared" si="11"/>
        <v>14.852392918703593</v>
      </c>
      <c r="I29" s="30">
        <f t="shared" si="11"/>
        <v>739.24926268545994</v>
      </c>
      <c r="J29" s="30">
        <f t="shared" si="11"/>
        <v>207.51397826600049</v>
      </c>
      <c r="K29" s="30">
        <f t="shared" si="11"/>
        <v>0</v>
      </c>
      <c r="L29" s="30">
        <f t="shared" si="11"/>
        <v>109.863197722199</v>
      </c>
      <c r="M29" s="30">
        <f t="shared" si="11"/>
        <v>0</v>
      </c>
      <c r="N29" s="30">
        <f t="shared" si="11"/>
        <v>0</v>
      </c>
      <c r="O29" s="30">
        <f t="shared" si="11"/>
        <v>0</v>
      </c>
      <c r="P29" s="30">
        <f t="shared" si="11"/>
        <v>0</v>
      </c>
      <c r="Q29" s="30">
        <f t="shared" si="11"/>
        <v>0</v>
      </c>
      <c r="R29" s="30">
        <f t="shared" si="11"/>
        <v>9.3939223526189757</v>
      </c>
      <c r="S29" s="30">
        <f t="shared" si="11"/>
        <v>38.710824137217614</v>
      </c>
      <c r="T29" s="30">
        <f t="shared" si="11"/>
        <v>83.925491188096217</v>
      </c>
      <c r="U29" s="30">
        <f t="shared" si="11"/>
        <v>0</v>
      </c>
      <c r="V29" s="30">
        <f t="shared" si="11"/>
        <v>18.269913055768754</v>
      </c>
      <c r="W29" s="30">
        <f t="shared" si="11"/>
        <v>0</v>
      </c>
      <c r="X29" s="30">
        <f t="shared" si="11"/>
        <v>0</v>
      </c>
      <c r="Y29" s="30">
        <f t="shared" si="11"/>
        <v>0</v>
      </c>
      <c r="Z29" s="30">
        <f t="shared" si="11"/>
        <v>0</v>
      </c>
      <c r="AA29" s="30">
        <f t="shared" si="11"/>
        <v>0</v>
      </c>
      <c r="AB29" s="30">
        <f t="shared" si="11"/>
        <v>0.36825964342163708</v>
      </c>
      <c r="AC29" s="30">
        <f t="shared" si="11"/>
        <v>9.1691546969835822E-2</v>
      </c>
      <c r="AD29" s="30">
        <f t="shared" si="11"/>
        <v>0</v>
      </c>
      <c r="AE29" s="30">
        <f t="shared" si="11"/>
        <v>0</v>
      </c>
      <c r="AF29" s="30">
        <f t="shared" si="11"/>
        <v>1.6775406897084657</v>
      </c>
      <c r="AG29" s="30">
        <f t="shared" si="11"/>
        <v>0</v>
      </c>
      <c r="AH29" s="30">
        <f t="shared" si="11"/>
        <v>0</v>
      </c>
      <c r="AI29" s="30">
        <f t="shared" ref="AI29:BJ29" si="12">SUM(AI23:AI28)</f>
        <v>0</v>
      </c>
      <c r="AJ29" s="30">
        <f t="shared" si="12"/>
        <v>0</v>
      </c>
      <c r="AK29" s="30">
        <f t="shared" si="12"/>
        <v>0</v>
      </c>
      <c r="AL29" s="30">
        <f t="shared" si="12"/>
        <v>0.40318066121956242</v>
      </c>
      <c r="AM29" s="30">
        <f t="shared" si="12"/>
        <v>0.1094833177697776</v>
      </c>
      <c r="AN29" s="30">
        <f t="shared" si="12"/>
        <v>0</v>
      </c>
      <c r="AO29" s="30">
        <f t="shared" si="12"/>
        <v>0</v>
      </c>
      <c r="AP29" s="30">
        <f t="shared" si="12"/>
        <v>0.81627921539881587</v>
      </c>
      <c r="AQ29" s="30">
        <f t="shared" si="12"/>
        <v>0</v>
      </c>
      <c r="AR29" s="30">
        <f t="shared" si="12"/>
        <v>0</v>
      </c>
      <c r="AS29" s="30">
        <f t="shared" si="12"/>
        <v>0</v>
      </c>
      <c r="AT29" s="30">
        <f t="shared" si="12"/>
        <v>0</v>
      </c>
      <c r="AU29" s="30">
        <f t="shared" si="12"/>
        <v>0</v>
      </c>
      <c r="AV29" s="30">
        <f t="shared" si="12"/>
        <v>153.53244432457058</v>
      </c>
      <c r="AW29" s="30">
        <f t="shared" si="12"/>
        <v>341.78301326303796</v>
      </c>
      <c r="AX29" s="30">
        <f t="shared" si="12"/>
        <v>21.475684096944278</v>
      </c>
      <c r="AY29" s="30">
        <f t="shared" si="12"/>
        <v>0</v>
      </c>
      <c r="AZ29" s="30">
        <f t="shared" si="12"/>
        <v>407.99393642000643</v>
      </c>
      <c r="BA29" s="30">
        <f t="shared" si="12"/>
        <v>0</v>
      </c>
      <c r="BB29" s="30">
        <f t="shared" si="12"/>
        <v>0</v>
      </c>
      <c r="BC29" s="30">
        <f t="shared" si="12"/>
        <v>0</v>
      </c>
      <c r="BD29" s="30">
        <f t="shared" si="12"/>
        <v>0</v>
      </c>
      <c r="BE29" s="30">
        <f t="shared" si="12"/>
        <v>0</v>
      </c>
      <c r="BF29" s="30">
        <f t="shared" si="12"/>
        <v>120.23101041662758</v>
      </c>
      <c r="BG29" s="30">
        <f t="shared" si="12"/>
        <v>67.780596833674082</v>
      </c>
      <c r="BH29" s="30">
        <f t="shared" si="12"/>
        <v>102.77359373679764</v>
      </c>
      <c r="BI29" s="30">
        <f t="shared" si="12"/>
        <v>0</v>
      </c>
      <c r="BJ29" s="30">
        <f t="shared" si="12"/>
        <v>146.14391596040258</v>
      </c>
      <c r="BK29" s="28">
        <f t="shared" si="9"/>
        <v>2589.3654176229679</v>
      </c>
    </row>
    <row r="30" spans="1:63" x14ac:dyDescent="0.2">
      <c r="A30" s="22"/>
      <c r="B30" s="32" t="s">
        <v>80</v>
      </c>
      <c r="C30" s="27">
        <f t="shared" ref="C30:AH30" si="13">C9+C12+C15+C18+C21+C29</f>
        <v>0</v>
      </c>
      <c r="D30" s="27">
        <f t="shared" si="13"/>
        <v>9.2068125611290323</v>
      </c>
      <c r="E30" s="27">
        <f t="shared" si="13"/>
        <v>0</v>
      </c>
      <c r="F30" s="27">
        <f t="shared" si="13"/>
        <v>0</v>
      </c>
      <c r="G30" s="27">
        <f t="shared" si="13"/>
        <v>0</v>
      </c>
      <c r="H30" s="27">
        <f t="shared" si="13"/>
        <v>23.550388876887073</v>
      </c>
      <c r="I30" s="27">
        <f t="shared" si="13"/>
        <v>4697.0330483898506</v>
      </c>
      <c r="J30" s="27">
        <f t="shared" si="13"/>
        <v>3314.7355261485513</v>
      </c>
      <c r="K30" s="27">
        <f t="shared" si="13"/>
        <v>0</v>
      </c>
      <c r="L30" s="27">
        <f t="shared" si="13"/>
        <v>217.82914583144364</v>
      </c>
      <c r="M30" s="27">
        <f t="shared" si="13"/>
        <v>0</v>
      </c>
      <c r="N30" s="27">
        <f t="shared" si="13"/>
        <v>0</v>
      </c>
      <c r="O30" s="27">
        <f t="shared" si="13"/>
        <v>0</v>
      </c>
      <c r="P30" s="27">
        <f t="shared" si="13"/>
        <v>0</v>
      </c>
      <c r="Q30" s="27">
        <f t="shared" si="13"/>
        <v>0</v>
      </c>
      <c r="R30" s="27">
        <f t="shared" si="13"/>
        <v>14.04716875172582</v>
      </c>
      <c r="S30" s="27">
        <f t="shared" si="13"/>
        <v>91.916553062343027</v>
      </c>
      <c r="T30" s="27">
        <f t="shared" si="13"/>
        <v>683.38668128667518</v>
      </c>
      <c r="U30" s="27">
        <f t="shared" si="13"/>
        <v>0</v>
      </c>
      <c r="V30" s="27">
        <f t="shared" si="13"/>
        <v>43.296080797072506</v>
      </c>
      <c r="W30" s="27">
        <f t="shared" si="13"/>
        <v>0</v>
      </c>
      <c r="X30" s="27">
        <f t="shared" si="13"/>
        <v>0</v>
      </c>
      <c r="Y30" s="27">
        <f t="shared" si="13"/>
        <v>0</v>
      </c>
      <c r="Z30" s="27">
        <f t="shared" si="13"/>
        <v>0</v>
      </c>
      <c r="AA30" s="27">
        <f t="shared" si="13"/>
        <v>0</v>
      </c>
      <c r="AB30" s="27">
        <f t="shared" si="13"/>
        <v>0.45805034346438933</v>
      </c>
      <c r="AC30" s="27">
        <f t="shared" si="13"/>
        <v>180.58120403300947</v>
      </c>
      <c r="AD30" s="27">
        <f t="shared" si="13"/>
        <v>0</v>
      </c>
      <c r="AE30" s="27">
        <f t="shared" si="13"/>
        <v>0</v>
      </c>
      <c r="AF30" s="27">
        <f t="shared" si="13"/>
        <v>2.4643928028566933</v>
      </c>
      <c r="AG30" s="27">
        <f t="shared" si="13"/>
        <v>0</v>
      </c>
      <c r="AH30" s="27">
        <f t="shared" si="13"/>
        <v>0</v>
      </c>
      <c r="AI30" s="27">
        <f t="shared" ref="AI30:BJ30" si="14">AI9+AI12+AI15+AI18+AI21+AI29</f>
        <v>0</v>
      </c>
      <c r="AJ30" s="27">
        <f t="shared" si="14"/>
        <v>0</v>
      </c>
      <c r="AK30" s="27">
        <f t="shared" si="14"/>
        <v>0</v>
      </c>
      <c r="AL30" s="27">
        <f t="shared" si="14"/>
        <v>0.50896014634735642</v>
      </c>
      <c r="AM30" s="27">
        <f t="shared" si="14"/>
        <v>0.16667748628588008</v>
      </c>
      <c r="AN30" s="27">
        <f t="shared" si="14"/>
        <v>0.129087841161202</v>
      </c>
      <c r="AO30" s="27">
        <f t="shared" si="14"/>
        <v>0</v>
      </c>
      <c r="AP30" s="27">
        <f t="shared" si="14"/>
        <v>1.3271138690469102</v>
      </c>
      <c r="AQ30" s="27">
        <f t="shared" si="14"/>
        <v>0</v>
      </c>
      <c r="AR30" s="27">
        <f t="shared" si="14"/>
        <v>0</v>
      </c>
      <c r="AS30" s="27">
        <f t="shared" si="14"/>
        <v>0</v>
      </c>
      <c r="AT30" s="27">
        <f t="shared" si="14"/>
        <v>0</v>
      </c>
      <c r="AU30" s="27">
        <f t="shared" si="14"/>
        <v>0</v>
      </c>
      <c r="AV30" s="27">
        <f t="shared" si="14"/>
        <v>175.76695466118758</v>
      </c>
      <c r="AW30" s="27">
        <f t="shared" si="14"/>
        <v>1201.4766261184163</v>
      </c>
      <c r="AX30" s="27">
        <f t="shared" si="14"/>
        <v>299.79900070557647</v>
      </c>
      <c r="AY30" s="27">
        <f t="shared" si="14"/>
        <v>0</v>
      </c>
      <c r="AZ30" s="27">
        <f t="shared" si="14"/>
        <v>522.17064727165189</v>
      </c>
      <c r="BA30" s="27">
        <f t="shared" si="14"/>
        <v>0</v>
      </c>
      <c r="BB30" s="27">
        <f t="shared" si="14"/>
        <v>0</v>
      </c>
      <c r="BC30" s="27">
        <f t="shared" si="14"/>
        <v>0</v>
      </c>
      <c r="BD30" s="27">
        <f t="shared" si="14"/>
        <v>0</v>
      </c>
      <c r="BE30" s="27">
        <f t="shared" si="14"/>
        <v>0</v>
      </c>
      <c r="BF30" s="27">
        <f t="shared" si="14"/>
        <v>128.80294683093678</v>
      </c>
      <c r="BG30" s="27">
        <f t="shared" si="14"/>
        <v>144.2370351864169</v>
      </c>
      <c r="BH30" s="27">
        <f t="shared" si="14"/>
        <v>158.98096531022992</v>
      </c>
      <c r="BI30" s="27">
        <f t="shared" si="14"/>
        <v>0</v>
      </c>
      <c r="BJ30" s="27">
        <f t="shared" si="14"/>
        <v>159.08827308396087</v>
      </c>
      <c r="BK30" s="28">
        <f t="shared" si="9"/>
        <v>12070.959341396223</v>
      </c>
    </row>
    <row r="31" spans="1:63" ht="3.75" customHeight="1" x14ac:dyDescent="0.2">
      <c r="A31" s="22"/>
      <c r="B31" s="33"/>
      <c r="C31" s="49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1"/>
    </row>
    <row r="32" spans="1:63" x14ac:dyDescent="0.2">
      <c r="A32" s="22" t="s">
        <v>1</v>
      </c>
      <c r="B32" s="23" t="s">
        <v>7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1"/>
    </row>
    <row r="33" spans="1:63" s="34" customFormat="1" x14ac:dyDescent="0.2">
      <c r="A33" s="22" t="s">
        <v>76</v>
      </c>
      <c r="B33" s="25" t="s">
        <v>2</v>
      </c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8"/>
    </row>
    <row r="34" spans="1:63" s="34" customFormat="1" x14ac:dyDescent="0.2">
      <c r="A34" s="22"/>
      <c r="B34" s="26" t="s">
        <v>105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4.916073429672176</v>
      </c>
      <c r="I34" s="27">
        <v>0.69874423657422702</v>
      </c>
      <c r="J34" s="27">
        <v>0</v>
      </c>
      <c r="K34" s="27">
        <v>0</v>
      </c>
      <c r="L34" s="27">
        <v>1.2721237796663765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4.1376007821342764</v>
      </c>
      <c r="S34" s="27">
        <v>6.9037007296740727E-2</v>
      </c>
      <c r="T34" s="27">
        <v>0</v>
      </c>
      <c r="U34" s="27">
        <v>0</v>
      </c>
      <c r="V34" s="27">
        <v>0.78438012559168824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1.0287500849271238</v>
      </c>
      <c r="AC34" s="27">
        <v>0</v>
      </c>
      <c r="AD34" s="27">
        <v>0</v>
      </c>
      <c r="AE34" s="27">
        <v>0</v>
      </c>
      <c r="AF34" s="27">
        <v>6.9736496913364809E-2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1.2870193066755227</v>
      </c>
      <c r="AM34" s="27">
        <v>4.9880499999304989E-4</v>
      </c>
      <c r="AN34" s="27">
        <v>0</v>
      </c>
      <c r="AO34" s="27">
        <v>0</v>
      </c>
      <c r="AP34" s="27">
        <v>0.12557188936656877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65.167412395289418</v>
      </c>
      <c r="AW34" s="27">
        <v>8.9693510144674651</v>
      </c>
      <c r="AX34" s="27">
        <v>0</v>
      </c>
      <c r="AY34" s="27">
        <v>0</v>
      </c>
      <c r="AZ34" s="27">
        <v>26.441389288541316</v>
      </c>
      <c r="BA34" s="27">
        <v>0</v>
      </c>
      <c r="BB34" s="27">
        <v>0</v>
      </c>
      <c r="BC34" s="27">
        <v>0</v>
      </c>
      <c r="BD34" s="27">
        <v>0</v>
      </c>
      <c r="BE34" s="27">
        <v>0</v>
      </c>
      <c r="BF34" s="27">
        <v>79.481364577204985</v>
      </c>
      <c r="BG34" s="27">
        <v>4.6978108602099615</v>
      </c>
      <c r="BH34" s="27">
        <v>0</v>
      </c>
      <c r="BI34" s="27">
        <v>0</v>
      </c>
      <c r="BJ34" s="27">
        <v>23.642857319372283</v>
      </c>
      <c r="BK34" s="28">
        <f t="shared" ref="BK34:BK35" si="15">SUM(C34:BJ34)</f>
        <v>222.78972139890345</v>
      </c>
    </row>
    <row r="35" spans="1:63" s="34" customFormat="1" x14ac:dyDescent="0.2">
      <c r="A35" s="22"/>
      <c r="B35" s="26" t="s">
        <v>106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3.5897164934930959</v>
      </c>
      <c r="I35" s="27">
        <v>0.66181412016129026</v>
      </c>
      <c r="J35" s="27">
        <v>0</v>
      </c>
      <c r="K35" s="27">
        <v>0</v>
      </c>
      <c r="L35" s="27">
        <v>0.18293870461289682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2.4017711576036795</v>
      </c>
      <c r="S35" s="27">
        <v>0</v>
      </c>
      <c r="T35" s="27">
        <v>0</v>
      </c>
      <c r="U35" s="27">
        <v>0</v>
      </c>
      <c r="V35" s="27">
        <v>9.7921063193554786E-2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0.30276043510574729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0.29828178393534571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137.24704319558791</v>
      </c>
      <c r="AW35" s="27">
        <v>0.35302504016882547</v>
      </c>
      <c r="AX35" s="27">
        <v>0</v>
      </c>
      <c r="AY35" s="27">
        <v>0</v>
      </c>
      <c r="AZ35" s="27">
        <v>9.2232083158008908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118.57609809691961</v>
      </c>
      <c r="BG35" s="27">
        <v>0.47492547499246507</v>
      </c>
      <c r="BH35" s="27">
        <v>0</v>
      </c>
      <c r="BI35" s="27">
        <v>0</v>
      </c>
      <c r="BJ35" s="27">
        <v>2.4843897779733028</v>
      </c>
      <c r="BK35" s="28">
        <f t="shared" si="15"/>
        <v>275.89389365954861</v>
      </c>
    </row>
    <row r="36" spans="1:63" s="34" customFormat="1" x14ac:dyDescent="0.2">
      <c r="A36" s="22"/>
      <c r="B36" s="29" t="s">
        <v>85</v>
      </c>
      <c r="C36" s="48">
        <f>SUM(C34:C35)</f>
        <v>0</v>
      </c>
      <c r="D36" s="48">
        <f t="shared" ref="D36:BK36" si="16">SUM(D34:D35)</f>
        <v>0</v>
      </c>
      <c r="E36" s="48">
        <f t="shared" si="16"/>
        <v>0</v>
      </c>
      <c r="F36" s="48">
        <f t="shared" si="16"/>
        <v>0</v>
      </c>
      <c r="G36" s="48">
        <f t="shared" si="16"/>
        <v>0</v>
      </c>
      <c r="H36" s="48">
        <f t="shared" si="16"/>
        <v>8.5057899231652723</v>
      </c>
      <c r="I36" s="48">
        <f t="shared" si="16"/>
        <v>1.3605583567355173</v>
      </c>
      <c r="J36" s="48">
        <f t="shared" si="16"/>
        <v>0</v>
      </c>
      <c r="K36" s="48">
        <f t="shared" si="16"/>
        <v>0</v>
      </c>
      <c r="L36" s="48">
        <f t="shared" si="16"/>
        <v>1.4550624842792732</v>
      </c>
      <c r="M36" s="48">
        <f t="shared" si="16"/>
        <v>0</v>
      </c>
      <c r="N36" s="48">
        <f t="shared" si="16"/>
        <v>0</v>
      </c>
      <c r="O36" s="48">
        <f t="shared" si="16"/>
        <v>0</v>
      </c>
      <c r="P36" s="48">
        <f t="shared" si="16"/>
        <v>0</v>
      </c>
      <c r="Q36" s="48">
        <f t="shared" si="16"/>
        <v>0</v>
      </c>
      <c r="R36" s="48">
        <f t="shared" si="16"/>
        <v>6.5393719397379559</v>
      </c>
      <c r="S36" s="48">
        <f t="shared" si="16"/>
        <v>6.9037007296740727E-2</v>
      </c>
      <c r="T36" s="48">
        <f t="shared" si="16"/>
        <v>0</v>
      </c>
      <c r="U36" s="48">
        <f t="shared" si="16"/>
        <v>0</v>
      </c>
      <c r="V36" s="48">
        <f t="shared" si="16"/>
        <v>0.882301188785243</v>
      </c>
      <c r="W36" s="48">
        <f t="shared" si="16"/>
        <v>0</v>
      </c>
      <c r="X36" s="48">
        <f t="shared" si="16"/>
        <v>0</v>
      </c>
      <c r="Y36" s="48">
        <f t="shared" si="16"/>
        <v>0</v>
      </c>
      <c r="Z36" s="48">
        <f t="shared" si="16"/>
        <v>0</v>
      </c>
      <c r="AA36" s="48">
        <f t="shared" si="16"/>
        <v>0</v>
      </c>
      <c r="AB36" s="48">
        <f t="shared" si="16"/>
        <v>1.3315105200328712</v>
      </c>
      <c r="AC36" s="48">
        <f t="shared" si="16"/>
        <v>0</v>
      </c>
      <c r="AD36" s="48">
        <f t="shared" si="16"/>
        <v>0</v>
      </c>
      <c r="AE36" s="48">
        <f t="shared" si="16"/>
        <v>0</v>
      </c>
      <c r="AF36" s="48">
        <f t="shared" si="16"/>
        <v>6.9736496913364809E-2</v>
      </c>
      <c r="AG36" s="48">
        <f t="shared" si="16"/>
        <v>0</v>
      </c>
      <c r="AH36" s="48">
        <f t="shared" si="16"/>
        <v>0</v>
      </c>
      <c r="AI36" s="48">
        <f t="shared" si="16"/>
        <v>0</v>
      </c>
      <c r="AJ36" s="48">
        <f t="shared" si="16"/>
        <v>0</v>
      </c>
      <c r="AK36" s="48">
        <f t="shared" si="16"/>
        <v>0</v>
      </c>
      <c r="AL36" s="48">
        <f t="shared" si="16"/>
        <v>1.5853010906108684</v>
      </c>
      <c r="AM36" s="48">
        <f t="shared" si="16"/>
        <v>4.9880499999304989E-4</v>
      </c>
      <c r="AN36" s="48">
        <f t="shared" si="16"/>
        <v>0</v>
      </c>
      <c r="AO36" s="48">
        <f t="shared" si="16"/>
        <v>0</v>
      </c>
      <c r="AP36" s="48">
        <f t="shared" si="16"/>
        <v>0.12557188936656877</v>
      </c>
      <c r="AQ36" s="48">
        <f t="shared" si="16"/>
        <v>0</v>
      </c>
      <c r="AR36" s="48">
        <f t="shared" si="16"/>
        <v>0</v>
      </c>
      <c r="AS36" s="48">
        <f t="shared" si="16"/>
        <v>0</v>
      </c>
      <c r="AT36" s="48">
        <f t="shared" si="16"/>
        <v>0</v>
      </c>
      <c r="AU36" s="48">
        <f t="shared" si="16"/>
        <v>0</v>
      </c>
      <c r="AV36" s="48">
        <f t="shared" si="16"/>
        <v>202.41445559087731</v>
      </c>
      <c r="AW36" s="48">
        <f t="shared" si="16"/>
        <v>9.3223760546362904</v>
      </c>
      <c r="AX36" s="48">
        <f t="shared" si="16"/>
        <v>0</v>
      </c>
      <c r="AY36" s="48">
        <f t="shared" si="16"/>
        <v>0</v>
      </c>
      <c r="AZ36" s="48">
        <f t="shared" si="16"/>
        <v>35.664597604342205</v>
      </c>
      <c r="BA36" s="48">
        <f t="shared" si="16"/>
        <v>0</v>
      </c>
      <c r="BB36" s="48">
        <f t="shared" si="16"/>
        <v>0</v>
      </c>
      <c r="BC36" s="48">
        <f t="shared" si="16"/>
        <v>0</v>
      </c>
      <c r="BD36" s="48">
        <f t="shared" si="16"/>
        <v>0</v>
      </c>
      <c r="BE36" s="48">
        <f t="shared" si="16"/>
        <v>0</v>
      </c>
      <c r="BF36" s="48">
        <f t="shared" si="16"/>
        <v>198.05746267412459</v>
      </c>
      <c r="BG36" s="48">
        <f t="shared" si="16"/>
        <v>5.1727363352024263</v>
      </c>
      <c r="BH36" s="48">
        <f t="shared" si="16"/>
        <v>0</v>
      </c>
      <c r="BI36" s="48">
        <f t="shared" si="16"/>
        <v>0</v>
      </c>
      <c r="BJ36" s="48">
        <f t="shared" si="16"/>
        <v>26.127247097345585</v>
      </c>
      <c r="BK36" s="48">
        <f t="shared" si="16"/>
        <v>498.68361505845206</v>
      </c>
    </row>
    <row r="37" spans="1:63" x14ac:dyDescent="0.2">
      <c r="A37" s="22" t="s">
        <v>77</v>
      </c>
      <c r="B37" s="25" t="s">
        <v>14</v>
      </c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1"/>
    </row>
    <row r="38" spans="1:63" x14ac:dyDescent="0.2">
      <c r="A38" s="22"/>
      <c r="B38" s="26" t="s">
        <v>126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0.16937307887113176</v>
      </c>
      <c r="I38" s="27">
        <v>42.091540637226046</v>
      </c>
      <c r="J38" s="27">
        <v>0</v>
      </c>
      <c r="K38" s="27">
        <v>0</v>
      </c>
      <c r="L38" s="27">
        <v>10.21045263387049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0.17842923625790053</v>
      </c>
      <c r="S38" s="27">
        <v>1.3663716979675047</v>
      </c>
      <c r="T38" s="27">
        <v>0</v>
      </c>
      <c r="U38" s="27">
        <v>0</v>
      </c>
      <c r="V38" s="27">
        <v>1.6863664008391877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1.3500899096711688E-2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1.1891830967698377E-2</v>
      </c>
      <c r="AM38" s="27">
        <v>0</v>
      </c>
      <c r="AN38" s="27">
        <v>0</v>
      </c>
      <c r="AO38" s="27">
        <v>0</v>
      </c>
      <c r="AP38" s="27">
        <v>4.6533251613231755E-2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2.0149407571951041</v>
      </c>
      <c r="AW38" s="27">
        <v>8.5037963712823625</v>
      </c>
      <c r="AX38" s="27">
        <v>0</v>
      </c>
      <c r="AY38" s="27">
        <v>0</v>
      </c>
      <c r="AZ38" s="27">
        <v>19.498276281246586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1.1913835068050063</v>
      </c>
      <c r="BG38" s="27">
        <v>1.2968458431369905</v>
      </c>
      <c r="BH38" s="27">
        <v>0</v>
      </c>
      <c r="BI38" s="27">
        <v>0</v>
      </c>
      <c r="BJ38" s="27">
        <v>6.8292939328498585</v>
      </c>
      <c r="BK38" s="28">
        <f t="shared" ref="BK38" si="17">SUM(C38:BJ38)</f>
        <v>95.108996359225827</v>
      </c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1.8037352719311572</v>
      </c>
      <c r="I39" s="27">
        <v>0.88795459358070605</v>
      </c>
      <c r="J39" s="27">
        <v>0</v>
      </c>
      <c r="K39" s="27">
        <v>0</v>
      </c>
      <c r="L39" s="27">
        <v>2.303670838156374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1.2655208456494871</v>
      </c>
      <c r="S39" s="27">
        <v>1.261375748381003E-2</v>
      </c>
      <c r="T39" s="27">
        <v>0</v>
      </c>
      <c r="U39" s="27">
        <v>0</v>
      </c>
      <c r="V39" s="27">
        <v>0.65822804813394775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0.33249810741296321</v>
      </c>
      <c r="AC39" s="27">
        <v>1.8211422582651895E-4</v>
      </c>
      <c r="AD39" s="27">
        <v>0</v>
      </c>
      <c r="AE39" s="27">
        <v>0</v>
      </c>
      <c r="AF39" s="27">
        <v>8.8264904040546502E-2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0.47676909833403602</v>
      </c>
      <c r="AM39" s="27">
        <v>5.8143321620466671E-3</v>
      </c>
      <c r="AN39" s="27">
        <v>0</v>
      </c>
      <c r="AO39" s="27">
        <v>0</v>
      </c>
      <c r="AP39" s="27">
        <v>0.16289024495050322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16.5474672674986</v>
      </c>
      <c r="AW39" s="27">
        <v>0.73519667939380529</v>
      </c>
      <c r="AX39" s="27">
        <v>0</v>
      </c>
      <c r="AY39" s="27">
        <v>0</v>
      </c>
      <c r="AZ39" s="27">
        <v>10.193011116536947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13.848559814754331</v>
      </c>
      <c r="BG39" s="27">
        <v>0.1757525787021926</v>
      </c>
      <c r="BH39" s="27">
        <v>0</v>
      </c>
      <c r="BI39" s="27">
        <v>0</v>
      </c>
      <c r="BJ39" s="27">
        <v>6.0542616404397407</v>
      </c>
      <c r="BK39" s="28">
        <f t="shared" ref="BK39:BK48" si="18">SUM(C39:BJ39)</f>
        <v>55.552391253387022</v>
      </c>
    </row>
    <row r="40" spans="1:63" x14ac:dyDescent="0.2">
      <c r="A40" s="22"/>
      <c r="B40" s="26" t="s">
        <v>120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0.26281979109717468</v>
      </c>
      <c r="I40" s="27">
        <v>9.325929354838712E-2</v>
      </c>
      <c r="J40" s="27">
        <v>0</v>
      </c>
      <c r="K40" s="27">
        <v>0</v>
      </c>
      <c r="L40" s="27">
        <v>0.16702324780655425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0.1804006608705673</v>
      </c>
      <c r="S40" s="27">
        <v>0</v>
      </c>
      <c r="T40" s="27">
        <v>0</v>
      </c>
      <c r="U40" s="27">
        <v>0</v>
      </c>
      <c r="V40" s="27">
        <v>1.1828987967639254E-2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1.3863767132867313E-2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2.5635357652135923E-2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4.114273392933276</v>
      </c>
      <c r="AW40" s="27">
        <v>2.1377564386746709E-2</v>
      </c>
      <c r="AX40" s="27">
        <v>0</v>
      </c>
      <c r="AY40" s="27">
        <v>0</v>
      </c>
      <c r="AZ40" s="27">
        <v>1.508840762515772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4.1831651963139853</v>
      </c>
      <c r="BG40" s="27">
        <v>0.20988285316164038</v>
      </c>
      <c r="BH40" s="27">
        <v>0</v>
      </c>
      <c r="BI40" s="27">
        <v>0</v>
      </c>
      <c r="BJ40" s="27">
        <v>1.5561659555487442</v>
      </c>
      <c r="BK40" s="28">
        <f t="shared" si="18"/>
        <v>12.348536830935492</v>
      </c>
    </row>
    <row r="41" spans="1:63" x14ac:dyDescent="0.2">
      <c r="A41" s="22"/>
      <c r="B41" s="26" t="s">
        <v>123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2.3539894085898196</v>
      </c>
      <c r="I41" s="27">
        <v>13.127034889935564</v>
      </c>
      <c r="J41" s="27">
        <v>0</v>
      </c>
      <c r="K41" s="27">
        <v>0</v>
      </c>
      <c r="L41" s="27">
        <v>1.2824113634806684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1.565082691248886</v>
      </c>
      <c r="S41" s="27">
        <v>0.22021391154830997</v>
      </c>
      <c r="T41" s="27">
        <v>0</v>
      </c>
      <c r="U41" s="27">
        <v>0</v>
      </c>
      <c r="V41" s="27">
        <v>0.24808684003546089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0.16373650691818409</v>
      </c>
      <c r="AC41" s="27">
        <v>4.3271066129981798E-3</v>
      </c>
      <c r="AD41" s="27">
        <v>0</v>
      </c>
      <c r="AE41" s="27">
        <v>0</v>
      </c>
      <c r="AF41" s="27">
        <v>0.23354032414250445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0.35522384651076483</v>
      </c>
      <c r="AM41" s="27">
        <v>0</v>
      </c>
      <c r="AN41" s="27">
        <v>0</v>
      </c>
      <c r="AO41" s="27">
        <v>0</v>
      </c>
      <c r="AP41" s="27">
        <v>6.5436110003783843E-3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101.07141894450358</v>
      </c>
      <c r="AW41" s="27">
        <v>6.9002033624796955</v>
      </c>
      <c r="AX41" s="27">
        <v>0</v>
      </c>
      <c r="AY41" s="27">
        <v>0</v>
      </c>
      <c r="AZ41" s="27">
        <v>22.697055217001825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108.56758905617221</v>
      </c>
      <c r="BG41" s="27">
        <v>6.9681328835847314</v>
      </c>
      <c r="BH41" s="27">
        <v>1.1752066129032257E-2</v>
      </c>
      <c r="BI41" s="27">
        <v>0</v>
      </c>
      <c r="BJ41" s="27">
        <v>8.2838296372101254</v>
      </c>
      <c r="BK41" s="28">
        <f t="shared" si="18"/>
        <v>274.06017166710478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6.0668521499128278</v>
      </c>
      <c r="I42" s="27">
        <v>19.365445106780591</v>
      </c>
      <c r="J42" s="27">
        <v>0</v>
      </c>
      <c r="K42" s="27">
        <v>0</v>
      </c>
      <c r="L42" s="27">
        <v>2.658712583000844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3.8630823884420029</v>
      </c>
      <c r="S42" s="27">
        <v>5.2749637800581191</v>
      </c>
      <c r="T42" s="27">
        <v>0</v>
      </c>
      <c r="U42" s="27">
        <v>0</v>
      </c>
      <c r="V42" s="27">
        <v>2.4248963969023829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0.88197122916982285</v>
      </c>
      <c r="AC42" s="27">
        <v>4.572223612716351E-3</v>
      </c>
      <c r="AD42" s="27">
        <v>0</v>
      </c>
      <c r="AE42" s="27">
        <v>0</v>
      </c>
      <c r="AF42" s="27">
        <v>0.10524365716736971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1.530603331466764</v>
      </c>
      <c r="AM42" s="27">
        <v>3.1262331611428057E-3</v>
      </c>
      <c r="AN42" s="27">
        <v>0</v>
      </c>
      <c r="AO42" s="27">
        <v>0</v>
      </c>
      <c r="AP42" s="27">
        <v>0.1577772497185993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61.899704603874135</v>
      </c>
      <c r="AW42" s="27">
        <v>19.779769476105376</v>
      </c>
      <c r="AX42" s="27">
        <v>0</v>
      </c>
      <c r="AY42" s="27">
        <v>0</v>
      </c>
      <c r="AZ42" s="27">
        <v>35.799662845218066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78.550337463715309</v>
      </c>
      <c r="BG42" s="27">
        <v>3.2851899638304443</v>
      </c>
      <c r="BH42" s="27">
        <v>1.062433024290323</v>
      </c>
      <c r="BI42" s="27">
        <v>0</v>
      </c>
      <c r="BJ42" s="27">
        <v>34.691862895831392</v>
      </c>
      <c r="BK42" s="28">
        <f t="shared" si="18"/>
        <v>277.40620660225824</v>
      </c>
    </row>
    <row r="43" spans="1:63" x14ac:dyDescent="0.2">
      <c r="A43" s="22"/>
      <c r="B43" s="26" t="s">
        <v>108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1.6603509351143981</v>
      </c>
      <c r="I43" s="27">
        <v>0.85995834364507007</v>
      </c>
      <c r="J43" s="27">
        <v>0</v>
      </c>
      <c r="K43" s="27">
        <v>0</v>
      </c>
      <c r="L43" s="27">
        <v>1.2514797525525183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0.59797088636947382</v>
      </c>
      <c r="S43" s="27">
        <v>2.2633838837742841</v>
      </c>
      <c r="T43" s="27">
        <v>0</v>
      </c>
      <c r="U43" s="27">
        <v>0</v>
      </c>
      <c r="V43" s="27">
        <v>7.7758235382965835E-2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1.9597149855309488E-2</v>
      </c>
      <c r="AC43" s="27">
        <v>0</v>
      </c>
      <c r="AD43" s="27">
        <v>0</v>
      </c>
      <c r="AE43" s="27">
        <v>0</v>
      </c>
      <c r="AF43" s="27">
        <v>3.9571474184980172E-4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2.1057364631100941E-2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5.6579689250926757</v>
      </c>
      <c r="AW43" s="27">
        <v>0.4651126346771593</v>
      </c>
      <c r="AX43" s="27">
        <v>0</v>
      </c>
      <c r="AY43" s="27">
        <v>0</v>
      </c>
      <c r="AZ43" s="27">
        <v>0.96165381349892221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3.9476048714854359</v>
      </c>
      <c r="BG43" s="27">
        <v>0.17321084922606653</v>
      </c>
      <c r="BH43" s="27">
        <v>0</v>
      </c>
      <c r="BI43" s="27">
        <v>0</v>
      </c>
      <c r="BJ43" s="27">
        <v>1.7306000166301958</v>
      </c>
      <c r="BK43" s="28">
        <f t="shared" si="18"/>
        <v>19.688103376677425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1.1269052341838666</v>
      </c>
      <c r="I44" s="27">
        <v>3.7179561115650936</v>
      </c>
      <c r="J44" s="27">
        <v>0</v>
      </c>
      <c r="K44" s="27">
        <v>0</v>
      </c>
      <c r="L44" s="27">
        <v>1.1840328060010561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0.78865082226774641</v>
      </c>
      <c r="S44" s="27">
        <v>3.9903008674671652</v>
      </c>
      <c r="T44" s="27">
        <v>0</v>
      </c>
      <c r="U44" s="27">
        <v>0</v>
      </c>
      <c r="V44" s="27">
        <v>1.4240101152247506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4.0647833006915601E-2</v>
      </c>
      <c r="AC44" s="27">
        <v>0</v>
      </c>
      <c r="AD44" s="27">
        <v>0</v>
      </c>
      <c r="AE44" s="27">
        <v>0</v>
      </c>
      <c r="AF44" s="27">
        <v>1.3324040743714309E-2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2.8988641968260023E-2</v>
      </c>
      <c r="AM44" s="27">
        <v>0</v>
      </c>
      <c r="AN44" s="27">
        <v>0</v>
      </c>
      <c r="AO44" s="27">
        <v>0</v>
      </c>
      <c r="AP44" s="27">
        <v>2.6442320100897858E-2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4.2075807783772747</v>
      </c>
      <c r="AW44" s="27">
        <v>0.19309693767679012</v>
      </c>
      <c r="AX44" s="27">
        <v>0</v>
      </c>
      <c r="AY44" s="27">
        <v>0</v>
      </c>
      <c r="AZ44" s="27">
        <v>3.2501858944038413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3.4765586580346404</v>
      </c>
      <c r="BG44" s="27">
        <v>1.348241204129661</v>
      </c>
      <c r="BH44" s="27">
        <v>0</v>
      </c>
      <c r="BI44" s="27">
        <v>0</v>
      </c>
      <c r="BJ44" s="27">
        <v>2.6913483417515462</v>
      </c>
      <c r="BK44" s="28">
        <f t="shared" si="18"/>
        <v>27.508270606903217</v>
      </c>
    </row>
    <row r="45" spans="1:63" x14ac:dyDescent="0.2">
      <c r="A45" s="22"/>
      <c r="B45" s="26" t="s">
        <v>109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0.78628295480603139</v>
      </c>
      <c r="I45" s="27">
        <v>1.0115550887741938</v>
      </c>
      <c r="J45" s="27">
        <v>0</v>
      </c>
      <c r="K45" s="27">
        <v>0</v>
      </c>
      <c r="L45" s="27">
        <v>0.92078666277449128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0.43668039271009795</v>
      </c>
      <c r="S45" s="27">
        <v>0</v>
      </c>
      <c r="T45" s="27">
        <v>0</v>
      </c>
      <c r="U45" s="27">
        <v>0</v>
      </c>
      <c r="V45" s="27">
        <v>0.13877411945131518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0.16142448643307253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0.19134775852417391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18.643936500402944</v>
      </c>
      <c r="AW45" s="27">
        <v>0.82743574755580085</v>
      </c>
      <c r="AX45" s="27">
        <v>0</v>
      </c>
      <c r="AY45" s="27">
        <v>0</v>
      </c>
      <c r="AZ45" s="27">
        <v>4.0233743275770228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21.576991644865974</v>
      </c>
      <c r="BG45" s="27">
        <v>0.27719418076678021</v>
      </c>
      <c r="BH45" s="27">
        <v>0</v>
      </c>
      <c r="BI45" s="27">
        <v>0</v>
      </c>
      <c r="BJ45" s="27">
        <v>2.3692720971326562</v>
      </c>
      <c r="BK45" s="28">
        <f t="shared" si="18"/>
        <v>51.365055961774551</v>
      </c>
    </row>
    <row r="46" spans="1:63" x14ac:dyDescent="0.2">
      <c r="A46" s="22"/>
      <c r="B46" s="26" t="s">
        <v>121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8.7722844173726848</v>
      </c>
      <c r="I46" s="27">
        <v>52.950280941613151</v>
      </c>
      <c r="J46" s="27">
        <v>0</v>
      </c>
      <c r="K46" s="27">
        <v>0</v>
      </c>
      <c r="L46" s="27">
        <v>7.4144195137776467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6.0039894401111829</v>
      </c>
      <c r="S46" s="27">
        <v>3.0659119101933068</v>
      </c>
      <c r="T46" s="27">
        <v>3.9391657729354836</v>
      </c>
      <c r="U46" s="27">
        <v>0</v>
      </c>
      <c r="V46" s="27">
        <v>3.4992569859642861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4.4906156550211076</v>
      </c>
      <c r="AC46" s="27">
        <v>7.2472425288513706E-2</v>
      </c>
      <c r="AD46" s="27">
        <v>0</v>
      </c>
      <c r="AE46" s="27">
        <v>0</v>
      </c>
      <c r="AF46" s="27">
        <v>0.79457645033791835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4.051520759767091</v>
      </c>
      <c r="AM46" s="27">
        <v>4.1903378869566688E-2</v>
      </c>
      <c r="AN46" s="27">
        <v>0</v>
      </c>
      <c r="AO46" s="27">
        <v>0</v>
      </c>
      <c r="AP46" s="27">
        <v>0.472638694138166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106.88365448031684</v>
      </c>
      <c r="AW46" s="27">
        <v>8.6177614785189025</v>
      </c>
      <c r="AX46" s="27">
        <v>0</v>
      </c>
      <c r="AY46" s="27">
        <v>0</v>
      </c>
      <c r="AZ46" s="27">
        <v>81.412326720821866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111.50994266060309</v>
      </c>
      <c r="BG46" s="27">
        <v>19.245734077839149</v>
      </c>
      <c r="BH46" s="27">
        <v>2.31568397616129</v>
      </c>
      <c r="BI46" s="27">
        <v>0</v>
      </c>
      <c r="BJ46" s="27">
        <v>72.398279527218051</v>
      </c>
      <c r="BK46" s="28">
        <f t="shared" si="18"/>
        <v>497.95241926686919</v>
      </c>
    </row>
    <row r="47" spans="1:63" x14ac:dyDescent="0.2">
      <c r="A47" s="22"/>
      <c r="B47" s="29" t="s">
        <v>86</v>
      </c>
      <c r="C47" s="27">
        <f>SUM(C38:C46)</f>
        <v>0</v>
      </c>
      <c r="D47" s="27">
        <f t="shared" ref="D47:BJ47" si="19">SUM(D38:D46)</f>
        <v>0</v>
      </c>
      <c r="E47" s="27">
        <f t="shared" si="19"/>
        <v>0</v>
      </c>
      <c r="F47" s="27">
        <f t="shared" si="19"/>
        <v>0</v>
      </c>
      <c r="G47" s="27">
        <f t="shared" si="19"/>
        <v>0</v>
      </c>
      <c r="H47" s="27">
        <f t="shared" si="19"/>
        <v>23.00259324187909</v>
      </c>
      <c r="I47" s="27">
        <f t="shared" si="19"/>
        <v>134.10498500666878</v>
      </c>
      <c r="J47" s="27">
        <f t="shared" si="19"/>
        <v>0</v>
      </c>
      <c r="K47" s="27">
        <f t="shared" si="19"/>
        <v>0</v>
      </c>
      <c r="L47" s="27">
        <f t="shared" si="19"/>
        <v>27.39298940142065</v>
      </c>
      <c r="M47" s="27">
        <f t="shared" si="19"/>
        <v>0</v>
      </c>
      <c r="N47" s="27">
        <f t="shared" si="19"/>
        <v>0</v>
      </c>
      <c r="O47" s="27">
        <f t="shared" si="19"/>
        <v>0</v>
      </c>
      <c r="P47" s="27">
        <f t="shared" si="19"/>
        <v>0</v>
      </c>
      <c r="Q47" s="27">
        <f t="shared" si="19"/>
        <v>0</v>
      </c>
      <c r="R47" s="27">
        <f t="shared" si="19"/>
        <v>14.879807363927345</v>
      </c>
      <c r="S47" s="27">
        <f t="shared" si="19"/>
        <v>16.193759808492501</v>
      </c>
      <c r="T47" s="27">
        <f t="shared" si="19"/>
        <v>3.9391657729354836</v>
      </c>
      <c r="U47" s="27">
        <f t="shared" si="19"/>
        <v>0</v>
      </c>
      <c r="V47" s="27">
        <f t="shared" si="19"/>
        <v>10.169206129901937</v>
      </c>
      <c r="W47" s="27">
        <f t="shared" si="19"/>
        <v>0</v>
      </c>
      <c r="X47" s="27">
        <f t="shared" si="19"/>
        <v>0</v>
      </c>
      <c r="Y47" s="27">
        <f t="shared" si="19"/>
        <v>0</v>
      </c>
      <c r="Z47" s="27">
        <f t="shared" si="19"/>
        <v>0</v>
      </c>
      <c r="AA47" s="27">
        <f t="shared" si="19"/>
        <v>0</v>
      </c>
      <c r="AB47" s="27">
        <f t="shared" si="19"/>
        <v>6.1178556340469541</v>
      </c>
      <c r="AC47" s="27">
        <f t="shared" si="19"/>
        <v>8.1553869740054755E-2</v>
      </c>
      <c r="AD47" s="27">
        <f t="shared" si="19"/>
        <v>0</v>
      </c>
      <c r="AE47" s="27">
        <f t="shared" si="19"/>
        <v>0</v>
      </c>
      <c r="AF47" s="27">
        <f t="shared" si="19"/>
        <v>1.2353450911739032</v>
      </c>
      <c r="AG47" s="27">
        <f t="shared" si="19"/>
        <v>0</v>
      </c>
      <c r="AH47" s="27">
        <f t="shared" si="19"/>
        <v>0</v>
      </c>
      <c r="AI47" s="27">
        <f t="shared" si="19"/>
        <v>0</v>
      </c>
      <c r="AJ47" s="27">
        <f t="shared" si="19"/>
        <v>0</v>
      </c>
      <c r="AK47" s="27">
        <f t="shared" si="19"/>
        <v>0</v>
      </c>
      <c r="AL47" s="27">
        <f t="shared" si="19"/>
        <v>6.6930379898220247</v>
      </c>
      <c r="AM47" s="27">
        <f t="shared" si="19"/>
        <v>5.084394419275616E-2</v>
      </c>
      <c r="AN47" s="27">
        <f t="shared" si="19"/>
        <v>0</v>
      </c>
      <c r="AO47" s="27">
        <f t="shared" si="19"/>
        <v>0</v>
      </c>
      <c r="AP47" s="27">
        <f t="shared" si="19"/>
        <v>0.87282537152177664</v>
      </c>
      <c r="AQ47" s="27">
        <f t="shared" si="19"/>
        <v>0</v>
      </c>
      <c r="AR47" s="27">
        <f t="shared" si="19"/>
        <v>0</v>
      </c>
      <c r="AS47" s="27">
        <f t="shared" si="19"/>
        <v>0</v>
      </c>
      <c r="AT47" s="27">
        <f t="shared" si="19"/>
        <v>0</v>
      </c>
      <c r="AU47" s="27">
        <f t="shared" si="19"/>
        <v>0</v>
      </c>
      <c r="AV47" s="27">
        <f t="shared" si="19"/>
        <v>321.04094565019443</v>
      </c>
      <c r="AW47" s="27">
        <f t="shared" si="19"/>
        <v>46.043750252076642</v>
      </c>
      <c r="AX47" s="27">
        <f t="shared" si="19"/>
        <v>0</v>
      </c>
      <c r="AY47" s="27">
        <f t="shared" si="19"/>
        <v>0</v>
      </c>
      <c r="AZ47" s="27">
        <f t="shared" si="19"/>
        <v>179.34438697882086</v>
      </c>
      <c r="BA47" s="27">
        <f t="shared" si="19"/>
        <v>0</v>
      </c>
      <c r="BB47" s="27">
        <f t="shared" si="19"/>
        <v>0</v>
      </c>
      <c r="BC47" s="27">
        <f t="shared" si="19"/>
        <v>0</v>
      </c>
      <c r="BD47" s="27">
        <f t="shared" si="19"/>
        <v>0</v>
      </c>
      <c r="BE47" s="27">
        <f t="shared" si="19"/>
        <v>0</v>
      </c>
      <c r="BF47" s="27">
        <f t="shared" si="19"/>
        <v>346.85213287274996</v>
      </c>
      <c r="BG47" s="27">
        <f t="shared" si="19"/>
        <v>32.980184434377655</v>
      </c>
      <c r="BH47" s="27">
        <f t="shared" si="19"/>
        <v>3.389869066580645</v>
      </c>
      <c r="BI47" s="27">
        <f t="shared" si="19"/>
        <v>0</v>
      </c>
      <c r="BJ47" s="27">
        <f t="shared" si="19"/>
        <v>136.60491404461231</v>
      </c>
      <c r="BK47" s="28">
        <f t="shared" si="18"/>
        <v>1310.9901519251357</v>
      </c>
    </row>
    <row r="48" spans="1:63" x14ac:dyDescent="0.2">
      <c r="A48" s="22"/>
      <c r="B48" s="32" t="s">
        <v>84</v>
      </c>
      <c r="C48" s="30">
        <f t="shared" ref="C48:AH48" si="20">C36+C47</f>
        <v>0</v>
      </c>
      <c r="D48" s="30">
        <f t="shared" si="20"/>
        <v>0</v>
      </c>
      <c r="E48" s="30">
        <f t="shared" si="20"/>
        <v>0</v>
      </c>
      <c r="F48" s="30">
        <f t="shared" si="20"/>
        <v>0</v>
      </c>
      <c r="G48" s="30">
        <f t="shared" si="20"/>
        <v>0</v>
      </c>
      <c r="H48" s="30">
        <f t="shared" si="20"/>
        <v>31.508383165044364</v>
      </c>
      <c r="I48" s="30">
        <f t="shared" si="20"/>
        <v>135.46554336340429</v>
      </c>
      <c r="J48" s="30">
        <f t="shared" si="20"/>
        <v>0</v>
      </c>
      <c r="K48" s="30">
        <f t="shared" si="20"/>
        <v>0</v>
      </c>
      <c r="L48" s="30">
        <f t="shared" si="20"/>
        <v>28.848051885699924</v>
      </c>
      <c r="M48" s="30">
        <f t="shared" si="20"/>
        <v>0</v>
      </c>
      <c r="N48" s="30">
        <f t="shared" si="20"/>
        <v>0</v>
      </c>
      <c r="O48" s="30">
        <f t="shared" si="20"/>
        <v>0</v>
      </c>
      <c r="P48" s="30">
        <f t="shared" si="20"/>
        <v>0</v>
      </c>
      <c r="Q48" s="30">
        <f t="shared" si="20"/>
        <v>0</v>
      </c>
      <c r="R48" s="30">
        <f t="shared" si="20"/>
        <v>21.419179303665302</v>
      </c>
      <c r="S48" s="30">
        <f t="shared" si="20"/>
        <v>16.26279681578924</v>
      </c>
      <c r="T48" s="30">
        <f t="shared" si="20"/>
        <v>3.9391657729354836</v>
      </c>
      <c r="U48" s="30">
        <f t="shared" si="20"/>
        <v>0</v>
      </c>
      <c r="V48" s="30">
        <f t="shared" si="20"/>
        <v>11.051507318687181</v>
      </c>
      <c r="W48" s="30">
        <f t="shared" si="20"/>
        <v>0</v>
      </c>
      <c r="X48" s="30">
        <f t="shared" si="20"/>
        <v>0</v>
      </c>
      <c r="Y48" s="30">
        <f t="shared" si="20"/>
        <v>0</v>
      </c>
      <c r="Z48" s="30">
        <f t="shared" si="20"/>
        <v>0</v>
      </c>
      <c r="AA48" s="30">
        <f t="shared" si="20"/>
        <v>0</v>
      </c>
      <c r="AB48" s="30">
        <f t="shared" si="20"/>
        <v>7.4493661540798257</v>
      </c>
      <c r="AC48" s="30">
        <f t="shared" si="20"/>
        <v>8.1553869740054755E-2</v>
      </c>
      <c r="AD48" s="30">
        <f t="shared" si="20"/>
        <v>0</v>
      </c>
      <c r="AE48" s="30">
        <f t="shared" si="20"/>
        <v>0</v>
      </c>
      <c r="AF48" s="30">
        <f t="shared" si="20"/>
        <v>1.3050815880872682</v>
      </c>
      <c r="AG48" s="30">
        <f t="shared" si="20"/>
        <v>0</v>
      </c>
      <c r="AH48" s="30">
        <f t="shared" si="20"/>
        <v>0</v>
      </c>
      <c r="AI48" s="30">
        <f t="shared" ref="AI48:BJ48" si="21">AI36+AI47</f>
        <v>0</v>
      </c>
      <c r="AJ48" s="30">
        <f t="shared" si="21"/>
        <v>0</v>
      </c>
      <c r="AK48" s="30">
        <f t="shared" si="21"/>
        <v>0</v>
      </c>
      <c r="AL48" s="30">
        <f t="shared" si="21"/>
        <v>8.2783390804328931</v>
      </c>
      <c r="AM48" s="30">
        <f t="shared" si="21"/>
        <v>5.1342749192749212E-2</v>
      </c>
      <c r="AN48" s="30">
        <f t="shared" si="21"/>
        <v>0</v>
      </c>
      <c r="AO48" s="30">
        <f t="shared" si="21"/>
        <v>0</v>
      </c>
      <c r="AP48" s="30">
        <f t="shared" si="21"/>
        <v>0.99839726088834535</v>
      </c>
      <c r="AQ48" s="30">
        <f t="shared" si="21"/>
        <v>0</v>
      </c>
      <c r="AR48" s="30">
        <f t="shared" si="21"/>
        <v>0</v>
      </c>
      <c r="AS48" s="30">
        <f t="shared" si="21"/>
        <v>0</v>
      </c>
      <c r="AT48" s="30">
        <f t="shared" si="21"/>
        <v>0</v>
      </c>
      <c r="AU48" s="30">
        <f t="shared" si="21"/>
        <v>0</v>
      </c>
      <c r="AV48" s="30">
        <f t="shared" si="21"/>
        <v>523.45540124107174</v>
      </c>
      <c r="AW48" s="30">
        <f t="shared" si="21"/>
        <v>55.366126306712928</v>
      </c>
      <c r="AX48" s="30">
        <f t="shared" si="21"/>
        <v>0</v>
      </c>
      <c r="AY48" s="30">
        <f t="shared" si="21"/>
        <v>0</v>
      </c>
      <c r="AZ48" s="30">
        <f t="shared" si="21"/>
        <v>215.00898458316306</v>
      </c>
      <c r="BA48" s="30">
        <f t="shared" si="21"/>
        <v>0</v>
      </c>
      <c r="BB48" s="30">
        <f t="shared" si="21"/>
        <v>0</v>
      </c>
      <c r="BC48" s="30">
        <f t="shared" si="21"/>
        <v>0</v>
      </c>
      <c r="BD48" s="30">
        <f t="shared" si="21"/>
        <v>0</v>
      </c>
      <c r="BE48" s="30">
        <f t="shared" si="21"/>
        <v>0</v>
      </c>
      <c r="BF48" s="30">
        <f t="shared" si="21"/>
        <v>544.90959554687458</v>
      </c>
      <c r="BG48" s="30">
        <f t="shared" si="21"/>
        <v>38.152920769580078</v>
      </c>
      <c r="BH48" s="30">
        <f t="shared" si="21"/>
        <v>3.389869066580645</v>
      </c>
      <c r="BI48" s="30">
        <f t="shared" si="21"/>
        <v>0</v>
      </c>
      <c r="BJ48" s="30">
        <f t="shared" si="21"/>
        <v>162.7321611419579</v>
      </c>
      <c r="BK48" s="28">
        <f t="shared" si="18"/>
        <v>1809.6737669835877</v>
      </c>
    </row>
    <row r="49" spans="1:63" ht="3" customHeight="1" x14ac:dyDescent="0.2">
      <c r="A49" s="22"/>
      <c r="B49" s="25"/>
      <c r="C49" s="49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1"/>
    </row>
    <row r="50" spans="1:63" x14ac:dyDescent="0.2">
      <c r="A50" s="22" t="s">
        <v>15</v>
      </c>
      <c r="B50" s="23" t="s">
        <v>8</v>
      </c>
      <c r="C50" s="49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1"/>
    </row>
    <row r="51" spans="1:63" x14ac:dyDescent="0.2">
      <c r="A51" s="22" t="s">
        <v>76</v>
      </c>
      <c r="B51" s="25" t="s">
        <v>16</v>
      </c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1"/>
    </row>
    <row r="52" spans="1:63" x14ac:dyDescent="0.2">
      <c r="A52" s="22"/>
      <c r="B52" s="26" t="s">
        <v>124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2.4273647292279703</v>
      </c>
      <c r="I52" s="27">
        <v>66.398851225419477</v>
      </c>
      <c r="J52" s="27">
        <v>4.3094736693870965</v>
      </c>
      <c r="K52" s="27">
        <v>0</v>
      </c>
      <c r="L52" s="27">
        <v>7.7551826960524171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1.1507026685784827</v>
      </c>
      <c r="S52" s="27">
        <v>4.9469213348708481</v>
      </c>
      <c r="T52" s="27">
        <v>0</v>
      </c>
      <c r="U52" s="27">
        <v>0</v>
      </c>
      <c r="V52" s="27">
        <v>1.3831267730766172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1.0147525131052695</v>
      </c>
      <c r="AC52" s="27">
        <v>4.3926557742001984E-3</v>
      </c>
      <c r="AD52" s="27">
        <v>0</v>
      </c>
      <c r="AE52" s="27">
        <v>0</v>
      </c>
      <c r="AF52" s="27">
        <v>1.6148302338996787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1.0427930325450545</v>
      </c>
      <c r="AM52" s="27">
        <v>2.8553971387651325E-2</v>
      </c>
      <c r="AN52" s="27">
        <v>0</v>
      </c>
      <c r="AO52" s="27">
        <v>0</v>
      </c>
      <c r="AP52" s="27">
        <v>2.1650153054134496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40.263219318342927</v>
      </c>
      <c r="AW52" s="27">
        <v>11.720048509952363</v>
      </c>
      <c r="AX52" s="27">
        <v>4.3007505795161363</v>
      </c>
      <c r="AY52" s="27">
        <v>0</v>
      </c>
      <c r="AZ52" s="27">
        <v>106.3987971880774</v>
      </c>
      <c r="BA52" s="27">
        <v>0</v>
      </c>
      <c r="BB52" s="27">
        <v>0</v>
      </c>
      <c r="BC52" s="27">
        <v>0</v>
      </c>
      <c r="BD52" s="27">
        <v>0</v>
      </c>
      <c r="BE52" s="27">
        <v>0</v>
      </c>
      <c r="BF52" s="27">
        <v>32.881733424264517</v>
      </c>
      <c r="BG52" s="27">
        <v>2.7522462293373988</v>
      </c>
      <c r="BH52" s="27">
        <v>3.2175129017419266</v>
      </c>
      <c r="BI52" s="27">
        <v>0</v>
      </c>
      <c r="BJ52" s="27">
        <v>62.497003862738552</v>
      </c>
      <c r="BK52" s="28">
        <f t="shared" ref="BK52:BK53" si="22">SUM(C52:BJ52)</f>
        <v>358.27327282270943</v>
      </c>
    </row>
    <row r="53" spans="1:63" x14ac:dyDescent="0.2">
      <c r="A53" s="22"/>
      <c r="B53" s="32" t="s">
        <v>83</v>
      </c>
      <c r="C53" s="30">
        <f>SUM(C52)</f>
        <v>0</v>
      </c>
      <c r="D53" s="30">
        <f t="shared" ref="D53:BJ53" si="23">SUM(D52)</f>
        <v>0</v>
      </c>
      <c r="E53" s="30">
        <f t="shared" si="23"/>
        <v>0</v>
      </c>
      <c r="F53" s="30">
        <f t="shared" si="23"/>
        <v>0</v>
      </c>
      <c r="G53" s="30">
        <f t="shared" si="23"/>
        <v>0</v>
      </c>
      <c r="H53" s="30">
        <f t="shared" si="23"/>
        <v>2.4273647292279703</v>
      </c>
      <c r="I53" s="30">
        <f t="shared" si="23"/>
        <v>66.398851225419477</v>
      </c>
      <c r="J53" s="30">
        <f t="shared" si="23"/>
        <v>4.3094736693870965</v>
      </c>
      <c r="K53" s="30">
        <f t="shared" si="23"/>
        <v>0</v>
      </c>
      <c r="L53" s="30">
        <f t="shared" si="23"/>
        <v>7.7551826960524171</v>
      </c>
      <c r="M53" s="30">
        <f t="shared" si="23"/>
        <v>0</v>
      </c>
      <c r="N53" s="30">
        <f t="shared" si="23"/>
        <v>0</v>
      </c>
      <c r="O53" s="30">
        <f t="shared" si="23"/>
        <v>0</v>
      </c>
      <c r="P53" s="30">
        <f t="shared" si="23"/>
        <v>0</v>
      </c>
      <c r="Q53" s="30">
        <f t="shared" si="23"/>
        <v>0</v>
      </c>
      <c r="R53" s="30">
        <f t="shared" si="23"/>
        <v>1.1507026685784827</v>
      </c>
      <c r="S53" s="30">
        <f t="shared" si="23"/>
        <v>4.9469213348708481</v>
      </c>
      <c r="T53" s="30">
        <f t="shared" si="23"/>
        <v>0</v>
      </c>
      <c r="U53" s="30">
        <f t="shared" si="23"/>
        <v>0</v>
      </c>
      <c r="V53" s="30">
        <f t="shared" si="23"/>
        <v>1.3831267730766172</v>
      </c>
      <c r="W53" s="30">
        <f t="shared" si="23"/>
        <v>0</v>
      </c>
      <c r="X53" s="30">
        <f t="shared" si="23"/>
        <v>0</v>
      </c>
      <c r="Y53" s="30">
        <f t="shared" si="23"/>
        <v>0</v>
      </c>
      <c r="Z53" s="30">
        <f t="shared" si="23"/>
        <v>0</v>
      </c>
      <c r="AA53" s="30">
        <f t="shared" si="23"/>
        <v>0</v>
      </c>
      <c r="AB53" s="30">
        <f t="shared" si="23"/>
        <v>1.0147525131052695</v>
      </c>
      <c r="AC53" s="30">
        <f t="shared" si="23"/>
        <v>4.3926557742001984E-3</v>
      </c>
      <c r="AD53" s="30">
        <f t="shared" si="23"/>
        <v>0</v>
      </c>
      <c r="AE53" s="30">
        <f t="shared" si="23"/>
        <v>0</v>
      </c>
      <c r="AF53" s="30">
        <f t="shared" si="23"/>
        <v>1.6148302338996787</v>
      </c>
      <c r="AG53" s="30">
        <f t="shared" si="23"/>
        <v>0</v>
      </c>
      <c r="AH53" s="30">
        <f t="shared" si="23"/>
        <v>0</v>
      </c>
      <c r="AI53" s="30">
        <f t="shared" si="23"/>
        <v>0</v>
      </c>
      <c r="AJ53" s="30">
        <f t="shared" si="23"/>
        <v>0</v>
      </c>
      <c r="AK53" s="30">
        <f t="shared" si="23"/>
        <v>0</v>
      </c>
      <c r="AL53" s="30">
        <f t="shared" si="23"/>
        <v>1.0427930325450545</v>
      </c>
      <c r="AM53" s="30">
        <f t="shared" si="23"/>
        <v>2.8553971387651325E-2</v>
      </c>
      <c r="AN53" s="30">
        <f t="shared" si="23"/>
        <v>0</v>
      </c>
      <c r="AO53" s="30">
        <f t="shared" si="23"/>
        <v>0</v>
      </c>
      <c r="AP53" s="30">
        <f t="shared" si="23"/>
        <v>2.1650153054134496</v>
      </c>
      <c r="AQ53" s="30">
        <f t="shared" si="23"/>
        <v>0</v>
      </c>
      <c r="AR53" s="30">
        <f t="shared" si="23"/>
        <v>0</v>
      </c>
      <c r="AS53" s="30">
        <f t="shared" si="23"/>
        <v>0</v>
      </c>
      <c r="AT53" s="30">
        <f t="shared" si="23"/>
        <v>0</v>
      </c>
      <c r="AU53" s="30">
        <f t="shared" si="23"/>
        <v>0</v>
      </c>
      <c r="AV53" s="30">
        <f t="shared" si="23"/>
        <v>40.263219318342927</v>
      </c>
      <c r="AW53" s="30">
        <f t="shared" si="23"/>
        <v>11.720048509952363</v>
      </c>
      <c r="AX53" s="30">
        <f t="shared" si="23"/>
        <v>4.3007505795161363</v>
      </c>
      <c r="AY53" s="30">
        <f t="shared" si="23"/>
        <v>0</v>
      </c>
      <c r="AZ53" s="30">
        <f t="shared" si="23"/>
        <v>106.3987971880774</v>
      </c>
      <c r="BA53" s="30">
        <f t="shared" si="23"/>
        <v>0</v>
      </c>
      <c r="BB53" s="30">
        <f t="shared" si="23"/>
        <v>0</v>
      </c>
      <c r="BC53" s="30">
        <f t="shared" si="23"/>
        <v>0</v>
      </c>
      <c r="BD53" s="30">
        <f t="shared" si="23"/>
        <v>0</v>
      </c>
      <c r="BE53" s="30">
        <f t="shared" si="23"/>
        <v>0</v>
      </c>
      <c r="BF53" s="30">
        <f t="shared" si="23"/>
        <v>32.881733424264517</v>
      </c>
      <c r="BG53" s="30">
        <f t="shared" si="23"/>
        <v>2.7522462293373988</v>
      </c>
      <c r="BH53" s="30">
        <f t="shared" si="23"/>
        <v>3.2175129017419266</v>
      </c>
      <c r="BI53" s="30">
        <f t="shared" si="23"/>
        <v>0</v>
      </c>
      <c r="BJ53" s="30">
        <f t="shared" si="23"/>
        <v>62.497003862738552</v>
      </c>
      <c r="BK53" s="28">
        <f t="shared" si="22"/>
        <v>358.27327282270943</v>
      </c>
    </row>
    <row r="54" spans="1:63" ht="2.25" customHeight="1" x14ac:dyDescent="0.2">
      <c r="A54" s="22"/>
      <c r="B54" s="25"/>
      <c r="C54" s="49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1"/>
    </row>
    <row r="55" spans="1:63" x14ac:dyDescent="0.2">
      <c r="A55" s="22" t="s">
        <v>4</v>
      </c>
      <c r="B55" s="23" t="s">
        <v>9</v>
      </c>
      <c r="C55" s="49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1"/>
    </row>
    <row r="56" spans="1:63" x14ac:dyDescent="0.2">
      <c r="A56" s="22" t="s">
        <v>76</v>
      </c>
      <c r="B56" s="25" t="s">
        <v>17</v>
      </c>
      <c r="C56" s="49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1"/>
    </row>
    <row r="57" spans="1:63" x14ac:dyDescent="0.2">
      <c r="A57" s="22"/>
      <c r="B57" s="29" t="s">
        <v>37</v>
      </c>
      <c r="C57" s="30">
        <v>0</v>
      </c>
      <c r="D57" s="27">
        <v>0</v>
      </c>
      <c r="E57" s="27">
        <v>0</v>
      </c>
      <c r="F57" s="27">
        <v>0</v>
      </c>
      <c r="G57" s="35">
        <v>0</v>
      </c>
      <c r="H57" s="30">
        <v>0</v>
      </c>
      <c r="I57" s="27">
        <v>0</v>
      </c>
      <c r="J57" s="27">
        <v>0</v>
      </c>
      <c r="K57" s="27">
        <v>0</v>
      </c>
      <c r="L57" s="35">
        <v>0</v>
      </c>
      <c r="M57" s="30">
        <v>0</v>
      </c>
      <c r="N57" s="27">
        <v>0</v>
      </c>
      <c r="O57" s="27">
        <v>0</v>
      </c>
      <c r="P57" s="27">
        <v>0</v>
      </c>
      <c r="Q57" s="35">
        <v>0</v>
      </c>
      <c r="R57" s="30">
        <v>0</v>
      </c>
      <c r="S57" s="27">
        <v>0</v>
      </c>
      <c r="T57" s="27">
        <v>0</v>
      </c>
      <c r="U57" s="27">
        <v>0</v>
      </c>
      <c r="V57" s="35">
        <v>0</v>
      </c>
      <c r="W57" s="30">
        <v>0</v>
      </c>
      <c r="X57" s="27">
        <v>0</v>
      </c>
      <c r="Y57" s="27">
        <v>0</v>
      </c>
      <c r="Z57" s="27">
        <v>0</v>
      </c>
      <c r="AA57" s="35">
        <v>0</v>
      </c>
      <c r="AB57" s="30">
        <v>0</v>
      </c>
      <c r="AC57" s="27">
        <v>0</v>
      </c>
      <c r="AD57" s="27">
        <v>0</v>
      </c>
      <c r="AE57" s="27">
        <v>0</v>
      </c>
      <c r="AF57" s="35">
        <v>0</v>
      </c>
      <c r="AG57" s="30">
        <v>0</v>
      </c>
      <c r="AH57" s="27">
        <v>0</v>
      </c>
      <c r="AI57" s="27">
        <v>0</v>
      </c>
      <c r="AJ57" s="27">
        <v>0</v>
      </c>
      <c r="AK57" s="35">
        <v>0</v>
      </c>
      <c r="AL57" s="30">
        <v>0</v>
      </c>
      <c r="AM57" s="27">
        <v>0</v>
      </c>
      <c r="AN57" s="27">
        <v>0</v>
      </c>
      <c r="AO57" s="27">
        <v>0</v>
      </c>
      <c r="AP57" s="35">
        <v>0</v>
      </c>
      <c r="AQ57" s="30">
        <v>0</v>
      </c>
      <c r="AR57" s="27">
        <v>0</v>
      </c>
      <c r="AS57" s="27">
        <v>0</v>
      </c>
      <c r="AT57" s="27">
        <v>0</v>
      </c>
      <c r="AU57" s="35">
        <v>0</v>
      </c>
      <c r="AV57" s="30">
        <v>0</v>
      </c>
      <c r="AW57" s="27">
        <v>0</v>
      </c>
      <c r="AX57" s="27">
        <v>0</v>
      </c>
      <c r="AY57" s="27">
        <v>0</v>
      </c>
      <c r="AZ57" s="35">
        <v>0</v>
      </c>
      <c r="BA57" s="30">
        <v>0</v>
      </c>
      <c r="BB57" s="27">
        <v>0</v>
      </c>
      <c r="BC57" s="27">
        <v>0</v>
      </c>
      <c r="BD57" s="27">
        <v>0</v>
      </c>
      <c r="BE57" s="35">
        <v>0</v>
      </c>
      <c r="BF57" s="30">
        <v>0</v>
      </c>
      <c r="BG57" s="27">
        <v>0</v>
      </c>
      <c r="BH57" s="27">
        <v>0</v>
      </c>
      <c r="BI57" s="27">
        <v>0</v>
      </c>
      <c r="BJ57" s="35">
        <v>0</v>
      </c>
      <c r="BK57" s="28">
        <f>SUM(C57:BJ57)</f>
        <v>0</v>
      </c>
    </row>
    <row r="58" spans="1:63" x14ac:dyDescent="0.2">
      <c r="A58" s="22"/>
      <c r="B58" s="29" t="s">
        <v>85</v>
      </c>
      <c r="C58" s="30">
        <f>SUM(C57)</f>
        <v>0</v>
      </c>
      <c r="D58" s="30">
        <f t="shared" ref="D58:BJ58" si="24">SUM(D57)</f>
        <v>0</v>
      </c>
      <c r="E58" s="30">
        <f t="shared" si="24"/>
        <v>0</v>
      </c>
      <c r="F58" s="30">
        <f t="shared" si="24"/>
        <v>0</v>
      </c>
      <c r="G58" s="30">
        <f t="shared" si="24"/>
        <v>0</v>
      </c>
      <c r="H58" s="30">
        <f t="shared" si="24"/>
        <v>0</v>
      </c>
      <c r="I58" s="30">
        <f t="shared" si="24"/>
        <v>0</v>
      </c>
      <c r="J58" s="30">
        <f t="shared" si="24"/>
        <v>0</v>
      </c>
      <c r="K58" s="30">
        <f t="shared" si="24"/>
        <v>0</v>
      </c>
      <c r="L58" s="30">
        <f t="shared" si="24"/>
        <v>0</v>
      </c>
      <c r="M58" s="30">
        <f t="shared" si="24"/>
        <v>0</v>
      </c>
      <c r="N58" s="30">
        <f t="shared" si="24"/>
        <v>0</v>
      </c>
      <c r="O58" s="30">
        <f t="shared" si="24"/>
        <v>0</v>
      </c>
      <c r="P58" s="30">
        <f t="shared" si="24"/>
        <v>0</v>
      </c>
      <c r="Q58" s="30">
        <f t="shared" si="24"/>
        <v>0</v>
      </c>
      <c r="R58" s="30">
        <f t="shared" si="24"/>
        <v>0</v>
      </c>
      <c r="S58" s="30">
        <f t="shared" si="24"/>
        <v>0</v>
      </c>
      <c r="T58" s="30">
        <f t="shared" si="24"/>
        <v>0</v>
      </c>
      <c r="U58" s="30">
        <f t="shared" si="24"/>
        <v>0</v>
      </c>
      <c r="V58" s="30">
        <f t="shared" si="24"/>
        <v>0</v>
      </c>
      <c r="W58" s="30">
        <f t="shared" si="24"/>
        <v>0</v>
      </c>
      <c r="X58" s="30">
        <f t="shared" si="24"/>
        <v>0</v>
      </c>
      <c r="Y58" s="30">
        <f t="shared" si="24"/>
        <v>0</v>
      </c>
      <c r="Z58" s="30">
        <f t="shared" si="24"/>
        <v>0</v>
      </c>
      <c r="AA58" s="30">
        <f t="shared" si="24"/>
        <v>0</v>
      </c>
      <c r="AB58" s="30">
        <f t="shared" si="24"/>
        <v>0</v>
      </c>
      <c r="AC58" s="30">
        <f t="shared" si="24"/>
        <v>0</v>
      </c>
      <c r="AD58" s="30">
        <f t="shared" si="24"/>
        <v>0</v>
      </c>
      <c r="AE58" s="30">
        <f t="shared" si="24"/>
        <v>0</v>
      </c>
      <c r="AF58" s="30">
        <f t="shared" si="24"/>
        <v>0</v>
      </c>
      <c r="AG58" s="30">
        <f t="shared" si="24"/>
        <v>0</v>
      </c>
      <c r="AH58" s="30">
        <f t="shared" si="24"/>
        <v>0</v>
      </c>
      <c r="AI58" s="30">
        <f t="shared" si="24"/>
        <v>0</v>
      </c>
      <c r="AJ58" s="30">
        <f t="shared" si="24"/>
        <v>0</v>
      </c>
      <c r="AK58" s="30">
        <f t="shared" si="24"/>
        <v>0</v>
      </c>
      <c r="AL58" s="30">
        <f t="shared" si="24"/>
        <v>0</v>
      </c>
      <c r="AM58" s="30">
        <f t="shared" si="24"/>
        <v>0</v>
      </c>
      <c r="AN58" s="30">
        <f t="shared" si="24"/>
        <v>0</v>
      </c>
      <c r="AO58" s="30">
        <f t="shared" si="24"/>
        <v>0</v>
      </c>
      <c r="AP58" s="30">
        <f t="shared" si="24"/>
        <v>0</v>
      </c>
      <c r="AQ58" s="30">
        <f t="shared" si="24"/>
        <v>0</v>
      </c>
      <c r="AR58" s="30">
        <f t="shared" si="24"/>
        <v>0</v>
      </c>
      <c r="AS58" s="30">
        <f t="shared" si="24"/>
        <v>0</v>
      </c>
      <c r="AT58" s="30">
        <f t="shared" si="24"/>
        <v>0</v>
      </c>
      <c r="AU58" s="30">
        <f t="shared" si="24"/>
        <v>0</v>
      </c>
      <c r="AV58" s="30">
        <f t="shared" si="24"/>
        <v>0</v>
      </c>
      <c r="AW58" s="30">
        <f t="shared" si="24"/>
        <v>0</v>
      </c>
      <c r="AX58" s="30">
        <f t="shared" si="24"/>
        <v>0</v>
      </c>
      <c r="AY58" s="30">
        <f t="shared" si="24"/>
        <v>0</v>
      </c>
      <c r="AZ58" s="30">
        <f t="shared" si="24"/>
        <v>0</v>
      </c>
      <c r="BA58" s="30">
        <f t="shared" si="24"/>
        <v>0</v>
      </c>
      <c r="BB58" s="30">
        <f t="shared" si="24"/>
        <v>0</v>
      </c>
      <c r="BC58" s="30">
        <f t="shared" si="24"/>
        <v>0</v>
      </c>
      <c r="BD58" s="30">
        <f t="shared" si="24"/>
        <v>0</v>
      </c>
      <c r="BE58" s="30">
        <f t="shared" si="24"/>
        <v>0</v>
      </c>
      <c r="BF58" s="30">
        <f t="shared" si="24"/>
        <v>0</v>
      </c>
      <c r="BG58" s="30">
        <f t="shared" si="24"/>
        <v>0</v>
      </c>
      <c r="BH58" s="30">
        <f t="shared" si="24"/>
        <v>0</v>
      </c>
      <c r="BI58" s="30">
        <f t="shared" si="24"/>
        <v>0</v>
      </c>
      <c r="BJ58" s="30">
        <f t="shared" si="24"/>
        <v>0</v>
      </c>
      <c r="BK58" s="28">
        <f>SUM(C58:BJ58)</f>
        <v>0</v>
      </c>
    </row>
    <row r="59" spans="1:63" x14ac:dyDescent="0.2">
      <c r="A59" s="22" t="s">
        <v>77</v>
      </c>
      <c r="B59" s="25" t="s">
        <v>18</v>
      </c>
      <c r="C59" s="49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1"/>
    </row>
    <row r="60" spans="1:63" x14ac:dyDescent="0.2">
      <c r="A60" s="22"/>
      <c r="B60" s="29" t="s">
        <v>112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0.21780251101384335</v>
      </c>
      <c r="AW60" s="30">
        <v>178.12184582323491</v>
      </c>
      <c r="AX60" s="30">
        <v>291.83688430002081</v>
      </c>
      <c r="AY60" s="30">
        <v>0</v>
      </c>
      <c r="AZ60" s="30">
        <v>7.8529465467754286E-2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0.13380834483950127</v>
      </c>
      <c r="BG60" s="30">
        <v>21.208699109575264</v>
      </c>
      <c r="BH60" s="30">
        <v>0</v>
      </c>
      <c r="BI60" s="30">
        <v>0</v>
      </c>
      <c r="BJ60" s="30">
        <v>0.62363859416820011</v>
      </c>
      <c r="BK60" s="28">
        <f t="shared" ref="BK60:BK65" si="25">SUM(C60:BJ60)</f>
        <v>492.22120814832027</v>
      </c>
    </row>
    <row r="61" spans="1:63" x14ac:dyDescent="0.2">
      <c r="A61" s="22"/>
      <c r="B61" s="29" t="s">
        <v>113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0.12551478733041069</v>
      </c>
      <c r="AW61" s="30">
        <v>77.355895317600584</v>
      </c>
      <c r="AX61" s="30">
        <v>298.62171887360273</v>
      </c>
      <c r="AY61" s="30">
        <v>0</v>
      </c>
      <c r="AZ61" s="30">
        <v>2.9825280814331195E-2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6.0337726043258176E-2</v>
      </c>
      <c r="BG61" s="30">
        <v>3.9038221069882006E-5</v>
      </c>
      <c r="BH61" s="30">
        <v>0</v>
      </c>
      <c r="BI61" s="30">
        <v>0</v>
      </c>
      <c r="BJ61" s="30">
        <v>0</v>
      </c>
      <c r="BK61" s="28">
        <f t="shared" si="25"/>
        <v>376.19333102361242</v>
      </c>
    </row>
    <row r="62" spans="1:63" x14ac:dyDescent="0.2">
      <c r="A62" s="22"/>
      <c r="B62" s="29" t="s">
        <v>111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0.4031781054279317</v>
      </c>
      <c r="AW62" s="30">
        <v>79.43138428042927</v>
      </c>
      <c r="AX62" s="30">
        <v>0</v>
      </c>
      <c r="AY62" s="30">
        <v>0</v>
      </c>
      <c r="AZ62" s="30">
        <v>1.9456556721609322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0.10483685287430938</v>
      </c>
      <c r="BG62" s="30">
        <v>1.3856112069075902E-2</v>
      </c>
      <c r="BH62" s="30">
        <v>0</v>
      </c>
      <c r="BI62" s="30">
        <v>0</v>
      </c>
      <c r="BJ62" s="30">
        <v>0.3462678123615589</v>
      </c>
      <c r="BK62" s="28">
        <f t="shared" si="25"/>
        <v>82.245178835323088</v>
      </c>
    </row>
    <row r="63" spans="1:63" x14ac:dyDescent="0.2">
      <c r="A63" s="22"/>
      <c r="B63" s="29" t="s">
        <v>114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0.87151970758135633</v>
      </c>
      <c r="AW63" s="30">
        <v>1.3175806149903109</v>
      </c>
      <c r="AX63" s="30">
        <v>302.73688320859867</v>
      </c>
      <c r="AY63" s="30">
        <v>0</v>
      </c>
      <c r="AZ63" s="30">
        <v>2.5395177927646544E-2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1.5985476530971479</v>
      </c>
      <c r="BG63" s="30">
        <v>1.5380849295474599E-3</v>
      </c>
      <c r="BH63" s="30">
        <v>0</v>
      </c>
      <c r="BI63" s="30">
        <v>0</v>
      </c>
      <c r="BJ63" s="30">
        <v>3.4519951938153527E-2</v>
      </c>
      <c r="BK63" s="28">
        <f t="shared" si="25"/>
        <v>306.58598439906285</v>
      </c>
    </row>
    <row r="64" spans="1:63" x14ac:dyDescent="0.2">
      <c r="A64" s="22"/>
      <c r="B64" s="29" t="s">
        <v>86</v>
      </c>
      <c r="C64" s="30">
        <f>SUM(C60:C63)</f>
        <v>0</v>
      </c>
      <c r="D64" s="30">
        <f t="shared" ref="D64:BJ64" si="26">SUM(D60:D63)</f>
        <v>0</v>
      </c>
      <c r="E64" s="30">
        <f t="shared" si="26"/>
        <v>0</v>
      </c>
      <c r="F64" s="30">
        <f t="shared" si="26"/>
        <v>0</v>
      </c>
      <c r="G64" s="30">
        <f t="shared" si="26"/>
        <v>0</v>
      </c>
      <c r="H64" s="30">
        <f t="shared" si="26"/>
        <v>0</v>
      </c>
      <c r="I64" s="30">
        <f t="shared" si="26"/>
        <v>0</v>
      </c>
      <c r="J64" s="30">
        <f t="shared" si="26"/>
        <v>0</v>
      </c>
      <c r="K64" s="30">
        <f t="shared" si="26"/>
        <v>0</v>
      </c>
      <c r="L64" s="30">
        <f t="shared" si="26"/>
        <v>0</v>
      </c>
      <c r="M64" s="30">
        <f t="shared" si="26"/>
        <v>0</v>
      </c>
      <c r="N64" s="30">
        <f t="shared" si="26"/>
        <v>0</v>
      </c>
      <c r="O64" s="30">
        <f t="shared" si="26"/>
        <v>0</v>
      </c>
      <c r="P64" s="30">
        <f t="shared" si="26"/>
        <v>0</v>
      </c>
      <c r="Q64" s="30">
        <f t="shared" si="26"/>
        <v>0</v>
      </c>
      <c r="R64" s="30">
        <f t="shared" si="26"/>
        <v>0</v>
      </c>
      <c r="S64" s="30">
        <f t="shared" si="26"/>
        <v>0</v>
      </c>
      <c r="T64" s="30">
        <f t="shared" si="26"/>
        <v>0</v>
      </c>
      <c r="U64" s="30">
        <f t="shared" si="26"/>
        <v>0</v>
      </c>
      <c r="V64" s="30">
        <f t="shared" si="26"/>
        <v>0</v>
      </c>
      <c r="W64" s="30">
        <f t="shared" si="26"/>
        <v>0</v>
      </c>
      <c r="X64" s="30">
        <f t="shared" si="26"/>
        <v>0</v>
      </c>
      <c r="Y64" s="30">
        <f t="shared" si="26"/>
        <v>0</v>
      </c>
      <c r="Z64" s="30">
        <f t="shared" si="26"/>
        <v>0</v>
      </c>
      <c r="AA64" s="30">
        <f t="shared" si="26"/>
        <v>0</v>
      </c>
      <c r="AB64" s="30">
        <f t="shared" si="26"/>
        <v>0</v>
      </c>
      <c r="AC64" s="30">
        <f t="shared" si="26"/>
        <v>0</v>
      </c>
      <c r="AD64" s="30">
        <f t="shared" si="26"/>
        <v>0</v>
      </c>
      <c r="AE64" s="30">
        <f t="shared" si="26"/>
        <v>0</v>
      </c>
      <c r="AF64" s="30">
        <f t="shared" si="26"/>
        <v>0</v>
      </c>
      <c r="AG64" s="30">
        <f t="shared" si="26"/>
        <v>0</v>
      </c>
      <c r="AH64" s="30">
        <f t="shared" si="26"/>
        <v>0</v>
      </c>
      <c r="AI64" s="30">
        <f t="shared" si="26"/>
        <v>0</v>
      </c>
      <c r="AJ64" s="30">
        <f t="shared" si="26"/>
        <v>0</v>
      </c>
      <c r="AK64" s="30">
        <f t="shared" si="26"/>
        <v>0</v>
      </c>
      <c r="AL64" s="30">
        <f t="shared" si="26"/>
        <v>0</v>
      </c>
      <c r="AM64" s="30">
        <f t="shared" si="26"/>
        <v>0</v>
      </c>
      <c r="AN64" s="30">
        <f t="shared" si="26"/>
        <v>0</v>
      </c>
      <c r="AO64" s="30">
        <f t="shared" si="26"/>
        <v>0</v>
      </c>
      <c r="AP64" s="30">
        <f t="shared" si="26"/>
        <v>0</v>
      </c>
      <c r="AQ64" s="30">
        <f t="shared" si="26"/>
        <v>0</v>
      </c>
      <c r="AR64" s="30">
        <f t="shared" si="26"/>
        <v>0</v>
      </c>
      <c r="AS64" s="30">
        <f t="shared" si="26"/>
        <v>0</v>
      </c>
      <c r="AT64" s="30">
        <f t="shared" si="26"/>
        <v>0</v>
      </c>
      <c r="AU64" s="30">
        <f t="shared" si="26"/>
        <v>0</v>
      </c>
      <c r="AV64" s="30">
        <f t="shared" si="26"/>
        <v>1.6180151113535421</v>
      </c>
      <c r="AW64" s="30">
        <f t="shared" si="26"/>
        <v>336.22670603625511</v>
      </c>
      <c r="AX64" s="30">
        <f t="shared" si="26"/>
        <v>893.19548638222216</v>
      </c>
      <c r="AY64" s="30">
        <f t="shared" si="26"/>
        <v>0</v>
      </c>
      <c r="AZ64" s="30">
        <f t="shared" si="26"/>
        <v>2.0794055963706639</v>
      </c>
      <c r="BA64" s="30">
        <f t="shared" si="26"/>
        <v>0</v>
      </c>
      <c r="BB64" s="30">
        <f t="shared" si="26"/>
        <v>0</v>
      </c>
      <c r="BC64" s="30">
        <f t="shared" si="26"/>
        <v>0</v>
      </c>
      <c r="BD64" s="30">
        <f t="shared" si="26"/>
        <v>0</v>
      </c>
      <c r="BE64" s="30">
        <f t="shared" si="26"/>
        <v>0</v>
      </c>
      <c r="BF64" s="30">
        <f t="shared" si="26"/>
        <v>1.8975305768542166</v>
      </c>
      <c r="BG64" s="30">
        <f t="shared" si="26"/>
        <v>21.224132344794953</v>
      </c>
      <c r="BH64" s="30">
        <f t="shared" si="26"/>
        <v>0</v>
      </c>
      <c r="BI64" s="30">
        <f t="shared" si="26"/>
        <v>0</v>
      </c>
      <c r="BJ64" s="30">
        <f t="shared" si="26"/>
        <v>1.0044263584679125</v>
      </c>
      <c r="BK64" s="28">
        <f t="shared" si="25"/>
        <v>1257.2457024063185</v>
      </c>
    </row>
    <row r="65" spans="1:66" x14ac:dyDescent="0.2">
      <c r="A65" s="22"/>
      <c r="B65" s="32" t="s">
        <v>84</v>
      </c>
      <c r="C65" s="30">
        <f>C58+C64</f>
        <v>0</v>
      </c>
      <c r="D65" s="30">
        <f t="shared" ref="D65:BJ65" si="27">D58+D64</f>
        <v>0</v>
      </c>
      <c r="E65" s="30">
        <f t="shared" si="27"/>
        <v>0</v>
      </c>
      <c r="F65" s="30">
        <f t="shared" si="27"/>
        <v>0</v>
      </c>
      <c r="G65" s="30">
        <f t="shared" si="27"/>
        <v>0</v>
      </c>
      <c r="H65" s="30">
        <f t="shared" si="27"/>
        <v>0</v>
      </c>
      <c r="I65" s="30">
        <f t="shared" si="27"/>
        <v>0</v>
      </c>
      <c r="J65" s="30">
        <f t="shared" si="27"/>
        <v>0</v>
      </c>
      <c r="K65" s="30">
        <f t="shared" si="27"/>
        <v>0</v>
      </c>
      <c r="L65" s="30">
        <f t="shared" si="27"/>
        <v>0</v>
      </c>
      <c r="M65" s="30">
        <f t="shared" si="27"/>
        <v>0</v>
      </c>
      <c r="N65" s="30">
        <f t="shared" si="27"/>
        <v>0</v>
      </c>
      <c r="O65" s="30">
        <f t="shared" si="27"/>
        <v>0</v>
      </c>
      <c r="P65" s="30">
        <f t="shared" si="27"/>
        <v>0</v>
      </c>
      <c r="Q65" s="30">
        <f t="shared" si="27"/>
        <v>0</v>
      </c>
      <c r="R65" s="30">
        <f t="shared" si="27"/>
        <v>0</v>
      </c>
      <c r="S65" s="30">
        <f t="shared" si="27"/>
        <v>0</v>
      </c>
      <c r="T65" s="30">
        <f t="shared" si="27"/>
        <v>0</v>
      </c>
      <c r="U65" s="30">
        <f t="shared" si="27"/>
        <v>0</v>
      </c>
      <c r="V65" s="30">
        <f t="shared" si="27"/>
        <v>0</v>
      </c>
      <c r="W65" s="30">
        <f t="shared" si="27"/>
        <v>0</v>
      </c>
      <c r="X65" s="30">
        <f t="shared" si="27"/>
        <v>0</v>
      </c>
      <c r="Y65" s="30">
        <f t="shared" si="27"/>
        <v>0</v>
      </c>
      <c r="Z65" s="30">
        <f t="shared" si="27"/>
        <v>0</v>
      </c>
      <c r="AA65" s="30">
        <f t="shared" si="27"/>
        <v>0</v>
      </c>
      <c r="AB65" s="30">
        <f t="shared" si="27"/>
        <v>0</v>
      </c>
      <c r="AC65" s="30">
        <f t="shared" si="27"/>
        <v>0</v>
      </c>
      <c r="AD65" s="30">
        <f t="shared" si="27"/>
        <v>0</v>
      </c>
      <c r="AE65" s="30">
        <f t="shared" si="27"/>
        <v>0</v>
      </c>
      <c r="AF65" s="30">
        <f t="shared" si="27"/>
        <v>0</v>
      </c>
      <c r="AG65" s="30">
        <f t="shared" si="27"/>
        <v>0</v>
      </c>
      <c r="AH65" s="30">
        <f t="shared" si="27"/>
        <v>0</v>
      </c>
      <c r="AI65" s="30">
        <f t="shared" si="27"/>
        <v>0</v>
      </c>
      <c r="AJ65" s="30">
        <f t="shared" si="27"/>
        <v>0</v>
      </c>
      <c r="AK65" s="30">
        <f t="shared" si="27"/>
        <v>0</v>
      </c>
      <c r="AL65" s="30">
        <f t="shared" si="27"/>
        <v>0</v>
      </c>
      <c r="AM65" s="30">
        <f t="shared" si="27"/>
        <v>0</v>
      </c>
      <c r="AN65" s="30">
        <f t="shared" si="27"/>
        <v>0</v>
      </c>
      <c r="AO65" s="30">
        <f t="shared" si="27"/>
        <v>0</v>
      </c>
      <c r="AP65" s="30">
        <f t="shared" si="27"/>
        <v>0</v>
      </c>
      <c r="AQ65" s="30">
        <f t="shared" si="27"/>
        <v>0</v>
      </c>
      <c r="AR65" s="30">
        <f t="shared" si="27"/>
        <v>0</v>
      </c>
      <c r="AS65" s="30">
        <f t="shared" si="27"/>
        <v>0</v>
      </c>
      <c r="AT65" s="30">
        <f t="shared" si="27"/>
        <v>0</v>
      </c>
      <c r="AU65" s="30">
        <f t="shared" si="27"/>
        <v>0</v>
      </c>
      <c r="AV65" s="30">
        <f t="shared" si="27"/>
        <v>1.6180151113535421</v>
      </c>
      <c r="AW65" s="30">
        <f t="shared" si="27"/>
        <v>336.22670603625511</v>
      </c>
      <c r="AX65" s="30">
        <f t="shared" si="27"/>
        <v>893.19548638222216</v>
      </c>
      <c r="AY65" s="30">
        <f t="shared" si="27"/>
        <v>0</v>
      </c>
      <c r="AZ65" s="30">
        <f t="shared" si="27"/>
        <v>2.0794055963706639</v>
      </c>
      <c r="BA65" s="30">
        <f t="shared" si="27"/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1.8975305768542166</v>
      </c>
      <c r="BG65" s="30">
        <f t="shared" si="27"/>
        <v>21.224132344794953</v>
      </c>
      <c r="BH65" s="30">
        <f t="shared" si="27"/>
        <v>0</v>
      </c>
      <c r="BI65" s="30">
        <f t="shared" si="27"/>
        <v>0</v>
      </c>
      <c r="BJ65" s="30">
        <f t="shared" si="27"/>
        <v>1.0044263584679125</v>
      </c>
      <c r="BK65" s="28">
        <f t="shared" si="25"/>
        <v>1257.2457024063185</v>
      </c>
    </row>
    <row r="66" spans="1:66" ht="4.5" customHeight="1" x14ac:dyDescent="0.2">
      <c r="A66" s="22"/>
      <c r="B66" s="25"/>
      <c r="C66" s="49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1"/>
    </row>
    <row r="67" spans="1:66" x14ac:dyDescent="0.2">
      <c r="A67" s="22" t="s">
        <v>19</v>
      </c>
      <c r="B67" s="23" t="s">
        <v>20</v>
      </c>
      <c r="C67" s="49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1"/>
    </row>
    <row r="68" spans="1:66" x14ac:dyDescent="0.2">
      <c r="A68" s="22" t="s">
        <v>76</v>
      </c>
      <c r="B68" s="25" t="s">
        <v>21</v>
      </c>
      <c r="C68" s="49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1"/>
    </row>
    <row r="69" spans="1:66" x14ac:dyDescent="0.2">
      <c r="A69" s="22"/>
      <c r="B69" s="29" t="s">
        <v>37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28">
        <f>SUM(C69:BJ69)</f>
        <v>0</v>
      </c>
    </row>
    <row r="70" spans="1:66" x14ac:dyDescent="0.2">
      <c r="A70" s="22"/>
      <c r="B70" s="32" t="s">
        <v>83</v>
      </c>
      <c r="C70" s="30">
        <v>0</v>
      </c>
      <c r="D70" s="27">
        <v>0</v>
      </c>
      <c r="E70" s="27">
        <v>0</v>
      </c>
      <c r="F70" s="27">
        <v>0</v>
      </c>
      <c r="G70" s="35">
        <v>0</v>
      </c>
      <c r="H70" s="30">
        <v>0</v>
      </c>
      <c r="I70" s="27">
        <v>0</v>
      </c>
      <c r="J70" s="27">
        <v>0</v>
      </c>
      <c r="K70" s="27">
        <v>0</v>
      </c>
      <c r="L70" s="35">
        <v>0</v>
      </c>
      <c r="M70" s="30">
        <v>0</v>
      </c>
      <c r="N70" s="27">
        <v>0</v>
      </c>
      <c r="O70" s="27">
        <v>0</v>
      </c>
      <c r="P70" s="27">
        <v>0</v>
      </c>
      <c r="Q70" s="35">
        <v>0</v>
      </c>
      <c r="R70" s="30">
        <v>0</v>
      </c>
      <c r="S70" s="27">
        <v>0</v>
      </c>
      <c r="T70" s="27">
        <v>0</v>
      </c>
      <c r="U70" s="27">
        <v>0</v>
      </c>
      <c r="V70" s="35">
        <v>0</v>
      </c>
      <c r="W70" s="30">
        <v>0</v>
      </c>
      <c r="X70" s="27">
        <v>0</v>
      </c>
      <c r="Y70" s="27">
        <v>0</v>
      </c>
      <c r="Z70" s="27">
        <v>0</v>
      </c>
      <c r="AA70" s="35">
        <v>0</v>
      </c>
      <c r="AB70" s="30">
        <v>0</v>
      </c>
      <c r="AC70" s="27">
        <v>0</v>
      </c>
      <c r="AD70" s="27">
        <v>0</v>
      </c>
      <c r="AE70" s="27">
        <v>0</v>
      </c>
      <c r="AF70" s="35">
        <v>0</v>
      </c>
      <c r="AG70" s="30">
        <v>0</v>
      </c>
      <c r="AH70" s="27">
        <v>0</v>
      </c>
      <c r="AI70" s="27">
        <v>0</v>
      </c>
      <c r="AJ70" s="27">
        <v>0</v>
      </c>
      <c r="AK70" s="35">
        <v>0</v>
      </c>
      <c r="AL70" s="30">
        <v>0</v>
      </c>
      <c r="AM70" s="27">
        <v>0</v>
      </c>
      <c r="AN70" s="27">
        <v>0</v>
      </c>
      <c r="AO70" s="27">
        <v>0</v>
      </c>
      <c r="AP70" s="35">
        <v>0</v>
      </c>
      <c r="AQ70" s="30">
        <v>0</v>
      </c>
      <c r="AR70" s="27">
        <v>0</v>
      </c>
      <c r="AS70" s="27">
        <v>0</v>
      </c>
      <c r="AT70" s="27">
        <v>0</v>
      </c>
      <c r="AU70" s="35">
        <v>0</v>
      </c>
      <c r="AV70" s="30">
        <v>0</v>
      </c>
      <c r="AW70" s="27">
        <v>0</v>
      </c>
      <c r="AX70" s="27">
        <v>0</v>
      </c>
      <c r="AY70" s="27">
        <v>0</v>
      </c>
      <c r="AZ70" s="35">
        <v>0</v>
      </c>
      <c r="BA70" s="30">
        <v>0</v>
      </c>
      <c r="BB70" s="27">
        <v>0</v>
      </c>
      <c r="BC70" s="27">
        <v>0</v>
      </c>
      <c r="BD70" s="27">
        <v>0</v>
      </c>
      <c r="BE70" s="35">
        <v>0</v>
      </c>
      <c r="BF70" s="30">
        <v>0</v>
      </c>
      <c r="BG70" s="27">
        <v>0</v>
      </c>
      <c r="BH70" s="27">
        <v>0</v>
      </c>
      <c r="BI70" s="27">
        <v>0</v>
      </c>
      <c r="BJ70" s="35">
        <v>0</v>
      </c>
      <c r="BK70" s="28">
        <f>SUM(C70:BJ70)</f>
        <v>0</v>
      </c>
    </row>
    <row r="71" spans="1:66" ht="4.5" customHeight="1" x14ac:dyDescent="0.2">
      <c r="A71" s="22"/>
      <c r="B71" s="36"/>
      <c r="C71" s="49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1"/>
    </row>
    <row r="72" spans="1:66" x14ac:dyDescent="0.2">
      <c r="A72" s="22"/>
      <c r="B72" s="37" t="s">
        <v>99</v>
      </c>
      <c r="C72" s="38">
        <f t="shared" ref="C72:AH72" si="28">C30+C48+C53+C65+C70</f>
        <v>0</v>
      </c>
      <c r="D72" s="38">
        <f t="shared" si="28"/>
        <v>9.2068125611290323</v>
      </c>
      <c r="E72" s="38">
        <f t="shared" si="28"/>
        <v>0</v>
      </c>
      <c r="F72" s="38">
        <f t="shared" si="28"/>
        <v>0</v>
      </c>
      <c r="G72" s="38">
        <f t="shared" si="28"/>
        <v>0</v>
      </c>
      <c r="H72" s="38">
        <f t="shared" si="28"/>
        <v>57.486136771159401</v>
      </c>
      <c r="I72" s="38">
        <f t="shared" si="28"/>
        <v>4898.897442978674</v>
      </c>
      <c r="J72" s="38">
        <f t="shared" si="28"/>
        <v>3319.0449998179383</v>
      </c>
      <c r="K72" s="38">
        <f t="shared" si="28"/>
        <v>0</v>
      </c>
      <c r="L72" s="38">
        <f t="shared" si="28"/>
        <v>254.432380413196</v>
      </c>
      <c r="M72" s="38">
        <f t="shared" si="28"/>
        <v>0</v>
      </c>
      <c r="N72" s="38">
        <f t="shared" si="28"/>
        <v>0</v>
      </c>
      <c r="O72" s="38">
        <f t="shared" si="28"/>
        <v>0</v>
      </c>
      <c r="P72" s="38">
        <f t="shared" si="28"/>
        <v>0</v>
      </c>
      <c r="Q72" s="38">
        <f t="shared" si="28"/>
        <v>0</v>
      </c>
      <c r="R72" s="38">
        <f t="shared" si="28"/>
        <v>36.617050723969605</v>
      </c>
      <c r="S72" s="38">
        <f t="shared" si="28"/>
        <v>113.12627121300312</v>
      </c>
      <c r="T72" s="38">
        <f t="shared" si="28"/>
        <v>687.32584705961062</v>
      </c>
      <c r="U72" s="38">
        <f t="shared" si="28"/>
        <v>0</v>
      </c>
      <c r="V72" s="38">
        <f t="shared" si="28"/>
        <v>55.730714888836303</v>
      </c>
      <c r="W72" s="38">
        <f t="shared" si="28"/>
        <v>0</v>
      </c>
      <c r="X72" s="38">
        <f t="shared" si="28"/>
        <v>0</v>
      </c>
      <c r="Y72" s="38">
        <f t="shared" si="28"/>
        <v>0</v>
      </c>
      <c r="Z72" s="38">
        <f t="shared" si="28"/>
        <v>0</v>
      </c>
      <c r="AA72" s="38">
        <f t="shared" si="28"/>
        <v>0</v>
      </c>
      <c r="AB72" s="38">
        <f t="shared" si="28"/>
        <v>8.9221690106494851</v>
      </c>
      <c r="AC72" s="38">
        <f t="shared" si="28"/>
        <v>180.66715055852373</v>
      </c>
      <c r="AD72" s="38">
        <f t="shared" si="28"/>
        <v>0</v>
      </c>
      <c r="AE72" s="38">
        <f t="shared" si="28"/>
        <v>0</v>
      </c>
      <c r="AF72" s="38">
        <f t="shared" si="28"/>
        <v>5.3843046248436401</v>
      </c>
      <c r="AG72" s="38">
        <f t="shared" si="28"/>
        <v>0</v>
      </c>
      <c r="AH72" s="38">
        <f t="shared" si="28"/>
        <v>0</v>
      </c>
      <c r="AI72" s="38">
        <f t="shared" ref="AI72:BJ72" si="29">AI30+AI48+AI53+AI65+AI70</f>
        <v>0</v>
      </c>
      <c r="AJ72" s="38">
        <f t="shared" si="29"/>
        <v>0</v>
      </c>
      <c r="AK72" s="38">
        <f t="shared" si="29"/>
        <v>0</v>
      </c>
      <c r="AL72" s="38">
        <f t="shared" si="29"/>
        <v>9.8300922593253031</v>
      </c>
      <c r="AM72" s="38">
        <f t="shared" si="29"/>
        <v>0.24657420686628062</v>
      </c>
      <c r="AN72" s="38">
        <f t="shared" si="29"/>
        <v>0.129087841161202</v>
      </c>
      <c r="AO72" s="38">
        <f t="shared" si="29"/>
        <v>0</v>
      </c>
      <c r="AP72" s="38">
        <f t="shared" si="29"/>
        <v>4.4905264353487055</v>
      </c>
      <c r="AQ72" s="38">
        <f t="shared" si="29"/>
        <v>0</v>
      </c>
      <c r="AR72" s="38">
        <f t="shared" si="29"/>
        <v>0</v>
      </c>
      <c r="AS72" s="38">
        <f t="shared" si="29"/>
        <v>0</v>
      </c>
      <c r="AT72" s="38">
        <f t="shared" si="29"/>
        <v>0</v>
      </c>
      <c r="AU72" s="38">
        <f t="shared" si="29"/>
        <v>0</v>
      </c>
      <c r="AV72" s="38">
        <f t="shared" si="29"/>
        <v>741.10359033195584</v>
      </c>
      <c r="AW72" s="38">
        <f t="shared" si="29"/>
        <v>1604.7895069713368</v>
      </c>
      <c r="AX72" s="38">
        <f t="shared" si="29"/>
        <v>1197.2952376673147</v>
      </c>
      <c r="AY72" s="38">
        <f t="shared" si="29"/>
        <v>0</v>
      </c>
      <c r="AZ72" s="38">
        <f t="shared" si="29"/>
        <v>845.657834639263</v>
      </c>
      <c r="BA72" s="38">
        <f t="shared" si="29"/>
        <v>0</v>
      </c>
      <c r="BB72" s="38">
        <f t="shared" si="29"/>
        <v>0</v>
      </c>
      <c r="BC72" s="38">
        <f t="shared" si="29"/>
        <v>0</v>
      </c>
      <c r="BD72" s="38">
        <f t="shared" si="29"/>
        <v>0</v>
      </c>
      <c r="BE72" s="38">
        <f t="shared" si="29"/>
        <v>0</v>
      </c>
      <c r="BF72" s="38">
        <f t="shared" si="29"/>
        <v>708.49180637893016</v>
      </c>
      <c r="BG72" s="38">
        <f t="shared" si="29"/>
        <v>206.36633453012934</v>
      </c>
      <c r="BH72" s="38">
        <f t="shared" si="29"/>
        <v>165.58834727855248</v>
      </c>
      <c r="BI72" s="38">
        <f t="shared" si="29"/>
        <v>0</v>
      </c>
      <c r="BJ72" s="38">
        <f t="shared" si="29"/>
        <v>385.32186444712528</v>
      </c>
      <c r="BK72" s="46">
        <f>BK30+BK48+BK53+BK65+BK70</f>
        <v>15496.152083608838</v>
      </c>
      <c r="BM72" s="45"/>
      <c r="BN72" s="45"/>
    </row>
    <row r="73" spans="1:66" ht="4.5" customHeight="1" x14ac:dyDescent="0.2">
      <c r="A73" s="22"/>
      <c r="B73" s="37"/>
      <c r="C73" s="54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5"/>
    </row>
    <row r="74" spans="1:66" ht="14.25" customHeight="1" x14ac:dyDescent="0.3">
      <c r="A74" s="22" t="s">
        <v>5</v>
      </c>
      <c r="B74" s="20" t="s">
        <v>23</v>
      </c>
      <c r="C74" s="54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5"/>
    </row>
    <row r="75" spans="1:66" x14ac:dyDescent="0.2">
      <c r="A75" s="22"/>
      <c r="B75" s="29" t="s">
        <v>37</v>
      </c>
      <c r="C75" s="27"/>
      <c r="D75" s="27"/>
      <c r="E75" s="27"/>
      <c r="F75" s="27"/>
      <c r="G75" s="39"/>
      <c r="H75" s="30"/>
      <c r="I75" s="27"/>
      <c r="J75" s="27"/>
      <c r="K75" s="27"/>
      <c r="L75" s="39"/>
      <c r="M75" s="30"/>
      <c r="N75" s="27"/>
      <c r="O75" s="27"/>
      <c r="P75" s="27"/>
      <c r="Q75" s="39"/>
      <c r="R75" s="30"/>
      <c r="S75" s="27"/>
      <c r="T75" s="27"/>
      <c r="U75" s="27"/>
      <c r="V75" s="35"/>
      <c r="W75" s="40"/>
      <c r="X75" s="27"/>
      <c r="Y75" s="27"/>
      <c r="Z75" s="27"/>
      <c r="AA75" s="39"/>
      <c r="AB75" s="30"/>
      <c r="AC75" s="27"/>
      <c r="AD75" s="27"/>
      <c r="AE75" s="27"/>
      <c r="AF75" s="39"/>
      <c r="AG75" s="30"/>
      <c r="AH75" s="27"/>
      <c r="AI75" s="27"/>
      <c r="AJ75" s="27"/>
      <c r="AK75" s="39"/>
      <c r="AL75" s="30"/>
      <c r="AM75" s="27"/>
      <c r="AN75" s="27"/>
      <c r="AO75" s="27"/>
      <c r="AP75" s="39"/>
      <c r="AQ75" s="30"/>
      <c r="AR75" s="27"/>
      <c r="AS75" s="27"/>
      <c r="AT75" s="27"/>
      <c r="AU75" s="39"/>
      <c r="AV75" s="30"/>
      <c r="AW75" s="27"/>
      <c r="AX75" s="27"/>
      <c r="AY75" s="27"/>
      <c r="AZ75" s="39"/>
      <c r="BA75" s="30"/>
      <c r="BB75" s="27"/>
      <c r="BC75" s="27"/>
      <c r="BD75" s="27"/>
      <c r="BE75" s="39"/>
      <c r="BF75" s="30"/>
      <c r="BG75" s="27"/>
      <c r="BH75" s="27"/>
      <c r="BI75" s="27"/>
      <c r="BJ75" s="39"/>
      <c r="BK75" s="30"/>
    </row>
    <row r="76" spans="1:66" ht="13.5" thickBot="1" x14ac:dyDescent="0.25">
      <c r="A76" s="41"/>
      <c r="B76" s="32" t="s">
        <v>83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6" customHeight="1" x14ac:dyDescent="0.2">
      <c r="A77" s="34"/>
      <c r="B77" s="42"/>
    </row>
    <row r="78" spans="1:66" x14ac:dyDescent="0.2">
      <c r="A78" s="34"/>
      <c r="B78" s="34" t="s">
        <v>26</v>
      </c>
      <c r="L78" s="34"/>
    </row>
    <row r="79" spans="1:66" x14ac:dyDescent="0.2">
      <c r="A79" s="34"/>
      <c r="B79" s="34" t="s">
        <v>27</v>
      </c>
      <c r="L79" s="34"/>
    </row>
    <row r="80" spans="1:66" x14ac:dyDescent="0.2">
      <c r="L80" s="34"/>
    </row>
    <row r="81" spans="2:63" x14ac:dyDescent="0.2">
      <c r="B81" s="34" t="s">
        <v>33</v>
      </c>
      <c r="L81" s="34"/>
      <c r="BI81" s="43"/>
      <c r="BK81" s="45"/>
    </row>
    <row r="82" spans="2:63" x14ac:dyDescent="0.2">
      <c r="B82" s="34" t="s">
        <v>34</v>
      </c>
      <c r="L82" s="34"/>
    </row>
    <row r="83" spans="2:63" x14ac:dyDescent="0.2">
      <c r="B83" s="34"/>
      <c r="L83" s="34"/>
    </row>
    <row r="85" spans="2:63" x14ac:dyDescent="0.2">
      <c r="B85" s="24" t="s">
        <v>38</v>
      </c>
    </row>
    <row r="86" spans="2:63" x14ac:dyDescent="0.2">
      <c r="B86" s="24" t="s">
        <v>30</v>
      </c>
    </row>
    <row r="87" spans="2:63" x14ac:dyDescent="0.2">
      <c r="B87" s="24" t="s">
        <v>31</v>
      </c>
    </row>
    <row r="88" spans="2:63" x14ac:dyDescent="0.2">
      <c r="B88" s="24" t="s">
        <v>98</v>
      </c>
    </row>
    <row r="89" spans="2:63" x14ac:dyDescent="0.2">
      <c r="B89" s="24" t="s">
        <v>100</v>
      </c>
    </row>
    <row r="90" spans="2:63" x14ac:dyDescent="0.2">
      <c r="B90" s="24" t="s">
        <v>32</v>
      </c>
    </row>
    <row r="91" spans="2:63" x14ac:dyDescent="0.2">
      <c r="B91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0:BK50"/>
    <mergeCell ref="C54:BK54"/>
    <mergeCell ref="C10:BK10"/>
    <mergeCell ref="C13:BK13"/>
    <mergeCell ref="C16:BK16"/>
    <mergeCell ref="C19:BK19"/>
    <mergeCell ref="C22:BK22"/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2:BK32"/>
    <mergeCell ref="C68:BK68"/>
    <mergeCell ref="C33:BK33"/>
    <mergeCell ref="C31:BK31"/>
    <mergeCell ref="C37:BK37"/>
    <mergeCell ref="C49:BK4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N48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2" spans="2:11" x14ac:dyDescent="0.2">
      <c r="B2" s="82" t="s">
        <v>129</v>
      </c>
      <c r="C2" s="83"/>
      <c r="D2" s="83"/>
      <c r="E2" s="83"/>
      <c r="F2" s="83"/>
      <c r="G2" s="83"/>
      <c r="H2" s="83"/>
      <c r="I2" s="83"/>
      <c r="J2" s="83"/>
      <c r="K2" s="84"/>
    </row>
    <row r="3" spans="2:11" x14ac:dyDescent="0.2">
      <c r="B3" s="85" t="s">
        <v>110</v>
      </c>
      <c r="C3" s="86"/>
      <c r="D3" s="86"/>
      <c r="E3" s="86"/>
      <c r="F3" s="86"/>
      <c r="G3" s="86"/>
      <c r="H3" s="86"/>
      <c r="I3" s="86"/>
      <c r="J3" s="86"/>
      <c r="K3" s="87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7.1134136232874502E-3</v>
      </c>
      <c r="E5" s="6">
        <v>1.5170522730346483E-2</v>
      </c>
      <c r="F5" s="6">
        <v>0.28149142167283003</v>
      </c>
      <c r="G5" s="6">
        <v>5.8098291647465912E-3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0.62925039335687605</v>
      </c>
      <c r="E6" s="6">
        <v>2.8037081430386386</v>
      </c>
      <c r="F6" s="6">
        <v>9.8652755565442369</v>
      </c>
      <c r="G6" s="6">
        <v>1.6017541063913152</v>
      </c>
      <c r="H6" s="6">
        <v>0</v>
      </c>
      <c r="I6" s="6">
        <v>0</v>
      </c>
      <c r="J6" s="6">
        <v>6.9568215264957239E-2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3.6650440699361374E-2</v>
      </c>
      <c r="F7" s="6">
        <v>3.1543570883987224E-2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140.46562105187189</v>
      </c>
      <c r="E8" s="6">
        <v>28.185583201586997</v>
      </c>
      <c r="F8" s="6">
        <v>12.962515913192274</v>
      </c>
      <c r="G8" s="6">
        <v>5.2891050456230753</v>
      </c>
      <c r="H8" s="6">
        <v>0</v>
      </c>
      <c r="I8" s="6">
        <v>0</v>
      </c>
      <c r="J8" s="6">
        <v>3.0123484520419744E-3</v>
      </c>
      <c r="K8" s="6">
        <v>0</v>
      </c>
    </row>
    <row r="9" spans="2:11" x14ac:dyDescent="0.2">
      <c r="B9" s="1">
        <v>5</v>
      </c>
      <c r="C9" s="3" t="s">
        <v>44</v>
      </c>
      <c r="D9" s="6">
        <v>42.550143458288773</v>
      </c>
      <c r="E9" s="6">
        <v>27.868230365847296</v>
      </c>
      <c r="F9" s="6">
        <v>49.762433794640174</v>
      </c>
      <c r="G9" s="6">
        <v>2.2330311243371943</v>
      </c>
      <c r="H9" s="6">
        <v>0</v>
      </c>
      <c r="I9" s="6">
        <v>0</v>
      </c>
      <c r="J9" s="6">
        <v>0.2339530854117417</v>
      </c>
      <c r="K9" s="6">
        <v>0</v>
      </c>
    </row>
    <row r="10" spans="2:11" x14ac:dyDescent="0.2">
      <c r="B10" s="1">
        <v>6</v>
      </c>
      <c r="C10" s="3" t="s">
        <v>45</v>
      </c>
      <c r="D10" s="6">
        <v>0.14201595037824771</v>
      </c>
      <c r="E10" s="6">
        <v>1.2004497837453489</v>
      </c>
      <c r="F10" s="6">
        <v>5.7736097927131791</v>
      </c>
      <c r="G10" s="6">
        <v>0.79831719452199845</v>
      </c>
      <c r="H10" s="6">
        <v>0</v>
      </c>
      <c r="I10" s="6">
        <v>0</v>
      </c>
      <c r="J10" s="6">
        <v>3.4004112229341799E-2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18.697898595777392</v>
      </c>
      <c r="E11" s="6">
        <v>15.369228078785298</v>
      </c>
      <c r="F11" s="6">
        <v>22.906347576412465</v>
      </c>
      <c r="G11" s="6">
        <v>2.4033212954787446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0.19321154492059681</v>
      </c>
      <c r="E14" s="6">
        <v>56.831237268652764</v>
      </c>
      <c r="F14" s="6">
        <v>16.296223920379646</v>
      </c>
      <c r="G14" s="6">
        <v>1.1648089101817221</v>
      </c>
      <c r="H14" s="6">
        <v>0</v>
      </c>
      <c r="I14" s="6">
        <v>0</v>
      </c>
      <c r="J14" s="6">
        <v>2.7306274794147621E-2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147.55353191807259</v>
      </c>
      <c r="E15" s="6">
        <v>301.65516805124298</v>
      </c>
      <c r="F15" s="6">
        <v>204.97708000485619</v>
      </c>
      <c r="G15" s="6">
        <v>37.80295528715115</v>
      </c>
      <c r="H15" s="6">
        <v>0</v>
      </c>
      <c r="I15" s="6">
        <v>0</v>
      </c>
      <c r="J15" s="6">
        <v>0.19407717653841264</v>
      </c>
      <c r="K15" s="6">
        <v>0</v>
      </c>
    </row>
    <row r="16" spans="2:11" x14ac:dyDescent="0.2">
      <c r="B16" s="1">
        <v>12</v>
      </c>
      <c r="C16" s="3" t="s">
        <v>51</v>
      </c>
      <c r="D16" s="6">
        <v>118.09531691389165</v>
      </c>
      <c r="E16" s="6">
        <v>3.9603910824107222</v>
      </c>
      <c r="F16" s="6">
        <v>9.944172951415764</v>
      </c>
      <c r="G16" s="6">
        <v>4.6318314678195334</v>
      </c>
      <c r="H16" s="6">
        <v>0</v>
      </c>
      <c r="I16" s="6">
        <v>0</v>
      </c>
      <c r="J16" s="6">
        <v>5.4948998172940342E-2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0.15293361933575081</v>
      </c>
      <c r="E17" s="6">
        <v>0.24021139553223633</v>
      </c>
      <c r="F17" s="6">
        <v>1.0650710284609066</v>
      </c>
      <c r="G17" s="6">
        <v>2.4652675588526803E-2</v>
      </c>
      <c r="H17" s="6">
        <v>0</v>
      </c>
      <c r="I17" s="6">
        <v>0</v>
      </c>
      <c r="J17" s="6">
        <v>5.9345797065842281E-4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0.13064423690900331</v>
      </c>
      <c r="E18" s="6">
        <v>1.2084740248482793</v>
      </c>
      <c r="F18" s="6">
        <v>6.4366009984553383</v>
      </c>
      <c r="G18" s="6">
        <v>0.98507897059234384</v>
      </c>
      <c r="H18" s="6">
        <v>0</v>
      </c>
      <c r="I18" s="6">
        <v>0</v>
      </c>
      <c r="J18" s="6">
        <v>2.1730840122432467E-4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2.3777609163290627</v>
      </c>
      <c r="E19" s="6">
        <v>28.449768181018168</v>
      </c>
      <c r="F19" s="6">
        <v>75.947673178581169</v>
      </c>
      <c r="G19" s="6">
        <v>13.3237356880371</v>
      </c>
      <c r="H19" s="6">
        <v>0</v>
      </c>
      <c r="I19" s="6">
        <v>0</v>
      </c>
      <c r="J19" s="6">
        <v>4.7315810493289375E-5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224.62777243103119</v>
      </c>
      <c r="E20" s="6">
        <v>258.25673387678853</v>
      </c>
      <c r="F20" s="6">
        <v>147.86299016184208</v>
      </c>
      <c r="G20" s="6">
        <v>26.342740747844481</v>
      </c>
      <c r="H20" s="6">
        <v>0</v>
      </c>
      <c r="I20" s="6">
        <v>0</v>
      </c>
      <c r="J20" s="6">
        <v>21.674072896599885</v>
      </c>
      <c r="K20" s="6">
        <v>0</v>
      </c>
    </row>
    <row r="21" spans="2:11" x14ac:dyDescent="0.2">
      <c r="B21" s="1">
        <v>17</v>
      </c>
      <c r="C21" s="3" t="s">
        <v>56</v>
      </c>
      <c r="D21" s="6">
        <v>185.12921435000567</v>
      </c>
      <c r="E21" s="6">
        <v>48.51056804668648</v>
      </c>
      <c r="F21" s="6">
        <v>95.847763109339851</v>
      </c>
      <c r="G21" s="6">
        <v>11.644583425513559</v>
      </c>
      <c r="H21" s="6">
        <v>0</v>
      </c>
      <c r="I21" s="6">
        <v>0</v>
      </c>
      <c r="J21" s="6">
        <v>0.46543115926307982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37.159690991521828</v>
      </c>
      <c r="E23" s="6">
        <v>26.903836884804438</v>
      </c>
      <c r="F23" s="6">
        <v>67.676493571749475</v>
      </c>
      <c r="G23" s="6">
        <v>16.403097660252349</v>
      </c>
      <c r="H23" s="6">
        <v>0</v>
      </c>
      <c r="I23" s="6">
        <v>0</v>
      </c>
      <c r="J23" s="6">
        <v>0.39630281906680209</v>
      </c>
      <c r="K23" s="6">
        <v>0</v>
      </c>
    </row>
    <row r="24" spans="2:11" x14ac:dyDescent="0.2">
      <c r="B24" s="1">
        <v>20</v>
      </c>
      <c r="C24" s="3" t="s">
        <v>59</v>
      </c>
      <c r="D24" s="6">
        <v>6474.8771489801029</v>
      </c>
      <c r="E24" s="6">
        <v>1182.6999742851899</v>
      </c>
      <c r="F24" s="6">
        <v>401.34691399906217</v>
      </c>
      <c r="G24" s="6">
        <v>51.272162738821152</v>
      </c>
      <c r="H24" s="6">
        <v>0</v>
      </c>
      <c r="I24" s="6">
        <v>0</v>
      </c>
      <c r="J24" s="6">
        <v>1218.8785449971351</v>
      </c>
      <c r="K24" s="6">
        <v>0</v>
      </c>
    </row>
    <row r="25" spans="2:11" x14ac:dyDescent="0.2">
      <c r="B25" s="1">
        <v>21</v>
      </c>
      <c r="C25" s="2" t="s">
        <v>60</v>
      </c>
      <c r="D25" s="6">
        <v>1.4160719394995607E-3</v>
      </c>
      <c r="E25" s="6">
        <v>1.1647947437732448E-2</v>
      </c>
      <c r="F25" s="6">
        <v>8.8535131818729601E-2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6.3871067362295919E-2</v>
      </c>
      <c r="F26" s="6">
        <v>0.53815466027815118</v>
      </c>
      <c r="G26" s="6">
        <v>3.3999017475949217E-2</v>
      </c>
      <c r="H26" s="6">
        <v>0</v>
      </c>
      <c r="I26" s="6">
        <v>0</v>
      </c>
      <c r="J26" s="6">
        <v>0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0</v>
      </c>
      <c r="E28" s="6">
        <v>0.15937288553133058</v>
      </c>
      <c r="F28" s="6">
        <v>6.4623157743337545E-2</v>
      </c>
      <c r="G28" s="6">
        <v>0.14838316152294279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731.92593316982027</v>
      </c>
      <c r="E29" s="6">
        <v>126.70760280683582</v>
      </c>
      <c r="F29" s="6">
        <v>60.220956076847884</v>
      </c>
      <c r="G29" s="6">
        <v>6.7489261638166678</v>
      </c>
      <c r="H29" s="6">
        <v>0</v>
      </c>
      <c r="I29" s="6">
        <v>0</v>
      </c>
      <c r="J29" s="6">
        <v>0.30010962663858154</v>
      </c>
      <c r="K29" s="6">
        <v>0</v>
      </c>
    </row>
    <row r="30" spans="2:11" x14ac:dyDescent="0.2">
      <c r="B30" s="1">
        <v>26</v>
      </c>
      <c r="C30" s="3" t="s">
        <v>65</v>
      </c>
      <c r="D30" s="6">
        <v>28.492684311692624</v>
      </c>
      <c r="E30" s="6">
        <v>16.609770175279582</v>
      </c>
      <c r="F30" s="6">
        <v>21.415265766287071</v>
      </c>
      <c r="G30" s="6">
        <v>2.7369260473521537</v>
      </c>
      <c r="H30" s="6">
        <v>0</v>
      </c>
      <c r="I30" s="6">
        <v>0</v>
      </c>
      <c r="J30" s="6">
        <v>3.2983832536439911E-2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0.34411855589999424</v>
      </c>
      <c r="E31" s="6">
        <v>0.95891801282994393</v>
      </c>
      <c r="F31" s="6">
        <v>1.2498497125400516</v>
      </c>
      <c r="G31" s="6">
        <v>3.692628352556146E-2</v>
      </c>
      <c r="H31" s="6">
        <v>0</v>
      </c>
      <c r="I31" s="6">
        <v>0</v>
      </c>
      <c r="J31" s="6">
        <v>0.77560000826511311</v>
      </c>
      <c r="K31" s="6">
        <v>0</v>
      </c>
    </row>
    <row r="32" spans="2:11" x14ac:dyDescent="0.2">
      <c r="B32" s="1">
        <v>28</v>
      </c>
      <c r="C32" s="3" t="s">
        <v>66</v>
      </c>
      <c r="D32" s="6">
        <v>0.37438515072341522</v>
      </c>
      <c r="E32" s="6">
        <v>0.59610540085745134</v>
      </c>
      <c r="F32" s="6">
        <v>2.2910713728276821</v>
      </c>
      <c r="G32" s="6">
        <v>0.22273003767667948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13.312192900953823</v>
      </c>
      <c r="E33" s="6">
        <v>20.543455117431186</v>
      </c>
      <c r="F33" s="6">
        <v>25.250438446584635</v>
      </c>
      <c r="G33" s="6">
        <v>1.6382667170919185</v>
      </c>
      <c r="H33" s="6">
        <v>0</v>
      </c>
      <c r="I33" s="6">
        <v>0</v>
      </c>
      <c r="J33" s="6">
        <v>6.1469788193638146E-3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75.847346240552241</v>
      </c>
      <c r="E34" s="6">
        <v>50.862046935587379</v>
      </c>
      <c r="F34" s="6">
        <v>35.333035398103043</v>
      </c>
      <c r="G34" s="6">
        <v>3.4928752463947101</v>
      </c>
      <c r="H34" s="6">
        <v>0</v>
      </c>
      <c r="I34" s="6">
        <v>0</v>
      </c>
      <c r="J34" s="6">
        <v>0.54941126289748454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2.4083925700560913</v>
      </c>
      <c r="E35" s="6">
        <v>0.24483165683233907</v>
      </c>
      <c r="F35" s="6">
        <v>0.75326415160286331</v>
      </c>
      <c r="G35" s="6">
        <v>7.6578631872054909E-2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571.59440933471274</v>
      </c>
      <c r="E36" s="6">
        <v>77.902342665452224</v>
      </c>
      <c r="F36" s="6">
        <v>70.659450663797415</v>
      </c>
      <c r="G36" s="6">
        <v>11.126200705747184</v>
      </c>
      <c r="H36" s="6">
        <v>0</v>
      </c>
      <c r="I36" s="6">
        <v>0</v>
      </c>
      <c r="J36" s="6">
        <v>11.751937747768801</v>
      </c>
      <c r="K36" s="6">
        <v>0</v>
      </c>
    </row>
    <row r="37" spans="2:14" x14ac:dyDescent="0.2">
      <c r="B37" s="1">
        <v>33</v>
      </c>
      <c r="C37" s="3" t="s">
        <v>101</v>
      </c>
      <c r="D37" s="6">
        <v>279.25101548247511</v>
      </c>
      <c r="E37" s="6">
        <v>69.1036240530904</v>
      </c>
      <c r="F37" s="6">
        <v>71.264275003032552</v>
      </c>
      <c r="G37" s="6">
        <v>10.852519524202046</v>
      </c>
      <c r="H37" s="6">
        <v>0</v>
      </c>
      <c r="I37" s="6">
        <v>0</v>
      </c>
      <c r="J37" s="6">
        <v>0.31785876944417807</v>
      </c>
      <c r="K37" s="6">
        <v>0</v>
      </c>
    </row>
    <row r="38" spans="2:14" x14ac:dyDescent="0.2">
      <c r="B38" s="1">
        <v>34</v>
      </c>
      <c r="C38" s="3" t="s">
        <v>71</v>
      </c>
      <c r="D38" s="6">
        <v>22.656152571369308</v>
      </c>
      <c r="E38" s="6">
        <v>6.4947026753868306E-2</v>
      </c>
      <c r="F38" s="6">
        <v>0.30520845865860013</v>
      </c>
      <c r="G38" s="6">
        <v>8.2533926473969225E-3</v>
      </c>
      <c r="H38" s="6">
        <v>0</v>
      </c>
      <c r="I38" s="6">
        <v>0</v>
      </c>
      <c r="J38" s="6">
        <v>0</v>
      </c>
      <c r="K38" s="6">
        <v>0</v>
      </c>
    </row>
    <row r="39" spans="2:14" x14ac:dyDescent="0.2">
      <c r="B39" s="1">
        <v>35</v>
      </c>
      <c r="C39" s="3" t="s">
        <v>72</v>
      </c>
      <c r="D39" s="6">
        <v>34.024801838609307</v>
      </c>
      <c r="E39" s="6">
        <v>107.10229721558551</v>
      </c>
      <c r="F39" s="6">
        <v>212.20431519296699</v>
      </c>
      <c r="G39" s="6">
        <v>37.268769943347877</v>
      </c>
      <c r="H39" s="6">
        <v>0</v>
      </c>
      <c r="I39" s="6">
        <v>0</v>
      </c>
      <c r="J39" s="6">
        <v>0.42643010453101288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0.63016407182325929</v>
      </c>
      <c r="E40" s="6">
        <v>2.0593490045275162</v>
      </c>
      <c r="F40" s="6">
        <v>5.0276562322041887</v>
      </c>
      <c r="G40" s="6">
        <v>0.90267595531143252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279.62989084782629</v>
      </c>
      <c r="E41" s="6">
        <v>180.49160390735375</v>
      </c>
      <c r="F41" s="6">
        <v>174.02346700808175</v>
      </c>
      <c r="G41" s="6">
        <v>107.05225582740592</v>
      </c>
      <c r="H41" s="6">
        <v>0</v>
      </c>
      <c r="I41" s="6">
        <v>0</v>
      </c>
      <c r="J41" s="6">
        <v>1.0531439103126501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</row>
    <row r="47" spans="2:14" x14ac:dyDescent="0.2">
      <c r="D47" s="44"/>
      <c r="F47" s="47"/>
      <c r="K47" s="47"/>
    </row>
    <row r="48" spans="2:14" x14ac:dyDescent="0.2">
      <c r="D48" s="47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2019-09-09T07:21:53Z</dcterms:modified>
</cp:coreProperties>
</file>