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</workbook>
</file>

<file path=xl/calcChain.xml><?xml version="1.0" encoding="utf-8"?>
<calcChain xmlns="http://schemas.openxmlformats.org/spreadsheetml/2006/main">
  <c r="BK72" i="8" l="1"/>
  <c r="BK27" i="8" l="1"/>
  <c r="BK8" i="8" l="1"/>
  <c r="BJ9" i="8" l="1"/>
  <c r="BI9" i="8"/>
  <c r="BH9" i="8"/>
  <c r="BG9" i="8"/>
  <c r="BF9" i="8"/>
  <c r="BE9" i="8"/>
  <c r="BD9" i="8"/>
  <c r="BC9" i="8"/>
  <c r="BB9" i="8"/>
  <c r="BA9" i="8"/>
  <c r="AZ9" i="8"/>
  <c r="AY9" i="8"/>
  <c r="AX9" i="8"/>
  <c r="AW9" i="8"/>
  <c r="AV9" i="8"/>
  <c r="AU9" i="8"/>
  <c r="AT9" i="8"/>
  <c r="AS9" i="8"/>
  <c r="AR9" i="8"/>
  <c r="AQ9" i="8"/>
  <c r="AP9" i="8"/>
  <c r="AO9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BK11" i="8"/>
  <c r="BJ58" i="8" l="1"/>
  <c r="BI58" i="8"/>
  <c r="BH58" i="8"/>
  <c r="BG58" i="8"/>
  <c r="BF58" i="8"/>
  <c r="BE58" i="8"/>
  <c r="BD58" i="8"/>
  <c r="BC58" i="8"/>
  <c r="BB58" i="8"/>
  <c r="BA58" i="8"/>
  <c r="AZ58" i="8"/>
  <c r="AY58" i="8"/>
  <c r="AX58" i="8"/>
  <c r="AW58" i="8"/>
  <c r="AV58" i="8"/>
  <c r="AU58" i="8"/>
  <c r="AT58" i="8"/>
  <c r="AS58" i="8"/>
  <c r="AR58" i="8"/>
  <c r="AQ58" i="8"/>
  <c r="AP58" i="8"/>
  <c r="AO58" i="8"/>
  <c r="AN58" i="8"/>
  <c r="AM58" i="8"/>
  <c r="AL58" i="8"/>
  <c r="AK58" i="8"/>
  <c r="AJ58" i="8"/>
  <c r="AI58" i="8"/>
  <c r="AH58" i="8"/>
  <c r="AG58" i="8"/>
  <c r="AF58" i="8"/>
  <c r="AE58" i="8"/>
  <c r="AD58" i="8"/>
  <c r="AC58" i="8"/>
  <c r="AB58" i="8"/>
  <c r="AA58" i="8"/>
  <c r="Z58" i="8"/>
  <c r="Y58" i="8"/>
  <c r="X58" i="8"/>
  <c r="W58" i="8"/>
  <c r="V58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BJ47" i="8"/>
  <c r="BI47" i="8"/>
  <c r="BH47" i="8"/>
  <c r="BG47" i="8"/>
  <c r="BF47" i="8"/>
  <c r="BE47" i="8"/>
  <c r="BD47" i="8"/>
  <c r="BC47" i="8"/>
  <c r="BB47" i="8"/>
  <c r="BA47" i="8"/>
  <c r="AZ47" i="8"/>
  <c r="AY47" i="8"/>
  <c r="AX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K69" i="8"/>
  <c r="BK57" i="8"/>
  <c r="BK20" i="8"/>
  <c r="BK38" i="8" l="1"/>
  <c r="BK23" i="8"/>
  <c r="BK24" i="8"/>
  <c r="BK25" i="8"/>
  <c r="BK26" i="8"/>
  <c r="BK28" i="8"/>
  <c r="BK34" i="8"/>
  <c r="BK35" i="8"/>
  <c r="BK76" i="8" l="1"/>
  <c r="BK70" i="8"/>
  <c r="BK63" i="8"/>
  <c r="BK62" i="8"/>
  <c r="BK61" i="8"/>
  <c r="BK60" i="8"/>
  <c r="BK58" i="8"/>
  <c r="BK52" i="8"/>
  <c r="BK46" i="8"/>
  <c r="BK45" i="8"/>
  <c r="BK44" i="8"/>
  <c r="BK43" i="8"/>
  <c r="BK42" i="8"/>
  <c r="BK41" i="8"/>
  <c r="BK40" i="8"/>
  <c r="BK39" i="8"/>
  <c r="BK21" i="8"/>
  <c r="BK17" i="8"/>
  <c r="BK14" i="8"/>
  <c r="D64" i="8"/>
  <c r="E64" i="8"/>
  <c r="E65" i="8" s="1"/>
  <c r="F64" i="8"/>
  <c r="G64" i="8"/>
  <c r="G65" i="8" s="1"/>
  <c r="H64" i="8"/>
  <c r="I64" i="8"/>
  <c r="I65" i="8" s="1"/>
  <c r="J64" i="8"/>
  <c r="K64" i="8"/>
  <c r="K65" i="8" s="1"/>
  <c r="L64" i="8"/>
  <c r="M64" i="8"/>
  <c r="M65" i="8" s="1"/>
  <c r="N64" i="8"/>
  <c r="O64" i="8"/>
  <c r="O65" i="8" s="1"/>
  <c r="P64" i="8"/>
  <c r="Q64" i="8"/>
  <c r="Q65" i="8" s="1"/>
  <c r="R64" i="8"/>
  <c r="S64" i="8"/>
  <c r="S65" i="8" s="1"/>
  <c r="T64" i="8"/>
  <c r="U64" i="8"/>
  <c r="U65" i="8" s="1"/>
  <c r="V64" i="8"/>
  <c r="W64" i="8"/>
  <c r="W65" i="8" s="1"/>
  <c r="X64" i="8"/>
  <c r="Y64" i="8"/>
  <c r="Y65" i="8" s="1"/>
  <c r="Z64" i="8"/>
  <c r="AA64" i="8"/>
  <c r="AA65" i="8" s="1"/>
  <c r="AB64" i="8"/>
  <c r="AC64" i="8"/>
  <c r="AC65" i="8" s="1"/>
  <c r="AD64" i="8"/>
  <c r="AE64" i="8"/>
  <c r="AE65" i="8" s="1"/>
  <c r="AF64" i="8"/>
  <c r="AG64" i="8"/>
  <c r="AG65" i="8" s="1"/>
  <c r="AH64" i="8"/>
  <c r="AI64" i="8"/>
  <c r="AI65" i="8" s="1"/>
  <c r="AJ64" i="8"/>
  <c r="AK64" i="8"/>
  <c r="AK65" i="8" s="1"/>
  <c r="AL64" i="8"/>
  <c r="AM64" i="8"/>
  <c r="AM65" i="8" s="1"/>
  <c r="AN64" i="8"/>
  <c r="AO64" i="8"/>
  <c r="AO65" i="8" s="1"/>
  <c r="AP64" i="8"/>
  <c r="AQ64" i="8"/>
  <c r="AQ65" i="8" s="1"/>
  <c r="AR64" i="8"/>
  <c r="AS64" i="8"/>
  <c r="AS65" i="8" s="1"/>
  <c r="AT64" i="8"/>
  <c r="AU64" i="8"/>
  <c r="AU65" i="8" s="1"/>
  <c r="AV64" i="8"/>
  <c r="AW64" i="8"/>
  <c r="AW65" i="8" s="1"/>
  <c r="AX64" i="8"/>
  <c r="AX65" i="8" s="1"/>
  <c r="AY64" i="8"/>
  <c r="AY65" i="8" s="1"/>
  <c r="AZ64" i="8"/>
  <c r="AZ65" i="8" s="1"/>
  <c r="BA64" i="8"/>
  <c r="BA65" i="8" s="1"/>
  <c r="BB64" i="8"/>
  <c r="BB65" i="8" s="1"/>
  <c r="BC64" i="8"/>
  <c r="BC65" i="8" s="1"/>
  <c r="BD64" i="8"/>
  <c r="BD65" i="8" s="1"/>
  <c r="BE64" i="8"/>
  <c r="BE65" i="8" s="1"/>
  <c r="BF64" i="8"/>
  <c r="BF65" i="8" s="1"/>
  <c r="BG64" i="8"/>
  <c r="BG65" i="8" s="1"/>
  <c r="BH64" i="8"/>
  <c r="BH65" i="8" s="1"/>
  <c r="BI64" i="8"/>
  <c r="BI65" i="8" s="1"/>
  <c r="BJ64" i="8"/>
  <c r="BJ65" i="8" s="1"/>
  <c r="C64" i="8"/>
  <c r="C65" i="8" s="1"/>
  <c r="AV65" i="8"/>
  <c r="D65" i="8"/>
  <c r="F65" i="8"/>
  <c r="H65" i="8"/>
  <c r="J65" i="8"/>
  <c r="L65" i="8"/>
  <c r="N65" i="8"/>
  <c r="P65" i="8"/>
  <c r="R65" i="8"/>
  <c r="T65" i="8"/>
  <c r="V65" i="8"/>
  <c r="X65" i="8"/>
  <c r="Z65" i="8"/>
  <c r="AB65" i="8"/>
  <c r="AD65" i="8"/>
  <c r="AF65" i="8"/>
  <c r="AH65" i="8"/>
  <c r="AJ65" i="8"/>
  <c r="AL65" i="8"/>
  <c r="AN65" i="8"/>
  <c r="AP65" i="8"/>
  <c r="AR65" i="8"/>
  <c r="AT65" i="8"/>
  <c r="D53" i="8"/>
  <c r="E53" i="8"/>
  <c r="F53" i="8"/>
  <c r="G53" i="8"/>
  <c r="H53" i="8"/>
  <c r="I53" i="8"/>
  <c r="J53" i="8"/>
  <c r="K53" i="8"/>
  <c r="L53" i="8"/>
  <c r="M53" i="8"/>
  <c r="N53" i="8"/>
  <c r="O53" i="8"/>
  <c r="P53" i="8"/>
  <c r="Q53" i="8"/>
  <c r="R53" i="8"/>
  <c r="S53" i="8"/>
  <c r="T53" i="8"/>
  <c r="U53" i="8"/>
  <c r="V53" i="8"/>
  <c r="W53" i="8"/>
  <c r="X53" i="8"/>
  <c r="Y53" i="8"/>
  <c r="Z53" i="8"/>
  <c r="AA53" i="8"/>
  <c r="AB53" i="8"/>
  <c r="AC53" i="8"/>
  <c r="AD53" i="8"/>
  <c r="AE53" i="8"/>
  <c r="AF53" i="8"/>
  <c r="AG53" i="8"/>
  <c r="AH53" i="8"/>
  <c r="AI53" i="8"/>
  <c r="AJ53" i="8"/>
  <c r="AK53" i="8"/>
  <c r="AL53" i="8"/>
  <c r="AM53" i="8"/>
  <c r="AN53" i="8"/>
  <c r="AO53" i="8"/>
  <c r="AP53" i="8"/>
  <c r="AQ53" i="8"/>
  <c r="AR53" i="8"/>
  <c r="AS53" i="8"/>
  <c r="AT53" i="8"/>
  <c r="AU53" i="8"/>
  <c r="AV53" i="8"/>
  <c r="AW53" i="8"/>
  <c r="AX53" i="8"/>
  <c r="AY53" i="8"/>
  <c r="AZ53" i="8"/>
  <c r="BA53" i="8"/>
  <c r="BB53" i="8"/>
  <c r="BC53" i="8"/>
  <c r="BD53" i="8"/>
  <c r="BE53" i="8"/>
  <c r="BF53" i="8"/>
  <c r="BG53" i="8"/>
  <c r="BH53" i="8"/>
  <c r="BI53" i="8"/>
  <c r="BJ53" i="8"/>
  <c r="D36" i="8"/>
  <c r="E36" i="8"/>
  <c r="F36" i="8"/>
  <c r="G36" i="8"/>
  <c r="H36" i="8"/>
  <c r="I36" i="8"/>
  <c r="J36" i="8"/>
  <c r="K36" i="8"/>
  <c r="L36" i="8"/>
  <c r="M36" i="8"/>
  <c r="N36" i="8"/>
  <c r="O36" i="8"/>
  <c r="P36" i="8"/>
  <c r="Q36" i="8"/>
  <c r="R36" i="8"/>
  <c r="S36" i="8"/>
  <c r="T36" i="8"/>
  <c r="U36" i="8"/>
  <c r="V36" i="8"/>
  <c r="W36" i="8"/>
  <c r="X36" i="8"/>
  <c r="Y36" i="8"/>
  <c r="Z36" i="8"/>
  <c r="AA36" i="8"/>
  <c r="AB36" i="8"/>
  <c r="AC36" i="8"/>
  <c r="AD36" i="8"/>
  <c r="AE36" i="8"/>
  <c r="AF36" i="8"/>
  <c r="AG36" i="8"/>
  <c r="AH36" i="8"/>
  <c r="AI36" i="8"/>
  <c r="AJ36" i="8"/>
  <c r="AK36" i="8"/>
  <c r="AL36" i="8"/>
  <c r="AM36" i="8"/>
  <c r="AN36" i="8"/>
  <c r="AO36" i="8"/>
  <c r="AP36" i="8"/>
  <c r="AQ36" i="8"/>
  <c r="AR36" i="8"/>
  <c r="AS36" i="8"/>
  <c r="AT36" i="8"/>
  <c r="AU36" i="8"/>
  <c r="AV36" i="8"/>
  <c r="AW36" i="8"/>
  <c r="AX36" i="8"/>
  <c r="AY36" i="8"/>
  <c r="AZ36" i="8"/>
  <c r="BA36" i="8"/>
  <c r="BB36" i="8"/>
  <c r="BC36" i="8"/>
  <c r="BD36" i="8"/>
  <c r="BE36" i="8"/>
  <c r="BF36" i="8"/>
  <c r="BG36" i="8"/>
  <c r="BH36" i="8"/>
  <c r="BI36" i="8"/>
  <c r="BJ36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29" i="8"/>
  <c r="E29" i="8"/>
  <c r="F29" i="8"/>
  <c r="G29" i="8"/>
  <c r="H29" i="8"/>
  <c r="I29" i="8"/>
  <c r="J29" i="8"/>
  <c r="K29" i="8"/>
  <c r="L29" i="8"/>
  <c r="M29" i="8"/>
  <c r="N29" i="8"/>
  <c r="O29" i="8"/>
  <c r="P29" i="8"/>
  <c r="Q29" i="8"/>
  <c r="R29" i="8"/>
  <c r="S29" i="8"/>
  <c r="T29" i="8"/>
  <c r="U29" i="8"/>
  <c r="V29" i="8"/>
  <c r="W29" i="8"/>
  <c r="X29" i="8"/>
  <c r="Y29" i="8"/>
  <c r="Z29" i="8"/>
  <c r="AA29" i="8"/>
  <c r="AB29" i="8"/>
  <c r="AC29" i="8"/>
  <c r="AD29" i="8"/>
  <c r="AE29" i="8"/>
  <c r="AF29" i="8"/>
  <c r="AG29" i="8"/>
  <c r="AH29" i="8"/>
  <c r="AI29" i="8"/>
  <c r="AJ29" i="8"/>
  <c r="AK29" i="8"/>
  <c r="AL29" i="8"/>
  <c r="AM29" i="8"/>
  <c r="AN29" i="8"/>
  <c r="AO29" i="8"/>
  <c r="AP29" i="8"/>
  <c r="AQ29" i="8"/>
  <c r="AR29" i="8"/>
  <c r="AS29" i="8"/>
  <c r="AT29" i="8"/>
  <c r="AU29" i="8"/>
  <c r="AV29" i="8"/>
  <c r="AW29" i="8"/>
  <c r="AX29" i="8"/>
  <c r="AY29" i="8"/>
  <c r="AZ29" i="8"/>
  <c r="BA29" i="8"/>
  <c r="BB29" i="8"/>
  <c r="BC29" i="8"/>
  <c r="BD29" i="8"/>
  <c r="BE29" i="8"/>
  <c r="BF29" i="8"/>
  <c r="BG29" i="8"/>
  <c r="BH29" i="8"/>
  <c r="BI29" i="8"/>
  <c r="BJ29" i="8"/>
  <c r="C29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53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C9" i="8"/>
  <c r="C36" i="8"/>
  <c r="BJ30" i="8" l="1"/>
  <c r="BH30" i="8"/>
  <c r="BF30" i="8"/>
  <c r="BD30" i="8"/>
  <c r="BB30" i="8"/>
  <c r="AZ30" i="8"/>
  <c r="AX30" i="8"/>
  <c r="AV30" i="8"/>
  <c r="AT30" i="8"/>
  <c r="AR30" i="8"/>
  <c r="AP30" i="8"/>
  <c r="AN30" i="8"/>
  <c r="AL30" i="8"/>
  <c r="AJ30" i="8"/>
  <c r="AH30" i="8"/>
  <c r="AF30" i="8"/>
  <c r="AD30" i="8"/>
  <c r="AB30" i="8"/>
  <c r="Z30" i="8"/>
  <c r="X30" i="8"/>
  <c r="V30" i="8"/>
  <c r="T30" i="8"/>
  <c r="R30" i="8"/>
  <c r="P30" i="8"/>
  <c r="N30" i="8"/>
  <c r="L30" i="8"/>
  <c r="J30" i="8"/>
  <c r="H30" i="8"/>
  <c r="F30" i="8"/>
  <c r="D30" i="8"/>
  <c r="BI30" i="8"/>
  <c r="BG30" i="8"/>
  <c r="BE30" i="8"/>
  <c r="BC30" i="8"/>
  <c r="BA30" i="8"/>
  <c r="AY30" i="8"/>
  <c r="AW30" i="8"/>
  <c r="AU30" i="8"/>
  <c r="AS30" i="8"/>
  <c r="AQ30" i="8"/>
  <c r="AO30" i="8"/>
  <c r="AM30" i="8"/>
  <c r="AK30" i="8"/>
  <c r="AI30" i="8"/>
  <c r="AG30" i="8"/>
  <c r="AE30" i="8"/>
  <c r="AC30" i="8"/>
  <c r="AA30" i="8"/>
  <c r="Y30" i="8"/>
  <c r="W30" i="8"/>
  <c r="U30" i="8"/>
  <c r="S30" i="8"/>
  <c r="Q30" i="8"/>
  <c r="O30" i="8"/>
  <c r="M30" i="8"/>
  <c r="K30" i="8"/>
  <c r="I30" i="8"/>
  <c r="G30" i="8"/>
  <c r="E30" i="8"/>
  <c r="BK47" i="8"/>
  <c r="BI48" i="8"/>
  <c r="BE48" i="8"/>
  <c r="BC48" i="8"/>
  <c r="BA48" i="8"/>
  <c r="AY48" i="8"/>
  <c r="AW48" i="8"/>
  <c r="AU48" i="8"/>
  <c r="AS48" i="8"/>
  <c r="AQ48" i="8"/>
  <c r="AO48" i="8"/>
  <c r="AM48" i="8"/>
  <c r="AK48" i="8"/>
  <c r="AI48" i="8"/>
  <c r="AG48" i="8"/>
  <c r="AE48" i="8"/>
  <c r="AC48" i="8"/>
  <c r="AA48" i="8"/>
  <c r="Y48" i="8"/>
  <c r="W48" i="8"/>
  <c r="U48" i="8"/>
  <c r="S48" i="8"/>
  <c r="Q48" i="8"/>
  <c r="O48" i="8"/>
  <c r="M48" i="8"/>
  <c r="K48" i="8"/>
  <c r="I48" i="8"/>
  <c r="G48" i="8"/>
  <c r="E48" i="8"/>
  <c r="AX48" i="8"/>
  <c r="AV48" i="8"/>
  <c r="AT48" i="8"/>
  <c r="AR48" i="8"/>
  <c r="AP48" i="8"/>
  <c r="AN48" i="8"/>
  <c r="AL48" i="8"/>
  <c r="AJ48" i="8"/>
  <c r="AH48" i="8"/>
  <c r="AF48" i="8"/>
  <c r="AD48" i="8"/>
  <c r="AB48" i="8"/>
  <c r="Z48" i="8"/>
  <c r="X48" i="8"/>
  <c r="V48" i="8"/>
  <c r="T48" i="8"/>
  <c r="R48" i="8"/>
  <c r="P48" i="8"/>
  <c r="N48" i="8"/>
  <c r="L48" i="8"/>
  <c r="J48" i="8"/>
  <c r="H48" i="8"/>
  <c r="F48" i="8"/>
  <c r="D48" i="8"/>
  <c r="BK18" i="8"/>
  <c r="BK53" i="8"/>
  <c r="BG48" i="8"/>
  <c r="BK36" i="8"/>
  <c r="BJ48" i="8"/>
  <c r="BF48" i="8"/>
  <c r="BD48" i="8"/>
  <c r="AZ48" i="8"/>
  <c r="BK9" i="8"/>
  <c r="BK12" i="8"/>
  <c r="BK65" i="8"/>
  <c r="BK64" i="8"/>
  <c r="BB48" i="8"/>
  <c r="BK29" i="8"/>
  <c r="BK15" i="8"/>
  <c r="C48" i="8"/>
  <c r="BH48" i="8"/>
  <c r="C30" i="8"/>
  <c r="I72" i="8" l="1"/>
  <c r="Q72" i="8"/>
  <c r="AK72" i="8"/>
  <c r="AS72" i="8"/>
  <c r="BA72" i="8"/>
  <c r="BD72" i="8"/>
  <c r="W72" i="8"/>
  <c r="E72" i="8"/>
  <c r="M72" i="8"/>
  <c r="U72" i="8"/>
  <c r="AG72" i="8"/>
  <c r="AO72" i="8"/>
  <c r="AW72" i="8"/>
  <c r="BE72" i="8"/>
  <c r="BG72" i="8"/>
  <c r="G72" i="8"/>
  <c r="K72" i="8"/>
  <c r="O72" i="8"/>
  <c r="S72" i="8"/>
  <c r="AA72" i="8"/>
  <c r="AI72" i="8"/>
  <c r="AM72" i="8"/>
  <c r="AQ72" i="8"/>
  <c r="AU72" i="8"/>
  <c r="AY72" i="8"/>
  <c r="BC72" i="8"/>
  <c r="Y72" i="8"/>
  <c r="AC72" i="8"/>
  <c r="AE72" i="8"/>
  <c r="BI72" i="8"/>
  <c r="D72" i="8"/>
  <c r="H72" i="8"/>
  <c r="L72" i="8"/>
  <c r="P72" i="8"/>
  <c r="T72" i="8"/>
  <c r="X72" i="8"/>
  <c r="AB72" i="8"/>
  <c r="AF72" i="8"/>
  <c r="AJ72" i="8"/>
  <c r="AN72" i="8"/>
  <c r="AR72" i="8"/>
  <c r="AV72" i="8"/>
  <c r="F72" i="8"/>
  <c r="J72" i="8"/>
  <c r="N72" i="8"/>
  <c r="R72" i="8"/>
  <c r="V72" i="8"/>
  <c r="Z72" i="8"/>
  <c r="AD72" i="8"/>
  <c r="AH72" i="8"/>
  <c r="AL72" i="8"/>
  <c r="AP72" i="8"/>
  <c r="AT72" i="8"/>
  <c r="AX72" i="8"/>
  <c r="AZ72" i="8"/>
  <c r="BB72" i="8"/>
  <c r="BJ72" i="8"/>
  <c r="BF72" i="8"/>
  <c r="BH72" i="8"/>
  <c r="BK48" i="8"/>
  <c r="C72" i="8"/>
  <c r="BK30" i="8"/>
</calcChain>
</file>

<file path=xl/sharedStrings.xml><?xml version="1.0" encoding="utf-8"?>
<sst xmlns="http://schemas.openxmlformats.org/spreadsheetml/2006/main" count="168" uniqueCount="131">
  <si>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</si>
  <si>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</si>
  <si>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</si>
  <si>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</si>
  <si>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</si>
  <si>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</si>
  <si>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</si>
  <si>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</si>
  <si>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</si>
  <si>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</si>
  <si>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</si>
  <si>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</si>
  <si>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</si>
  <si>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</si>
  <si>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</si>
  <si>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</si>
  <si>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</si>
  <si>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</si>
  <si>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</si>
  <si>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</si>
  <si>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</si>
  <si>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</si>
  <si>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</si>
  <si>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</si>
  <si>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</si>
  <si>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</si>
  <si>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</si>
  <si>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</si>
  <si>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</si>
  <si>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</si>
  <si>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</si>
  <si>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</si>
  <si>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</si>
  <si>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</si>
  <si>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</si>
  <si>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</si>
  <si>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</si>
  <si>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</si>
  <si>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</si>
  <si>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</si>
  <si>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</si>
  <si>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</si>
  <si>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</si>
  <si>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</si>
  <si>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</si>
  <si>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</si>
  <si>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</si>
  <si>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</si>
  <si>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</si>
  <si>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</si>
  <si>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</si>
  <si>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</si>
  <si>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</si>
  <si>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</si>
  <si>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</si>
  <si>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</si>
  <si>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</si>
  <si>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</si>
  <si>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</si>
  <si>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</si>
  <si>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</si>
  <si>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</si>
  <si>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</si>
  <si>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</si>
  <si>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</si>
  <si>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</si>
  <si>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</si>
  <si>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</si>
  <si>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</si>
  <si>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</si>
  <si>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</si>
  <si>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</si>
  <si>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</si>
  <si>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</si>
  <si>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</si>
  <si>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</si>
  <si>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</si>
  <si>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</si>
  <si>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</si>
  <si>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</si>
  <si>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</si>
  <si>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</si>
  <si>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</si>
  <si>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</si>
  <si>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</si>
  <si>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</si>
  <si>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</si>
  <si>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</si>
  <si>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</si>
  <si>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</si>
  <si>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</si>
  <si>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</si>
  <si>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</si>
  <si>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</si>
  <si>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</si>
  <si>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</si>
  <si>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</si>
  <si>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</si>
  <si>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</si>
  <si>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</si>
  <si>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</si>
  <si>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</si>
  <si>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</si>
  <si>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</si>
  <si>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</si>
  <si>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</si>
  <si>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</si>
  <si>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</si>
  <si>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</si>
  <si>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</si>
  <si>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</si>
  <si>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</si>
  <si>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</si>
  <si>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</si>
  <si>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</si>
  <si>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</si>
  <si>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</si>
  <si>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</si>
  <si>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</si>
  <si>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</si>
  <si>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</si>
  <si>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</si>
  <si>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</si>
  <si>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</si>
  <si>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</si>
  <si>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FUND</t>
  </si>
  <si>
    <t>LIC MF ARBITRAGE FUND</t>
  </si>
  <si>
    <t>LIC MF SHORT TERM DEBT FUND</t>
  </si>
  <si>
    <t>LIC MF OVERNIGHT FUND</t>
  </si>
  <si>
    <t>Table showing State wise /Union Territory wise contribution to AAUM of category of schemes as on 31.07.2019</t>
  </si>
  <si>
    <t>LIC Mutual Fund: Net Average Assets Under Management (AAUM) as on 31/07/2019 (All figures in Rs. Crore)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</si>
</sst>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8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15" fillId="0" borderId="1" xfId="0" applyNumberFormat="1" applyFont="1" applyFill="1" applyBorder="1"/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1"/>
  <sheetViews>
    <sheetView tabSelected="1" zoomScale="75" zoomScaleNormal="75" workbookViewId="0">
      <selection sqref="A1:A5"/>
    </sheetView>
  </sheetViews>
  <sheetFormatPr defaultColWidth="9.140625" defaultRowHeight="12.75" x14ac:dyDescent="0.2"/>
  <cols>
    <col min="1" max="1" width="8.28515625" style="24" customWidth="1"/>
    <col min="2" max="2" width="70.42578125" style="24" bestFit="1" customWidth="1"/>
    <col min="3" max="8" width="6.42578125" style="24" bestFit="1" customWidth="1"/>
    <col min="9" max="9" width="9.85546875" style="24" bestFit="1" customWidth="1"/>
    <col min="10" max="10" width="8.7109375" style="24" customWidth="1"/>
    <col min="11" max="11" width="6.42578125" style="24" bestFit="1" customWidth="1"/>
    <col min="12" max="12" width="9" style="24" customWidth="1"/>
    <col min="13" max="18" width="6.42578125" style="24" bestFit="1" customWidth="1"/>
    <col min="19" max="19" width="7.5703125" style="24" bestFit="1" customWidth="1"/>
    <col min="20" max="20" width="8.7109375" style="24" customWidth="1"/>
    <col min="21" max="23" width="6.42578125" style="24" bestFit="1" customWidth="1"/>
    <col min="24" max="24" width="6.42578125" style="24" customWidth="1"/>
    <col min="25" max="28" width="6.42578125" style="24" bestFit="1" customWidth="1"/>
    <col min="29" max="29" width="7.5703125" style="24" bestFit="1" customWidth="1"/>
    <col min="30" max="36" width="6.42578125" style="24" bestFit="1" customWidth="1"/>
    <col min="37" max="37" width="6" style="24" bestFit="1" customWidth="1"/>
    <col min="38" max="47" width="6.42578125" style="24" bestFit="1" customWidth="1"/>
    <col min="48" max="48" width="9.140625" style="24" bestFit="1" customWidth="1"/>
    <col min="49" max="49" width="8.7109375" style="24" customWidth="1"/>
    <col min="50" max="50" width="8.7109375" style="24" bestFit="1" customWidth="1"/>
    <col min="51" max="51" width="6.42578125" style="24" bestFit="1" customWidth="1"/>
    <col min="52" max="52" width="7.5703125" style="24" bestFit="1" customWidth="1"/>
    <col min="53" max="57" width="6.42578125" style="24" bestFit="1" customWidth="1"/>
    <col min="58" max="58" width="9.140625" style="24" bestFit="1" customWidth="1"/>
    <col min="59" max="60" width="7.5703125" style="24" bestFit="1" customWidth="1"/>
    <col min="61" max="61" width="6.42578125" style="24" bestFit="1" customWidth="1"/>
    <col min="62" max="62" width="7.5703125" style="24" bestFit="1" customWidth="1"/>
    <col min="63" max="63" width="17" style="24" customWidth="1"/>
    <col min="64" max="64" width="9.140625" style="24"/>
    <col min="65" max="65" width="10.42578125" style="24" bestFit="1" customWidth="1"/>
    <col min="66" max="16384" width="9.140625" style="24"/>
  </cols>
  <sheetData>
    <row r="1" spans="1:107" s="11" customFormat="1" ht="19.5" thickBot="1" x14ac:dyDescent="0.35">
      <c r="A1" s="74" t="s">
        <v>75</v>
      </c>
      <c r="B1" s="63" t="s">
        <v>29</v>
      </c>
      <c r="C1" s="54" t="s">
        <v>130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6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75"/>
      <c r="B2" s="64"/>
      <c r="C2" s="68" t="s">
        <v>28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70"/>
      <c r="W2" s="68" t="s">
        <v>24</v>
      </c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70"/>
      <c r="AQ2" s="68" t="s">
        <v>25</v>
      </c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70"/>
      <c r="BK2" s="60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75"/>
      <c r="B3" s="64"/>
      <c r="C3" s="57" t="s">
        <v>115</v>
      </c>
      <c r="D3" s="58"/>
      <c r="E3" s="58"/>
      <c r="F3" s="58"/>
      <c r="G3" s="58"/>
      <c r="H3" s="58"/>
      <c r="I3" s="58"/>
      <c r="J3" s="58"/>
      <c r="K3" s="58"/>
      <c r="L3" s="59"/>
      <c r="M3" s="57" t="s">
        <v>116</v>
      </c>
      <c r="N3" s="58"/>
      <c r="O3" s="58"/>
      <c r="P3" s="58"/>
      <c r="Q3" s="58"/>
      <c r="R3" s="58"/>
      <c r="S3" s="58"/>
      <c r="T3" s="58"/>
      <c r="U3" s="58"/>
      <c r="V3" s="59"/>
      <c r="W3" s="57" t="s">
        <v>115</v>
      </c>
      <c r="X3" s="58"/>
      <c r="Y3" s="58"/>
      <c r="Z3" s="58"/>
      <c r="AA3" s="58"/>
      <c r="AB3" s="58"/>
      <c r="AC3" s="58"/>
      <c r="AD3" s="58"/>
      <c r="AE3" s="58"/>
      <c r="AF3" s="59"/>
      <c r="AG3" s="57" t="s">
        <v>116</v>
      </c>
      <c r="AH3" s="58"/>
      <c r="AI3" s="58"/>
      <c r="AJ3" s="58"/>
      <c r="AK3" s="58"/>
      <c r="AL3" s="58"/>
      <c r="AM3" s="58"/>
      <c r="AN3" s="58"/>
      <c r="AO3" s="58"/>
      <c r="AP3" s="59"/>
      <c r="AQ3" s="57" t="s">
        <v>115</v>
      </c>
      <c r="AR3" s="58"/>
      <c r="AS3" s="58"/>
      <c r="AT3" s="58"/>
      <c r="AU3" s="58"/>
      <c r="AV3" s="58"/>
      <c r="AW3" s="58"/>
      <c r="AX3" s="58"/>
      <c r="AY3" s="58"/>
      <c r="AZ3" s="59"/>
      <c r="BA3" s="57" t="s">
        <v>116</v>
      </c>
      <c r="BB3" s="58"/>
      <c r="BC3" s="58"/>
      <c r="BD3" s="58"/>
      <c r="BE3" s="58"/>
      <c r="BF3" s="58"/>
      <c r="BG3" s="58"/>
      <c r="BH3" s="58"/>
      <c r="BI3" s="58"/>
      <c r="BJ3" s="59"/>
      <c r="BK3" s="61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75"/>
      <c r="B4" s="64"/>
      <c r="C4" s="51" t="s">
        <v>35</v>
      </c>
      <c r="D4" s="52"/>
      <c r="E4" s="52"/>
      <c r="F4" s="52"/>
      <c r="G4" s="53"/>
      <c r="H4" s="48" t="s">
        <v>36</v>
      </c>
      <c r="I4" s="49"/>
      <c r="J4" s="49"/>
      <c r="K4" s="49"/>
      <c r="L4" s="50"/>
      <c r="M4" s="51" t="s">
        <v>35</v>
      </c>
      <c r="N4" s="52"/>
      <c r="O4" s="52"/>
      <c r="P4" s="52"/>
      <c r="Q4" s="53"/>
      <c r="R4" s="48" t="s">
        <v>36</v>
      </c>
      <c r="S4" s="49"/>
      <c r="T4" s="49"/>
      <c r="U4" s="49"/>
      <c r="V4" s="50"/>
      <c r="W4" s="51" t="s">
        <v>35</v>
      </c>
      <c r="X4" s="52"/>
      <c r="Y4" s="52"/>
      <c r="Z4" s="52"/>
      <c r="AA4" s="53"/>
      <c r="AB4" s="48" t="s">
        <v>36</v>
      </c>
      <c r="AC4" s="49"/>
      <c r="AD4" s="49"/>
      <c r="AE4" s="49"/>
      <c r="AF4" s="50"/>
      <c r="AG4" s="51" t="s">
        <v>35</v>
      </c>
      <c r="AH4" s="52"/>
      <c r="AI4" s="52"/>
      <c r="AJ4" s="52"/>
      <c r="AK4" s="53"/>
      <c r="AL4" s="48" t="s">
        <v>36</v>
      </c>
      <c r="AM4" s="49"/>
      <c r="AN4" s="49"/>
      <c r="AO4" s="49"/>
      <c r="AP4" s="50"/>
      <c r="AQ4" s="51" t="s">
        <v>35</v>
      </c>
      <c r="AR4" s="52"/>
      <c r="AS4" s="52"/>
      <c r="AT4" s="52"/>
      <c r="AU4" s="53"/>
      <c r="AV4" s="48" t="s">
        <v>36</v>
      </c>
      <c r="AW4" s="49"/>
      <c r="AX4" s="49"/>
      <c r="AY4" s="49"/>
      <c r="AZ4" s="50"/>
      <c r="BA4" s="51" t="s">
        <v>35</v>
      </c>
      <c r="BB4" s="52"/>
      <c r="BC4" s="52"/>
      <c r="BD4" s="52"/>
      <c r="BE4" s="53"/>
      <c r="BF4" s="48" t="s">
        <v>36</v>
      </c>
      <c r="BG4" s="49"/>
      <c r="BH4" s="49"/>
      <c r="BI4" s="49"/>
      <c r="BJ4" s="50"/>
      <c r="BK4" s="61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75"/>
      <c r="B5" s="64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62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x14ac:dyDescent="0.2">
      <c r="A6" s="22" t="s">
        <v>0</v>
      </c>
      <c r="B6" s="23" t="s">
        <v>6</v>
      </c>
      <c r="C6" s="65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7"/>
    </row>
    <row r="7" spans="1:107" x14ac:dyDescent="0.2">
      <c r="A7" s="22" t="s">
        <v>76</v>
      </c>
      <c r="B7" s="25" t="s">
        <v>11</v>
      </c>
      <c r="C7" s="65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7"/>
    </row>
    <row r="8" spans="1:107" x14ac:dyDescent="0.2">
      <c r="A8" s="22"/>
      <c r="B8" s="26" t="s">
        <v>102</v>
      </c>
      <c r="C8" s="27">
        <v>0</v>
      </c>
      <c r="D8" s="27">
        <v>10.329017363337305</v>
      </c>
      <c r="E8" s="27">
        <v>0</v>
      </c>
      <c r="F8" s="27">
        <v>0</v>
      </c>
      <c r="G8" s="27">
        <v>0</v>
      </c>
      <c r="H8" s="27">
        <v>12.716074604735475</v>
      </c>
      <c r="I8" s="27">
        <v>4161.007511874438</v>
      </c>
      <c r="J8" s="27">
        <v>2924.8189777337839</v>
      </c>
      <c r="K8" s="27">
        <v>0</v>
      </c>
      <c r="L8" s="27">
        <v>171.93738872537836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5.4274562052879185</v>
      </c>
      <c r="S8" s="27">
        <v>57.066085047327313</v>
      </c>
      <c r="T8" s="27">
        <v>494.70766593284452</v>
      </c>
      <c r="U8" s="27">
        <v>0</v>
      </c>
      <c r="V8" s="27">
        <v>15.465713760544924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0.11397026102241171</v>
      </c>
      <c r="AC8" s="27">
        <v>113.58271667346584</v>
      </c>
      <c r="AD8" s="27">
        <v>0</v>
      </c>
      <c r="AE8" s="27">
        <v>0</v>
      </c>
      <c r="AF8" s="27">
        <v>0.72210831266473874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0.18332332379659769</v>
      </c>
      <c r="AM8" s="27">
        <v>5.6895023135036797E-2</v>
      </c>
      <c r="AN8" s="27">
        <v>0</v>
      </c>
      <c r="AO8" s="27">
        <v>0</v>
      </c>
      <c r="AP8" s="27">
        <v>0.3121459588705946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30.198643124814549</v>
      </c>
      <c r="AW8" s="27">
        <v>742.90867513462354</v>
      </c>
      <c r="AX8" s="27">
        <v>250.72878787715482</v>
      </c>
      <c r="AY8" s="27">
        <v>0</v>
      </c>
      <c r="AZ8" s="27">
        <v>109.77793269341522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11.411920490222197</v>
      </c>
      <c r="BG8" s="27">
        <v>66.841226067084833</v>
      </c>
      <c r="BH8" s="27">
        <v>49.71067169756914</v>
      </c>
      <c r="BI8" s="27">
        <v>0</v>
      </c>
      <c r="BJ8" s="27">
        <v>9.6165310554186032</v>
      </c>
      <c r="BK8" s="28">
        <f>SUM(C8:BJ8)</f>
        <v>9239.6414389409365</v>
      </c>
    </row>
    <row r="9" spans="1:107" x14ac:dyDescent="0.2">
      <c r="A9" s="22"/>
      <c r="B9" s="29" t="s">
        <v>85</v>
      </c>
      <c r="C9" s="30">
        <f>SUM(C8)</f>
        <v>0</v>
      </c>
      <c r="D9" s="30">
        <f t="shared" ref="D9:BJ9" si="0">SUM(D8)</f>
        <v>10.329017363337305</v>
      </c>
      <c r="E9" s="30">
        <f t="shared" si="0"/>
        <v>0</v>
      </c>
      <c r="F9" s="30">
        <f t="shared" si="0"/>
        <v>0</v>
      </c>
      <c r="G9" s="30">
        <f t="shared" si="0"/>
        <v>0</v>
      </c>
      <c r="H9" s="30">
        <f t="shared" si="0"/>
        <v>12.716074604735475</v>
      </c>
      <c r="I9" s="30">
        <f t="shared" si="0"/>
        <v>4161.007511874438</v>
      </c>
      <c r="J9" s="30">
        <f t="shared" si="0"/>
        <v>2924.8189777337839</v>
      </c>
      <c r="K9" s="30">
        <f t="shared" si="0"/>
        <v>0</v>
      </c>
      <c r="L9" s="30">
        <f t="shared" si="0"/>
        <v>171.93738872537836</v>
      </c>
      <c r="M9" s="30">
        <f t="shared" si="0"/>
        <v>0</v>
      </c>
      <c r="N9" s="30">
        <f t="shared" si="0"/>
        <v>0</v>
      </c>
      <c r="O9" s="30">
        <f t="shared" si="0"/>
        <v>0</v>
      </c>
      <c r="P9" s="30">
        <f t="shared" si="0"/>
        <v>0</v>
      </c>
      <c r="Q9" s="30">
        <f t="shared" si="0"/>
        <v>0</v>
      </c>
      <c r="R9" s="30">
        <f t="shared" si="0"/>
        <v>5.4274562052879185</v>
      </c>
      <c r="S9" s="30">
        <f t="shared" si="0"/>
        <v>57.066085047327313</v>
      </c>
      <c r="T9" s="30">
        <f t="shared" si="0"/>
        <v>494.70766593284452</v>
      </c>
      <c r="U9" s="30">
        <f t="shared" si="0"/>
        <v>0</v>
      </c>
      <c r="V9" s="30">
        <f t="shared" si="0"/>
        <v>15.465713760544924</v>
      </c>
      <c r="W9" s="30">
        <f t="shared" si="0"/>
        <v>0</v>
      </c>
      <c r="X9" s="30">
        <f t="shared" si="0"/>
        <v>0</v>
      </c>
      <c r="Y9" s="30">
        <f t="shared" si="0"/>
        <v>0</v>
      </c>
      <c r="Z9" s="30">
        <f t="shared" si="0"/>
        <v>0</v>
      </c>
      <c r="AA9" s="30">
        <f t="shared" si="0"/>
        <v>0</v>
      </c>
      <c r="AB9" s="30">
        <f t="shared" si="0"/>
        <v>0.11397026102241171</v>
      </c>
      <c r="AC9" s="30">
        <f t="shared" si="0"/>
        <v>113.58271667346584</v>
      </c>
      <c r="AD9" s="30">
        <f t="shared" si="0"/>
        <v>0</v>
      </c>
      <c r="AE9" s="30">
        <f t="shared" si="0"/>
        <v>0</v>
      </c>
      <c r="AF9" s="30">
        <f t="shared" si="0"/>
        <v>0.72210831266473874</v>
      </c>
      <c r="AG9" s="30">
        <f t="shared" si="0"/>
        <v>0</v>
      </c>
      <c r="AH9" s="30">
        <f t="shared" si="0"/>
        <v>0</v>
      </c>
      <c r="AI9" s="30">
        <f t="shared" si="0"/>
        <v>0</v>
      </c>
      <c r="AJ9" s="30">
        <f t="shared" si="0"/>
        <v>0</v>
      </c>
      <c r="AK9" s="30">
        <f t="shared" si="0"/>
        <v>0</v>
      </c>
      <c r="AL9" s="30">
        <f t="shared" si="0"/>
        <v>0.18332332379659769</v>
      </c>
      <c r="AM9" s="30">
        <f t="shared" si="0"/>
        <v>5.6895023135036797E-2</v>
      </c>
      <c r="AN9" s="30">
        <f t="shared" si="0"/>
        <v>0</v>
      </c>
      <c r="AO9" s="30">
        <f t="shared" si="0"/>
        <v>0</v>
      </c>
      <c r="AP9" s="30">
        <f t="shared" si="0"/>
        <v>0.3121459588705946</v>
      </c>
      <c r="AQ9" s="30">
        <f t="shared" si="0"/>
        <v>0</v>
      </c>
      <c r="AR9" s="30">
        <f t="shared" si="0"/>
        <v>0</v>
      </c>
      <c r="AS9" s="30">
        <f t="shared" si="0"/>
        <v>0</v>
      </c>
      <c r="AT9" s="30">
        <f t="shared" si="0"/>
        <v>0</v>
      </c>
      <c r="AU9" s="30">
        <f t="shared" si="0"/>
        <v>0</v>
      </c>
      <c r="AV9" s="30">
        <f t="shared" si="0"/>
        <v>30.198643124814549</v>
      </c>
      <c r="AW9" s="30">
        <f t="shared" si="0"/>
        <v>742.90867513462354</v>
      </c>
      <c r="AX9" s="30">
        <f t="shared" si="0"/>
        <v>250.72878787715482</v>
      </c>
      <c r="AY9" s="30">
        <f t="shared" si="0"/>
        <v>0</v>
      </c>
      <c r="AZ9" s="30">
        <f t="shared" si="0"/>
        <v>109.77793269341522</v>
      </c>
      <c r="BA9" s="30">
        <f t="shared" si="0"/>
        <v>0</v>
      </c>
      <c r="BB9" s="30">
        <f t="shared" si="0"/>
        <v>0</v>
      </c>
      <c r="BC9" s="30">
        <f t="shared" si="0"/>
        <v>0</v>
      </c>
      <c r="BD9" s="30">
        <f t="shared" si="0"/>
        <v>0</v>
      </c>
      <c r="BE9" s="30">
        <f t="shared" si="0"/>
        <v>0</v>
      </c>
      <c r="BF9" s="30">
        <f t="shared" si="0"/>
        <v>11.411920490222197</v>
      </c>
      <c r="BG9" s="30">
        <f t="shared" si="0"/>
        <v>66.841226067084833</v>
      </c>
      <c r="BH9" s="30">
        <f t="shared" si="0"/>
        <v>49.71067169756914</v>
      </c>
      <c r="BI9" s="30">
        <f t="shared" si="0"/>
        <v>0</v>
      </c>
      <c r="BJ9" s="30">
        <f t="shared" si="0"/>
        <v>9.6165310554186032</v>
      </c>
      <c r="BK9" s="28">
        <f>SUM(C9:BJ9)</f>
        <v>9239.6414389409365</v>
      </c>
    </row>
    <row r="10" spans="1:107" x14ac:dyDescent="0.2">
      <c r="A10" s="22" t="s">
        <v>77</v>
      </c>
      <c r="B10" s="25" t="s">
        <v>3</v>
      </c>
      <c r="C10" s="71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3"/>
    </row>
    <row r="11" spans="1:107" x14ac:dyDescent="0.2">
      <c r="A11" s="22"/>
      <c r="B11" s="26" t="s">
        <v>103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1.4158484208692916</v>
      </c>
      <c r="I11" s="27">
        <v>8.3646796573191491</v>
      </c>
      <c r="J11" s="27">
        <v>0</v>
      </c>
      <c r="K11" s="27">
        <v>0</v>
      </c>
      <c r="L11" s="27">
        <v>2.0069156220743238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0.59203818202592984</v>
      </c>
      <c r="S11" s="27">
        <v>0.98572155133788053</v>
      </c>
      <c r="T11" s="27">
        <v>0.14579175385638854</v>
      </c>
      <c r="U11" s="27">
        <v>0</v>
      </c>
      <c r="V11" s="27">
        <v>0.19144687374284258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3.9137999585974741E-2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5.5349935407601096E-5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1.5063783858904829</v>
      </c>
      <c r="AW11" s="27">
        <v>10.548303601249019</v>
      </c>
      <c r="AX11" s="27">
        <v>8.3585652317284644</v>
      </c>
      <c r="AY11" s="27">
        <v>0</v>
      </c>
      <c r="AZ11" s="27">
        <v>2.0224991231417921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1.0330314433701129</v>
      </c>
      <c r="BG11" s="27">
        <v>4.2725053562752944</v>
      </c>
      <c r="BH11" s="27">
        <v>10.854245001296793</v>
      </c>
      <c r="BI11" s="27">
        <v>0</v>
      </c>
      <c r="BJ11" s="27">
        <v>0.31493555507504045</v>
      </c>
      <c r="BK11" s="28">
        <f>SUM(C11:BJ11)</f>
        <v>52.652099108774181</v>
      </c>
    </row>
    <row r="12" spans="1:107" x14ac:dyDescent="0.2">
      <c r="A12" s="22"/>
      <c r="B12" s="29" t="s">
        <v>86</v>
      </c>
      <c r="C12" s="30">
        <f>SUM(C11)</f>
        <v>0</v>
      </c>
      <c r="D12" s="30">
        <f t="shared" ref="D12:BJ12" si="1">SUM(D11)</f>
        <v>0</v>
      </c>
      <c r="E12" s="30">
        <f t="shared" si="1"/>
        <v>0</v>
      </c>
      <c r="F12" s="30">
        <f t="shared" si="1"/>
        <v>0</v>
      </c>
      <c r="G12" s="30">
        <f t="shared" si="1"/>
        <v>0</v>
      </c>
      <c r="H12" s="30">
        <f t="shared" si="1"/>
        <v>1.4158484208692916</v>
      </c>
      <c r="I12" s="30">
        <f t="shared" si="1"/>
        <v>8.3646796573191491</v>
      </c>
      <c r="J12" s="30">
        <f t="shared" si="1"/>
        <v>0</v>
      </c>
      <c r="K12" s="30">
        <f t="shared" si="1"/>
        <v>0</v>
      </c>
      <c r="L12" s="30">
        <f t="shared" si="1"/>
        <v>2.0069156220743238</v>
      </c>
      <c r="M12" s="30">
        <f t="shared" si="1"/>
        <v>0</v>
      </c>
      <c r="N12" s="30">
        <f t="shared" si="1"/>
        <v>0</v>
      </c>
      <c r="O12" s="30">
        <f t="shared" si="1"/>
        <v>0</v>
      </c>
      <c r="P12" s="30">
        <f t="shared" si="1"/>
        <v>0</v>
      </c>
      <c r="Q12" s="30">
        <f t="shared" si="1"/>
        <v>0</v>
      </c>
      <c r="R12" s="30">
        <f t="shared" si="1"/>
        <v>0.59203818202592984</v>
      </c>
      <c r="S12" s="30">
        <f t="shared" si="1"/>
        <v>0.98572155133788053</v>
      </c>
      <c r="T12" s="30">
        <f t="shared" si="1"/>
        <v>0.14579175385638854</v>
      </c>
      <c r="U12" s="30">
        <f t="shared" si="1"/>
        <v>0</v>
      </c>
      <c r="V12" s="30">
        <f t="shared" si="1"/>
        <v>0.19144687374284258</v>
      </c>
      <c r="W12" s="30">
        <f t="shared" si="1"/>
        <v>0</v>
      </c>
      <c r="X12" s="30">
        <f t="shared" si="1"/>
        <v>0</v>
      </c>
      <c r="Y12" s="30">
        <f t="shared" si="1"/>
        <v>0</v>
      </c>
      <c r="Z12" s="30">
        <f t="shared" si="1"/>
        <v>0</v>
      </c>
      <c r="AA12" s="30">
        <f t="shared" si="1"/>
        <v>0</v>
      </c>
      <c r="AB12" s="30">
        <f t="shared" si="1"/>
        <v>3.9137999585974741E-2</v>
      </c>
      <c r="AC12" s="30">
        <f t="shared" si="1"/>
        <v>0</v>
      </c>
      <c r="AD12" s="30">
        <f t="shared" si="1"/>
        <v>0</v>
      </c>
      <c r="AE12" s="30">
        <f t="shared" si="1"/>
        <v>0</v>
      </c>
      <c r="AF12" s="30">
        <f t="shared" si="1"/>
        <v>0</v>
      </c>
      <c r="AG12" s="30">
        <f t="shared" si="1"/>
        <v>0</v>
      </c>
      <c r="AH12" s="30">
        <f t="shared" si="1"/>
        <v>0</v>
      </c>
      <c r="AI12" s="30">
        <f t="shared" si="1"/>
        <v>0</v>
      </c>
      <c r="AJ12" s="30">
        <f t="shared" si="1"/>
        <v>0</v>
      </c>
      <c r="AK12" s="30">
        <f t="shared" si="1"/>
        <v>0</v>
      </c>
      <c r="AL12" s="30">
        <f t="shared" si="1"/>
        <v>5.5349935407601096E-5</v>
      </c>
      <c r="AM12" s="30">
        <f t="shared" si="1"/>
        <v>0</v>
      </c>
      <c r="AN12" s="30">
        <f t="shared" si="1"/>
        <v>0</v>
      </c>
      <c r="AO12" s="30">
        <f t="shared" si="1"/>
        <v>0</v>
      </c>
      <c r="AP12" s="30">
        <f t="shared" si="1"/>
        <v>0</v>
      </c>
      <c r="AQ12" s="30">
        <f t="shared" si="1"/>
        <v>0</v>
      </c>
      <c r="AR12" s="30">
        <f t="shared" si="1"/>
        <v>0</v>
      </c>
      <c r="AS12" s="30">
        <f t="shared" si="1"/>
        <v>0</v>
      </c>
      <c r="AT12" s="30">
        <f t="shared" si="1"/>
        <v>0</v>
      </c>
      <c r="AU12" s="30">
        <f t="shared" si="1"/>
        <v>0</v>
      </c>
      <c r="AV12" s="30">
        <f t="shared" si="1"/>
        <v>1.5063783858904829</v>
      </c>
      <c r="AW12" s="30">
        <f t="shared" si="1"/>
        <v>10.548303601249019</v>
      </c>
      <c r="AX12" s="30">
        <f t="shared" si="1"/>
        <v>8.3585652317284644</v>
      </c>
      <c r="AY12" s="30">
        <f t="shared" si="1"/>
        <v>0</v>
      </c>
      <c r="AZ12" s="30">
        <f t="shared" si="1"/>
        <v>2.0224991231417921</v>
      </c>
      <c r="BA12" s="30">
        <f t="shared" si="1"/>
        <v>0</v>
      </c>
      <c r="BB12" s="30">
        <f t="shared" si="1"/>
        <v>0</v>
      </c>
      <c r="BC12" s="30">
        <f t="shared" si="1"/>
        <v>0</v>
      </c>
      <c r="BD12" s="30">
        <f t="shared" si="1"/>
        <v>0</v>
      </c>
      <c r="BE12" s="30">
        <f t="shared" si="1"/>
        <v>0</v>
      </c>
      <c r="BF12" s="30">
        <f t="shared" si="1"/>
        <v>1.0330314433701129</v>
      </c>
      <c r="BG12" s="30">
        <f t="shared" si="1"/>
        <v>4.2725053562752944</v>
      </c>
      <c r="BH12" s="30">
        <f t="shared" si="1"/>
        <v>10.854245001296793</v>
      </c>
      <c r="BI12" s="30">
        <f t="shared" si="1"/>
        <v>0</v>
      </c>
      <c r="BJ12" s="30">
        <f t="shared" si="1"/>
        <v>0.31493555507504045</v>
      </c>
      <c r="BK12" s="28">
        <f t="shared" ref="BK12" si="2">SUM(C12:BJ12)</f>
        <v>52.652099108774181</v>
      </c>
    </row>
    <row r="13" spans="1:107" x14ac:dyDescent="0.2">
      <c r="A13" s="22" t="s">
        <v>78</v>
      </c>
      <c r="B13" s="25" t="s">
        <v>10</v>
      </c>
      <c r="C13" s="71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3"/>
    </row>
    <row r="14" spans="1:107" x14ac:dyDescent="0.2">
      <c r="A14" s="22"/>
      <c r="B14" s="31" t="s">
        <v>37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27">
        <v>0</v>
      </c>
      <c r="BE14" s="27">
        <v>0</v>
      </c>
      <c r="BF14" s="27">
        <v>0</v>
      </c>
      <c r="BG14" s="27">
        <v>0</v>
      </c>
      <c r="BH14" s="27">
        <v>0</v>
      </c>
      <c r="BI14" s="27">
        <v>0</v>
      </c>
      <c r="BJ14" s="27">
        <v>0</v>
      </c>
      <c r="BK14" s="28">
        <f t="shared" ref="BK14:BK15" si="3">SUM(C14:BJ14)</f>
        <v>0</v>
      </c>
    </row>
    <row r="15" spans="1:107" x14ac:dyDescent="0.2">
      <c r="A15" s="22"/>
      <c r="B15" s="29" t="s">
        <v>93</v>
      </c>
      <c r="C15" s="30">
        <f t="shared" ref="C15:AH15" si="4">SUM(C14:C14)</f>
        <v>0</v>
      </c>
      <c r="D15" s="30">
        <f t="shared" si="4"/>
        <v>0</v>
      </c>
      <c r="E15" s="30">
        <f t="shared" si="4"/>
        <v>0</v>
      </c>
      <c r="F15" s="30">
        <f t="shared" si="4"/>
        <v>0</v>
      </c>
      <c r="G15" s="30">
        <f t="shared" si="4"/>
        <v>0</v>
      </c>
      <c r="H15" s="30">
        <f t="shared" si="4"/>
        <v>0</v>
      </c>
      <c r="I15" s="30">
        <f t="shared" si="4"/>
        <v>0</v>
      </c>
      <c r="J15" s="30">
        <f t="shared" si="4"/>
        <v>0</v>
      </c>
      <c r="K15" s="30">
        <f t="shared" si="4"/>
        <v>0</v>
      </c>
      <c r="L15" s="30">
        <f t="shared" si="4"/>
        <v>0</v>
      </c>
      <c r="M15" s="30">
        <f t="shared" si="4"/>
        <v>0</v>
      </c>
      <c r="N15" s="30">
        <f t="shared" si="4"/>
        <v>0</v>
      </c>
      <c r="O15" s="30">
        <f t="shared" si="4"/>
        <v>0</v>
      </c>
      <c r="P15" s="30">
        <f t="shared" si="4"/>
        <v>0</v>
      </c>
      <c r="Q15" s="30">
        <f t="shared" si="4"/>
        <v>0</v>
      </c>
      <c r="R15" s="30">
        <f t="shared" si="4"/>
        <v>0</v>
      </c>
      <c r="S15" s="30">
        <f t="shared" si="4"/>
        <v>0</v>
      </c>
      <c r="T15" s="30">
        <f t="shared" si="4"/>
        <v>0</v>
      </c>
      <c r="U15" s="30">
        <f t="shared" si="4"/>
        <v>0</v>
      </c>
      <c r="V15" s="30">
        <f t="shared" si="4"/>
        <v>0</v>
      </c>
      <c r="W15" s="30">
        <f t="shared" si="4"/>
        <v>0</v>
      </c>
      <c r="X15" s="30">
        <f t="shared" si="4"/>
        <v>0</v>
      </c>
      <c r="Y15" s="30">
        <f t="shared" si="4"/>
        <v>0</v>
      </c>
      <c r="Z15" s="30">
        <f t="shared" si="4"/>
        <v>0</v>
      </c>
      <c r="AA15" s="30">
        <f t="shared" si="4"/>
        <v>0</v>
      </c>
      <c r="AB15" s="30">
        <f t="shared" si="4"/>
        <v>0</v>
      </c>
      <c r="AC15" s="30">
        <f t="shared" si="4"/>
        <v>0</v>
      </c>
      <c r="AD15" s="30">
        <f t="shared" si="4"/>
        <v>0</v>
      </c>
      <c r="AE15" s="30">
        <f t="shared" si="4"/>
        <v>0</v>
      </c>
      <c r="AF15" s="30">
        <f t="shared" si="4"/>
        <v>0</v>
      </c>
      <c r="AG15" s="30">
        <f t="shared" si="4"/>
        <v>0</v>
      </c>
      <c r="AH15" s="30">
        <f t="shared" si="4"/>
        <v>0</v>
      </c>
      <c r="AI15" s="30">
        <f t="shared" ref="AI15:BJ15" si="5">SUM(AI14:AI14)</f>
        <v>0</v>
      </c>
      <c r="AJ15" s="30">
        <f t="shared" si="5"/>
        <v>0</v>
      </c>
      <c r="AK15" s="30">
        <f t="shared" si="5"/>
        <v>0</v>
      </c>
      <c r="AL15" s="30">
        <f t="shared" si="5"/>
        <v>0</v>
      </c>
      <c r="AM15" s="30">
        <f t="shared" si="5"/>
        <v>0</v>
      </c>
      <c r="AN15" s="30">
        <f t="shared" si="5"/>
        <v>0</v>
      </c>
      <c r="AO15" s="30">
        <f t="shared" si="5"/>
        <v>0</v>
      </c>
      <c r="AP15" s="30">
        <f t="shared" si="5"/>
        <v>0</v>
      </c>
      <c r="AQ15" s="30">
        <f t="shared" si="5"/>
        <v>0</v>
      </c>
      <c r="AR15" s="30">
        <f t="shared" si="5"/>
        <v>0</v>
      </c>
      <c r="AS15" s="30">
        <f t="shared" si="5"/>
        <v>0</v>
      </c>
      <c r="AT15" s="30">
        <f t="shared" si="5"/>
        <v>0</v>
      </c>
      <c r="AU15" s="30">
        <f t="shared" si="5"/>
        <v>0</v>
      </c>
      <c r="AV15" s="30">
        <f t="shared" si="5"/>
        <v>0</v>
      </c>
      <c r="AW15" s="30">
        <f t="shared" si="5"/>
        <v>0</v>
      </c>
      <c r="AX15" s="30">
        <f t="shared" si="5"/>
        <v>0</v>
      </c>
      <c r="AY15" s="30">
        <f t="shared" si="5"/>
        <v>0</v>
      </c>
      <c r="AZ15" s="30">
        <f t="shared" si="5"/>
        <v>0</v>
      </c>
      <c r="BA15" s="30">
        <f t="shared" si="5"/>
        <v>0</v>
      </c>
      <c r="BB15" s="30">
        <f t="shared" si="5"/>
        <v>0</v>
      </c>
      <c r="BC15" s="30">
        <f t="shared" si="5"/>
        <v>0</v>
      </c>
      <c r="BD15" s="30">
        <f t="shared" si="5"/>
        <v>0</v>
      </c>
      <c r="BE15" s="30">
        <f t="shared" si="5"/>
        <v>0</v>
      </c>
      <c r="BF15" s="30">
        <f t="shared" si="5"/>
        <v>0</v>
      </c>
      <c r="BG15" s="30">
        <f t="shared" si="5"/>
        <v>0</v>
      </c>
      <c r="BH15" s="30">
        <f t="shared" si="5"/>
        <v>0</v>
      </c>
      <c r="BI15" s="30">
        <f t="shared" si="5"/>
        <v>0</v>
      </c>
      <c r="BJ15" s="30">
        <f t="shared" si="5"/>
        <v>0</v>
      </c>
      <c r="BK15" s="28">
        <f t="shared" si="3"/>
        <v>0</v>
      </c>
    </row>
    <row r="16" spans="1:107" x14ac:dyDescent="0.2">
      <c r="A16" s="22" t="s">
        <v>79</v>
      </c>
      <c r="B16" s="25" t="s">
        <v>12</v>
      </c>
      <c r="C16" s="71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3"/>
    </row>
    <row r="17" spans="1:63" x14ac:dyDescent="0.2">
      <c r="A17" s="22"/>
      <c r="B17" s="29" t="s">
        <v>37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28">
        <f t="shared" ref="BK17:BK20" si="6">SUM(C17:BJ17)</f>
        <v>0</v>
      </c>
    </row>
    <row r="18" spans="1:63" x14ac:dyDescent="0.2">
      <c r="A18" s="22"/>
      <c r="B18" s="29" t="s">
        <v>92</v>
      </c>
      <c r="C18" s="30">
        <f>SUM(C17)</f>
        <v>0</v>
      </c>
      <c r="D18" s="30">
        <f t="shared" ref="D18:BJ18" si="7">SUM(D17)</f>
        <v>0</v>
      </c>
      <c r="E18" s="30">
        <f t="shared" si="7"/>
        <v>0</v>
      </c>
      <c r="F18" s="30">
        <f t="shared" si="7"/>
        <v>0</v>
      </c>
      <c r="G18" s="30">
        <f t="shared" si="7"/>
        <v>0</v>
      </c>
      <c r="H18" s="30">
        <f t="shared" si="7"/>
        <v>0</v>
      </c>
      <c r="I18" s="30">
        <f t="shared" si="7"/>
        <v>0</v>
      </c>
      <c r="J18" s="30">
        <f t="shared" si="7"/>
        <v>0</v>
      </c>
      <c r="K18" s="30">
        <f t="shared" si="7"/>
        <v>0</v>
      </c>
      <c r="L18" s="30">
        <f t="shared" si="7"/>
        <v>0</v>
      </c>
      <c r="M18" s="30">
        <f t="shared" si="7"/>
        <v>0</v>
      </c>
      <c r="N18" s="30">
        <f t="shared" si="7"/>
        <v>0</v>
      </c>
      <c r="O18" s="30">
        <f t="shared" si="7"/>
        <v>0</v>
      </c>
      <c r="P18" s="30">
        <f t="shared" si="7"/>
        <v>0</v>
      </c>
      <c r="Q18" s="30">
        <f t="shared" si="7"/>
        <v>0</v>
      </c>
      <c r="R18" s="30">
        <f t="shared" si="7"/>
        <v>0</v>
      </c>
      <c r="S18" s="30">
        <f t="shared" si="7"/>
        <v>0</v>
      </c>
      <c r="T18" s="30">
        <f t="shared" si="7"/>
        <v>0</v>
      </c>
      <c r="U18" s="30">
        <f t="shared" si="7"/>
        <v>0</v>
      </c>
      <c r="V18" s="30">
        <f t="shared" si="7"/>
        <v>0</v>
      </c>
      <c r="W18" s="30">
        <f t="shared" si="7"/>
        <v>0</v>
      </c>
      <c r="X18" s="30">
        <f t="shared" si="7"/>
        <v>0</v>
      </c>
      <c r="Y18" s="30">
        <f t="shared" si="7"/>
        <v>0</v>
      </c>
      <c r="Z18" s="30">
        <f t="shared" si="7"/>
        <v>0</v>
      </c>
      <c r="AA18" s="30">
        <f t="shared" si="7"/>
        <v>0</v>
      </c>
      <c r="AB18" s="30">
        <f t="shared" si="7"/>
        <v>0</v>
      </c>
      <c r="AC18" s="30">
        <f t="shared" si="7"/>
        <v>0</v>
      </c>
      <c r="AD18" s="30">
        <f t="shared" si="7"/>
        <v>0</v>
      </c>
      <c r="AE18" s="30">
        <f t="shared" si="7"/>
        <v>0</v>
      </c>
      <c r="AF18" s="30">
        <f t="shared" si="7"/>
        <v>0</v>
      </c>
      <c r="AG18" s="30">
        <f t="shared" si="7"/>
        <v>0</v>
      </c>
      <c r="AH18" s="30">
        <f t="shared" si="7"/>
        <v>0</v>
      </c>
      <c r="AI18" s="30">
        <f t="shared" si="7"/>
        <v>0</v>
      </c>
      <c r="AJ18" s="30">
        <f t="shared" si="7"/>
        <v>0</v>
      </c>
      <c r="AK18" s="30">
        <f t="shared" si="7"/>
        <v>0</v>
      </c>
      <c r="AL18" s="30">
        <f t="shared" si="7"/>
        <v>0</v>
      </c>
      <c r="AM18" s="30">
        <f t="shared" si="7"/>
        <v>0</v>
      </c>
      <c r="AN18" s="30">
        <f t="shared" si="7"/>
        <v>0</v>
      </c>
      <c r="AO18" s="30">
        <f t="shared" si="7"/>
        <v>0</v>
      </c>
      <c r="AP18" s="30">
        <f t="shared" si="7"/>
        <v>0</v>
      </c>
      <c r="AQ18" s="30">
        <f t="shared" si="7"/>
        <v>0</v>
      </c>
      <c r="AR18" s="30">
        <f t="shared" si="7"/>
        <v>0</v>
      </c>
      <c r="AS18" s="30">
        <f t="shared" si="7"/>
        <v>0</v>
      </c>
      <c r="AT18" s="30">
        <f t="shared" si="7"/>
        <v>0</v>
      </c>
      <c r="AU18" s="30">
        <f t="shared" si="7"/>
        <v>0</v>
      </c>
      <c r="AV18" s="30">
        <f t="shared" si="7"/>
        <v>0</v>
      </c>
      <c r="AW18" s="30">
        <f t="shared" si="7"/>
        <v>0</v>
      </c>
      <c r="AX18" s="30">
        <f t="shared" si="7"/>
        <v>0</v>
      </c>
      <c r="AY18" s="30">
        <f t="shared" si="7"/>
        <v>0</v>
      </c>
      <c r="AZ18" s="30">
        <f t="shared" si="7"/>
        <v>0</v>
      </c>
      <c r="BA18" s="30">
        <f t="shared" si="7"/>
        <v>0</v>
      </c>
      <c r="BB18" s="30">
        <f t="shared" si="7"/>
        <v>0</v>
      </c>
      <c r="BC18" s="30">
        <f t="shared" si="7"/>
        <v>0</v>
      </c>
      <c r="BD18" s="30">
        <f t="shared" si="7"/>
        <v>0</v>
      </c>
      <c r="BE18" s="30">
        <f t="shared" si="7"/>
        <v>0</v>
      </c>
      <c r="BF18" s="30">
        <f t="shared" si="7"/>
        <v>0</v>
      </c>
      <c r="BG18" s="30">
        <f t="shared" si="7"/>
        <v>0</v>
      </c>
      <c r="BH18" s="30">
        <f t="shared" si="7"/>
        <v>0</v>
      </c>
      <c r="BI18" s="30">
        <f t="shared" si="7"/>
        <v>0</v>
      </c>
      <c r="BJ18" s="30">
        <f t="shared" si="7"/>
        <v>0</v>
      </c>
      <c r="BK18" s="28">
        <f t="shared" si="6"/>
        <v>0</v>
      </c>
    </row>
    <row r="19" spans="1:63" x14ac:dyDescent="0.2">
      <c r="A19" s="22" t="s">
        <v>81</v>
      </c>
      <c r="B19" s="25" t="s">
        <v>97</v>
      </c>
      <c r="C19" s="71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3"/>
    </row>
    <row r="20" spans="1:63" x14ac:dyDescent="0.2">
      <c r="A20" s="22"/>
      <c r="B20" s="31" t="s">
        <v>37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8">
        <f t="shared" si="6"/>
        <v>0</v>
      </c>
    </row>
    <row r="21" spans="1:63" x14ac:dyDescent="0.2">
      <c r="A21" s="22"/>
      <c r="B21" s="29" t="s">
        <v>91</v>
      </c>
      <c r="C21" s="30">
        <f>SUM(C20)</f>
        <v>0</v>
      </c>
      <c r="D21" s="30">
        <f t="shared" ref="D21:BJ21" si="8">SUM(D20)</f>
        <v>0</v>
      </c>
      <c r="E21" s="30">
        <f t="shared" si="8"/>
        <v>0</v>
      </c>
      <c r="F21" s="30">
        <f t="shared" si="8"/>
        <v>0</v>
      </c>
      <c r="G21" s="30">
        <f t="shared" si="8"/>
        <v>0</v>
      </c>
      <c r="H21" s="30">
        <f t="shared" si="8"/>
        <v>0</v>
      </c>
      <c r="I21" s="30">
        <f t="shared" si="8"/>
        <v>0</v>
      </c>
      <c r="J21" s="30">
        <f t="shared" si="8"/>
        <v>0</v>
      </c>
      <c r="K21" s="30">
        <f t="shared" si="8"/>
        <v>0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  <c r="Z21" s="30">
        <f t="shared" si="8"/>
        <v>0</v>
      </c>
      <c r="AA21" s="30">
        <f t="shared" si="8"/>
        <v>0</v>
      </c>
      <c r="AB21" s="30">
        <f t="shared" si="8"/>
        <v>0</v>
      </c>
      <c r="AC21" s="30">
        <f t="shared" si="8"/>
        <v>0</v>
      </c>
      <c r="AD21" s="30">
        <f t="shared" si="8"/>
        <v>0</v>
      </c>
      <c r="AE21" s="30">
        <f t="shared" si="8"/>
        <v>0</v>
      </c>
      <c r="AF21" s="30">
        <f t="shared" si="8"/>
        <v>0</v>
      </c>
      <c r="AG21" s="30">
        <f t="shared" si="8"/>
        <v>0</v>
      </c>
      <c r="AH21" s="30">
        <f t="shared" si="8"/>
        <v>0</v>
      </c>
      <c r="AI21" s="30">
        <f t="shared" si="8"/>
        <v>0</v>
      </c>
      <c r="AJ21" s="30">
        <f t="shared" si="8"/>
        <v>0</v>
      </c>
      <c r="AK21" s="30">
        <f t="shared" si="8"/>
        <v>0</v>
      </c>
      <c r="AL21" s="30">
        <f t="shared" si="8"/>
        <v>0</v>
      </c>
      <c r="AM21" s="30">
        <f t="shared" si="8"/>
        <v>0</v>
      </c>
      <c r="AN21" s="30">
        <f t="shared" si="8"/>
        <v>0</v>
      </c>
      <c r="AO21" s="30">
        <f t="shared" si="8"/>
        <v>0</v>
      </c>
      <c r="AP21" s="30">
        <f t="shared" si="8"/>
        <v>0</v>
      </c>
      <c r="AQ21" s="30">
        <f t="shared" si="8"/>
        <v>0</v>
      </c>
      <c r="AR21" s="30">
        <f t="shared" si="8"/>
        <v>0</v>
      </c>
      <c r="AS21" s="30">
        <f t="shared" si="8"/>
        <v>0</v>
      </c>
      <c r="AT21" s="30">
        <f t="shared" si="8"/>
        <v>0</v>
      </c>
      <c r="AU21" s="30">
        <f t="shared" si="8"/>
        <v>0</v>
      </c>
      <c r="AV21" s="30">
        <f t="shared" si="8"/>
        <v>0</v>
      </c>
      <c r="AW21" s="30">
        <f t="shared" si="8"/>
        <v>0</v>
      </c>
      <c r="AX21" s="30">
        <f t="shared" si="8"/>
        <v>0</v>
      </c>
      <c r="AY21" s="30">
        <f t="shared" si="8"/>
        <v>0</v>
      </c>
      <c r="AZ21" s="30">
        <f t="shared" si="8"/>
        <v>0</v>
      </c>
      <c r="BA21" s="30">
        <f t="shared" si="8"/>
        <v>0</v>
      </c>
      <c r="BB21" s="30">
        <f t="shared" si="8"/>
        <v>0</v>
      </c>
      <c r="BC21" s="30">
        <f t="shared" si="8"/>
        <v>0</v>
      </c>
      <c r="BD21" s="30">
        <f t="shared" si="8"/>
        <v>0</v>
      </c>
      <c r="BE21" s="30">
        <f t="shared" si="8"/>
        <v>0</v>
      </c>
      <c r="BF21" s="30">
        <f t="shared" si="8"/>
        <v>0</v>
      </c>
      <c r="BG21" s="30">
        <f t="shared" si="8"/>
        <v>0</v>
      </c>
      <c r="BH21" s="30">
        <f t="shared" si="8"/>
        <v>0</v>
      </c>
      <c r="BI21" s="30">
        <f t="shared" si="8"/>
        <v>0</v>
      </c>
      <c r="BJ21" s="30">
        <f t="shared" si="8"/>
        <v>0</v>
      </c>
      <c r="BK21" s="28">
        <f>SUM(C21:BJ21)</f>
        <v>0</v>
      </c>
    </row>
    <row r="22" spans="1:63" x14ac:dyDescent="0.2">
      <c r="A22" s="22" t="s">
        <v>82</v>
      </c>
      <c r="B22" s="25" t="s">
        <v>13</v>
      </c>
      <c r="C22" s="71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3"/>
    </row>
    <row r="23" spans="1:63" x14ac:dyDescent="0.2">
      <c r="A23" s="22"/>
      <c r="B23" s="26" t="s">
        <v>104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1.1243530443993772</v>
      </c>
      <c r="I23" s="27">
        <v>61.874231138937489</v>
      </c>
      <c r="J23" s="27">
        <v>1.7395892174916934</v>
      </c>
      <c r="K23" s="27">
        <v>0</v>
      </c>
      <c r="L23" s="27">
        <v>12.973539878720278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0.33220742921794438</v>
      </c>
      <c r="S23" s="27">
        <v>0.76828161824712082</v>
      </c>
      <c r="T23" s="27">
        <v>2.7673037006707748</v>
      </c>
      <c r="U23" s="27">
        <v>0</v>
      </c>
      <c r="V23" s="27">
        <v>0.50058237928307669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4.1815551256687594E-2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6.1296110490606119E-2</v>
      </c>
      <c r="AM23" s="27">
        <v>0</v>
      </c>
      <c r="AN23" s="27">
        <v>0</v>
      </c>
      <c r="AO23" s="27">
        <v>0</v>
      </c>
      <c r="AP23" s="27">
        <v>0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24.719657639910913</v>
      </c>
      <c r="AW23" s="27">
        <v>37.424114552384523</v>
      </c>
      <c r="AX23" s="27">
        <v>2.4015038630708729</v>
      </c>
      <c r="AY23" s="27">
        <v>0</v>
      </c>
      <c r="AZ23" s="27">
        <v>101.80549520285385</v>
      </c>
      <c r="BA23" s="27">
        <v>0</v>
      </c>
      <c r="BB23" s="27">
        <v>0</v>
      </c>
      <c r="BC23" s="27">
        <v>0</v>
      </c>
      <c r="BD23" s="27">
        <v>0</v>
      </c>
      <c r="BE23" s="27">
        <v>0</v>
      </c>
      <c r="BF23" s="27">
        <v>13.074693017493583</v>
      </c>
      <c r="BG23" s="27">
        <v>1.4519627061946259</v>
      </c>
      <c r="BH23" s="27">
        <v>2.2223474540131258</v>
      </c>
      <c r="BI23" s="27">
        <v>0</v>
      </c>
      <c r="BJ23" s="27">
        <v>3.1596255590409275</v>
      </c>
      <c r="BK23" s="28">
        <f t="shared" ref="BK23:BK30" si="9">SUM(C23:BJ23)</f>
        <v>268.4426000636775</v>
      </c>
    </row>
    <row r="24" spans="1:63" x14ac:dyDescent="0.2">
      <c r="A24" s="22"/>
      <c r="B24" s="26" t="s">
        <v>117</v>
      </c>
      <c r="C24" s="27">
        <v>0</v>
      </c>
      <c r="D24" s="27">
        <v>2.4012133362869439</v>
      </c>
      <c r="E24" s="27">
        <v>0</v>
      </c>
      <c r="F24" s="27">
        <v>0</v>
      </c>
      <c r="G24" s="27">
        <v>0</v>
      </c>
      <c r="H24" s="27">
        <v>5.389075214202645</v>
      </c>
      <c r="I24" s="27">
        <v>209.88845248851158</v>
      </c>
      <c r="J24" s="27">
        <v>31.319861609183583</v>
      </c>
      <c r="K24" s="27">
        <v>0</v>
      </c>
      <c r="L24" s="27">
        <v>18.912486392756449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2.6433636614781091</v>
      </c>
      <c r="S24" s="27">
        <v>20.364793076261439</v>
      </c>
      <c r="T24" s="27">
        <v>40.913558262941741</v>
      </c>
      <c r="U24" s="27">
        <v>0</v>
      </c>
      <c r="V24" s="27">
        <v>5.0475690324099567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3.7603632373256812E-2</v>
      </c>
      <c r="AC24" s="27">
        <v>1.7537181460777759E-2</v>
      </c>
      <c r="AD24" s="27">
        <v>0</v>
      </c>
      <c r="AE24" s="27">
        <v>0</v>
      </c>
      <c r="AF24" s="27">
        <v>0.7146685712036418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0.13021859282890691</v>
      </c>
      <c r="AM24" s="27">
        <v>0.1039510039124464</v>
      </c>
      <c r="AN24" s="27">
        <v>0</v>
      </c>
      <c r="AO24" s="27">
        <v>0</v>
      </c>
      <c r="AP24" s="27">
        <v>0.50295078291548168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42.959569527634081</v>
      </c>
      <c r="AW24" s="27">
        <v>44.683811573584094</v>
      </c>
      <c r="AX24" s="27">
        <v>5.0867462295807453</v>
      </c>
      <c r="AY24" s="27">
        <v>0</v>
      </c>
      <c r="AZ24" s="27">
        <v>70.393671046101218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30.32741202519118</v>
      </c>
      <c r="BG24" s="27">
        <v>27.065251752642411</v>
      </c>
      <c r="BH24" s="27">
        <v>19.588382194988274</v>
      </c>
      <c r="BI24" s="27">
        <v>0</v>
      </c>
      <c r="BJ24" s="27">
        <v>41.116367684712522</v>
      </c>
      <c r="BK24" s="28">
        <f t="shared" si="9"/>
        <v>619.60851487316154</v>
      </c>
    </row>
    <row r="25" spans="1:63" x14ac:dyDescent="0.2">
      <c r="A25" s="22"/>
      <c r="B25" s="26" t="s">
        <v>118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0.79090531767480887</v>
      </c>
      <c r="I25" s="27">
        <v>0.69090288309849468</v>
      </c>
      <c r="J25" s="27">
        <v>0</v>
      </c>
      <c r="K25" s="27">
        <v>0</v>
      </c>
      <c r="L25" s="27">
        <v>0.76340002442028787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7.1492485644028977E-2</v>
      </c>
      <c r="S25" s="27">
        <v>0</v>
      </c>
      <c r="T25" s="27">
        <v>0</v>
      </c>
      <c r="U25" s="27">
        <v>0</v>
      </c>
      <c r="V25" s="27">
        <v>0.41988899490431403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1.1125573611686661E-3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2.2932774185666026E-4</v>
      </c>
      <c r="AM25" s="27">
        <v>0</v>
      </c>
      <c r="AN25" s="27">
        <v>0</v>
      </c>
      <c r="AO25" s="27">
        <v>0</v>
      </c>
      <c r="AP25" s="27">
        <v>1.8858380851177644E-4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26.692924054154069</v>
      </c>
      <c r="AW25" s="27">
        <v>1.6278822107602768</v>
      </c>
      <c r="AX25" s="27">
        <v>0</v>
      </c>
      <c r="AY25" s="27">
        <v>0</v>
      </c>
      <c r="AZ25" s="27">
        <v>10.690428943408545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17.36036558883627</v>
      </c>
      <c r="BG25" s="27">
        <v>2.2014888160767745</v>
      </c>
      <c r="BH25" s="27">
        <v>2.3034538129143911</v>
      </c>
      <c r="BI25" s="27">
        <v>0</v>
      </c>
      <c r="BJ25" s="27">
        <v>6.5347099668736739</v>
      </c>
      <c r="BK25" s="28">
        <f t="shared" si="9"/>
        <v>70.149373567677472</v>
      </c>
    </row>
    <row r="26" spans="1:63" x14ac:dyDescent="0.2">
      <c r="A26" s="22"/>
      <c r="B26" s="26" t="s">
        <v>128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1.8463391283693925E-2</v>
      </c>
      <c r="I26" s="27">
        <v>58.212311821369539</v>
      </c>
      <c r="J26" s="27">
        <v>17.346713051667912</v>
      </c>
      <c r="K26" s="27">
        <v>0</v>
      </c>
      <c r="L26" s="27">
        <v>7.7781493447085116E-3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1.9172460998070205E-2</v>
      </c>
      <c r="S26" s="27">
        <v>0</v>
      </c>
      <c r="T26" s="27">
        <v>10.406596300297288</v>
      </c>
      <c r="U26" s="27">
        <v>0</v>
      </c>
      <c r="V26" s="27">
        <v>4.9474857264627706E-2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3.4524951342365558E-2</v>
      </c>
      <c r="AW26" s="27">
        <v>7.269338034697828</v>
      </c>
      <c r="AX26" s="27">
        <v>0</v>
      </c>
      <c r="AY26" s="27">
        <v>0</v>
      </c>
      <c r="AZ26" s="27">
        <v>0.19518947638866582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1.2339781852399515E-2</v>
      </c>
      <c r="BG26" s="27">
        <v>0</v>
      </c>
      <c r="BH26" s="27">
        <v>1.9921313446151552</v>
      </c>
      <c r="BI26" s="27">
        <v>0</v>
      </c>
      <c r="BJ26" s="27">
        <v>0.37361579645842335</v>
      </c>
      <c r="BK26" s="28">
        <f t="shared" si="9"/>
        <v>95.937649417580658</v>
      </c>
    </row>
    <row r="27" spans="1:63" x14ac:dyDescent="0.2">
      <c r="A27" s="22"/>
      <c r="B27" s="26" t="s">
        <v>127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1.9488965958677498</v>
      </c>
      <c r="I27" s="27">
        <v>49.471862859347162</v>
      </c>
      <c r="J27" s="27">
        <v>29.710169806259998</v>
      </c>
      <c r="K27" s="27">
        <v>0</v>
      </c>
      <c r="L27" s="27">
        <v>4.5664597822282547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0.70434848186919186</v>
      </c>
      <c r="S27" s="27">
        <v>2.7334852138416643</v>
      </c>
      <c r="T27" s="27">
        <v>4.5001409658759108</v>
      </c>
      <c r="U27" s="27">
        <v>0</v>
      </c>
      <c r="V27" s="27">
        <v>1.297984200193903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9.9204485477682666E-3</v>
      </c>
      <c r="AM27" s="27">
        <v>0</v>
      </c>
      <c r="AN27" s="27">
        <v>0</v>
      </c>
      <c r="AO27" s="27">
        <v>0</v>
      </c>
      <c r="AP27" s="27">
        <v>1.0114703387069603E-2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8.0708218136381227</v>
      </c>
      <c r="AW27" s="27">
        <v>30.067980149527614</v>
      </c>
      <c r="AX27" s="27">
        <v>0.51668965355185559</v>
      </c>
      <c r="AY27" s="27">
        <v>0</v>
      </c>
      <c r="AZ27" s="27">
        <v>25.873260326682445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7.2662674659555417</v>
      </c>
      <c r="BG27" s="27">
        <v>4.3681457659974594</v>
      </c>
      <c r="BH27" s="27">
        <v>16.595193124500501</v>
      </c>
      <c r="BI27" s="27">
        <v>0</v>
      </c>
      <c r="BJ27" s="27">
        <v>13.105774738211695</v>
      </c>
      <c r="BK27" s="28">
        <f t="shared" ref="BK27" si="10">SUM(C27:BJ27)</f>
        <v>200.81751609548388</v>
      </c>
    </row>
    <row r="28" spans="1:63" x14ac:dyDescent="0.2">
      <c r="A28" s="22"/>
      <c r="B28" s="26" t="s">
        <v>119</v>
      </c>
      <c r="C28" s="27">
        <v>0</v>
      </c>
      <c r="D28" s="27">
        <v>1.0383899838112387</v>
      </c>
      <c r="E28" s="27">
        <v>0</v>
      </c>
      <c r="F28" s="27">
        <v>0</v>
      </c>
      <c r="G28" s="27">
        <v>0</v>
      </c>
      <c r="H28" s="27">
        <v>13.881054089437416</v>
      </c>
      <c r="I28" s="27">
        <v>246.73018829268642</v>
      </c>
      <c r="J28" s="27">
        <v>152.67565693470561</v>
      </c>
      <c r="K28" s="27">
        <v>0</v>
      </c>
      <c r="L28" s="27">
        <v>65.896795668008807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8.1828681948031328</v>
      </c>
      <c r="S28" s="27">
        <v>8.68223049801637</v>
      </c>
      <c r="T28" s="27">
        <v>24.394468116480244</v>
      </c>
      <c r="U28" s="27">
        <v>0</v>
      </c>
      <c r="V28" s="27">
        <v>8.4384929882443611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0.34367223054120649</v>
      </c>
      <c r="AC28" s="27">
        <v>1.4277959031359941E-3</v>
      </c>
      <c r="AD28" s="27">
        <v>0</v>
      </c>
      <c r="AE28" s="27">
        <v>0</v>
      </c>
      <c r="AF28" s="27">
        <v>0.8071796633752556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0.33450236292881341</v>
      </c>
      <c r="AM28" s="27">
        <v>0</v>
      </c>
      <c r="AN28" s="27">
        <v>0</v>
      </c>
      <c r="AO28" s="27">
        <v>0</v>
      </c>
      <c r="AP28" s="27">
        <v>0.23532931149441871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95.467650209315408</v>
      </c>
      <c r="AW28" s="27">
        <v>178.06221122165442</v>
      </c>
      <c r="AX28" s="27">
        <v>3.9229043836486288</v>
      </c>
      <c r="AY28" s="27">
        <v>0</v>
      </c>
      <c r="AZ28" s="27">
        <v>176.05715940559267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78.206453028258991</v>
      </c>
      <c r="BG28" s="27">
        <v>24.352511652827602</v>
      </c>
      <c r="BH28" s="27">
        <v>65.57694084381987</v>
      </c>
      <c r="BI28" s="27">
        <v>0</v>
      </c>
      <c r="BJ28" s="27">
        <v>55.226537171027502</v>
      </c>
      <c r="BK28" s="28">
        <f t="shared" si="9"/>
        <v>1208.5146240465813</v>
      </c>
    </row>
    <row r="29" spans="1:63" x14ac:dyDescent="0.2">
      <c r="A29" s="22"/>
      <c r="B29" s="29" t="s">
        <v>90</v>
      </c>
      <c r="C29" s="30">
        <f t="shared" ref="C29:AH29" si="11">SUM(C23:C28)</f>
        <v>0</v>
      </c>
      <c r="D29" s="30">
        <f t="shared" si="11"/>
        <v>3.4396033200981826</v>
      </c>
      <c r="E29" s="30">
        <f t="shared" si="11"/>
        <v>0</v>
      </c>
      <c r="F29" s="30">
        <f t="shared" si="11"/>
        <v>0</v>
      </c>
      <c r="G29" s="30">
        <f t="shared" si="11"/>
        <v>0</v>
      </c>
      <c r="H29" s="30">
        <f t="shared" si="11"/>
        <v>23.152747652865692</v>
      </c>
      <c r="I29" s="30">
        <f t="shared" si="11"/>
        <v>626.86794948395072</v>
      </c>
      <c r="J29" s="30">
        <f t="shared" si="11"/>
        <v>232.79199061930879</v>
      </c>
      <c r="K29" s="30">
        <f t="shared" si="11"/>
        <v>0</v>
      </c>
      <c r="L29" s="30">
        <f t="shared" si="11"/>
        <v>103.12045989547879</v>
      </c>
      <c r="M29" s="30">
        <f t="shared" si="11"/>
        <v>0</v>
      </c>
      <c r="N29" s="30">
        <f t="shared" si="11"/>
        <v>0</v>
      </c>
      <c r="O29" s="30">
        <f t="shared" si="11"/>
        <v>0</v>
      </c>
      <c r="P29" s="30">
        <f t="shared" si="11"/>
        <v>0</v>
      </c>
      <c r="Q29" s="30">
        <f t="shared" si="11"/>
        <v>0</v>
      </c>
      <c r="R29" s="30">
        <f t="shared" si="11"/>
        <v>11.953452714010478</v>
      </c>
      <c r="S29" s="30">
        <f t="shared" si="11"/>
        <v>32.548790406366592</v>
      </c>
      <c r="T29" s="30">
        <f t="shared" si="11"/>
        <v>82.98206734626595</v>
      </c>
      <c r="U29" s="30">
        <f t="shared" si="11"/>
        <v>0</v>
      </c>
      <c r="V29" s="30">
        <f t="shared" si="11"/>
        <v>15.753992452300238</v>
      </c>
      <c r="W29" s="30">
        <f t="shared" si="11"/>
        <v>0</v>
      </c>
      <c r="X29" s="30">
        <f t="shared" si="11"/>
        <v>0</v>
      </c>
      <c r="Y29" s="30">
        <f t="shared" si="11"/>
        <v>0</v>
      </c>
      <c r="Z29" s="30">
        <f t="shared" si="11"/>
        <v>0</v>
      </c>
      <c r="AA29" s="30">
        <f t="shared" si="11"/>
        <v>0</v>
      </c>
      <c r="AB29" s="30">
        <f t="shared" si="11"/>
        <v>0.42420397153231959</v>
      </c>
      <c r="AC29" s="30">
        <f t="shared" si="11"/>
        <v>1.8964977363913754E-2</v>
      </c>
      <c r="AD29" s="30">
        <f t="shared" si="11"/>
        <v>0</v>
      </c>
      <c r="AE29" s="30">
        <f t="shared" si="11"/>
        <v>0</v>
      </c>
      <c r="AF29" s="30">
        <f t="shared" si="11"/>
        <v>1.5218482345788975</v>
      </c>
      <c r="AG29" s="30">
        <f t="shared" si="11"/>
        <v>0</v>
      </c>
      <c r="AH29" s="30">
        <f t="shared" si="11"/>
        <v>0</v>
      </c>
      <c r="AI29" s="30">
        <f t="shared" ref="AI29:BJ29" si="12">SUM(AI23:AI28)</f>
        <v>0</v>
      </c>
      <c r="AJ29" s="30">
        <f t="shared" si="12"/>
        <v>0</v>
      </c>
      <c r="AK29" s="30">
        <f t="shared" si="12"/>
        <v>0</v>
      </c>
      <c r="AL29" s="30">
        <f t="shared" si="12"/>
        <v>0.53616684253795133</v>
      </c>
      <c r="AM29" s="30">
        <f t="shared" si="12"/>
        <v>0.1039510039124464</v>
      </c>
      <c r="AN29" s="30">
        <f t="shared" si="12"/>
        <v>0</v>
      </c>
      <c r="AO29" s="30">
        <f t="shared" si="12"/>
        <v>0</v>
      </c>
      <c r="AP29" s="30">
        <f t="shared" si="12"/>
        <v>0.74858338160548177</v>
      </c>
      <c r="AQ29" s="30">
        <f t="shared" si="12"/>
        <v>0</v>
      </c>
      <c r="AR29" s="30">
        <f t="shared" si="12"/>
        <v>0</v>
      </c>
      <c r="AS29" s="30">
        <f t="shared" si="12"/>
        <v>0</v>
      </c>
      <c r="AT29" s="30">
        <f t="shared" si="12"/>
        <v>0</v>
      </c>
      <c r="AU29" s="30">
        <f t="shared" si="12"/>
        <v>0</v>
      </c>
      <c r="AV29" s="30">
        <f t="shared" si="12"/>
        <v>197.94514819599493</v>
      </c>
      <c r="AW29" s="30">
        <f t="shared" si="12"/>
        <v>299.13533774260873</v>
      </c>
      <c r="AX29" s="30">
        <f t="shared" si="12"/>
        <v>11.927844129852103</v>
      </c>
      <c r="AY29" s="30">
        <f t="shared" si="12"/>
        <v>0</v>
      </c>
      <c r="AZ29" s="30">
        <f t="shared" si="12"/>
        <v>385.0152044010274</v>
      </c>
      <c r="BA29" s="30">
        <f t="shared" si="12"/>
        <v>0</v>
      </c>
      <c r="BB29" s="30">
        <f t="shared" si="12"/>
        <v>0</v>
      </c>
      <c r="BC29" s="30">
        <f t="shared" si="12"/>
        <v>0</v>
      </c>
      <c r="BD29" s="30">
        <f t="shared" si="12"/>
        <v>0</v>
      </c>
      <c r="BE29" s="30">
        <f t="shared" si="12"/>
        <v>0</v>
      </c>
      <c r="BF29" s="30">
        <f t="shared" si="12"/>
        <v>146.24753090758799</v>
      </c>
      <c r="BG29" s="30">
        <f t="shared" si="12"/>
        <v>59.43936069373887</v>
      </c>
      <c r="BH29" s="30">
        <f t="shared" si="12"/>
        <v>108.27844877485131</v>
      </c>
      <c r="BI29" s="30">
        <f t="shared" si="12"/>
        <v>0</v>
      </c>
      <c r="BJ29" s="30">
        <f t="shared" si="12"/>
        <v>119.51663091632474</v>
      </c>
      <c r="BK29" s="28">
        <f t="shared" si="9"/>
        <v>2463.4702780641624</v>
      </c>
    </row>
    <row r="30" spans="1:63" x14ac:dyDescent="0.2">
      <c r="A30" s="22"/>
      <c r="B30" s="32" t="s">
        <v>80</v>
      </c>
      <c r="C30" s="27">
        <f t="shared" ref="C30:AH30" si="13">C9+C12+C15+C18+C21+C29</f>
        <v>0</v>
      </c>
      <c r="D30" s="27">
        <f t="shared" si="13"/>
        <v>13.768620683435488</v>
      </c>
      <c r="E30" s="27">
        <f t="shared" si="13"/>
        <v>0</v>
      </c>
      <c r="F30" s="27">
        <f t="shared" si="13"/>
        <v>0</v>
      </c>
      <c r="G30" s="27">
        <f t="shared" si="13"/>
        <v>0</v>
      </c>
      <c r="H30" s="27">
        <f t="shared" si="13"/>
        <v>37.284670678470462</v>
      </c>
      <c r="I30" s="27">
        <f t="shared" si="13"/>
        <v>4796.2401410157081</v>
      </c>
      <c r="J30" s="27">
        <f t="shared" si="13"/>
        <v>3157.6109683530926</v>
      </c>
      <c r="K30" s="27">
        <f t="shared" si="13"/>
        <v>0</v>
      </c>
      <c r="L30" s="27">
        <f t="shared" si="13"/>
        <v>277.06476424293146</v>
      </c>
      <c r="M30" s="27">
        <f t="shared" si="13"/>
        <v>0</v>
      </c>
      <c r="N30" s="27">
        <f t="shared" si="13"/>
        <v>0</v>
      </c>
      <c r="O30" s="27">
        <f t="shared" si="13"/>
        <v>0</v>
      </c>
      <c r="P30" s="27">
        <f t="shared" si="13"/>
        <v>0</v>
      </c>
      <c r="Q30" s="27">
        <f t="shared" si="13"/>
        <v>0</v>
      </c>
      <c r="R30" s="27">
        <f t="shared" si="13"/>
        <v>17.972947101324326</v>
      </c>
      <c r="S30" s="27">
        <f t="shared" si="13"/>
        <v>90.600597005031787</v>
      </c>
      <c r="T30" s="27">
        <f t="shared" si="13"/>
        <v>577.83552503296687</v>
      </c>
      <c r="U30" s="27">
        <f t="shared" si="13"/>
        <v>0</v>
      </c>
      <c r="V30" s="27">
        <f t="shared" si="13"/>
        <v>31.411153086588005</v>
      </c>
      <c r="W30" s="27">
        <f t="shared" si="13"/>
        <v>0</v>
      </c>
      <c r="X30" s="27">
        <f t="shared" si="13"/>
        <v>0</v>
      </c>
      <c r="Y30" s="27">
        <f t="shared" si="13"/>
        <v>0</v>
      </c>
      <c r="Z30" s="27">
        <f t="shared" si="13"/>
        <v>0</v>
      </c>
      <c r="AA30" s="27">
        <f t="shared" si="13"/>
        <v>0</v>
      </c>
      <c r="AB30" s="27">
        <f t="shared" si="13"/>
        <v>0.57731223214070604</v>
      </c>
      <c r="AC30" s="27">
        <f t="shared" si="13"/>
        <v>113.60168165082975</v>
      </c>
      <c r="AD30" s="27">
        <f t="shared" si="13"/>
        <v>0</v>
      </c>
      <c r="AE30" s="27">
        <f t="shared" si="13"/>
        <v>0</v>
      </c>
      <c r="AF30" s="27">
        <f t="shared" si="13"/>
        <v>2.243956547243636</v>
      </c>
      <c r="AG30" s="27">
        <f t="shared" si="13"/>
        <v>0</v>
      </c>
      <c r="AH30" s="27">
        <f t="shared" si="13"/>
        <v>0</v>
      </c>
      <c r="AI30" s="27">
        <f t="shared" ref="AI30:BJ30" si="14">AI9+AI12+AI15+AI18+AI21+AI29</f>
        <v>0</v>
      </c>
      <c r="AJ30" s="27">
        <f t="shared" si="14"/>
        <v>0</v>
      </c>
      <c r="AK30" s="27">
        <f t="shared" si="14"/>
        <v>0</v>
      </c>
      <c r="AL30" s="27">
        <f t="shared" si="14"/>
        <v>0.71954551626995666</v>
      </c>
      <c r="AM30" s="27">
        <f t="shared" si="14"/>
        <v>0.16084602704748319</v>
      </c>
      <c r="AN30" s="27">
        <f t="shared" si="14"/>
        <v>0</v>
      </c>
      <c r="AO30" s="27">
        <f t="shared" si="14"/>
        <v>0</v>
      </c>
      <c r="AP30" s="27">
        <f t="shared" si="14"/>
        <v>1.0607293404760765</v>
      </c>
      <c r="AQ30" s="27">
        <f t="shared" si="14"/>
        <v>0</v>
      </c>
      <c r="AR30" s="27">
        <f t="shared" si="14"/>
        <v>0</v>
      </c>
      <c r="AS30" s="27">
        <f t="shared" si="14"/>
        <v>0</v>
      </c>
      <c r="AT30" s="27">
        <f t="shared" si="14"/>
        <v>0</v>
      </c>
      <c r="AU30" s="27">
        <f t="shared" si="14"/>
        <v>0</v>
      </c>
      <c r="AV30" s="27">
        <f t="shared" si="14"/>
        <v>229.65016970669996</v>
      </c>
      <c r="AW30" s="27">
        <f t="shared" si="14"/>
        <v>1052.5923164784813</v>
      </c>
      <c r="AX30" s="27">
        <f t="shared" si="14"/>
        <v>271.01519723873537</v>
      </c>
      <c r="AY30" s="27">
        <f t="shared" si="14"/>
        <v>0</v>
      </c>
      <c r="AZ30" s="27">
        <f t="shared" si="14"/>
        <v>496.81563621758443</v>
      </c>
      <c r="BA30" s="27">
        <f t="shared" si="14"/>
        <v>0</v>
      </c>
      <c r="BB30" s="27">
        <f t="shared" si="14"/>
        <v>0</v>
      </c>
      <c r="BC30" s="27">
        <f t="shared" si="14"/>
        <v>0</v>
      </c>
      <c r="BD30" s="27">
        <f t="shared" si="14"/>
        <v>0</v>
      </c>
      <c r="BE30" s="27">
        <f t="shared" si="14"/>
        <v>0</v>
      </c>
      <c r="BF30" s="27">
        <f t="shared" si="14"/>
        <v>158.69248284118029</v>
      </c>
      <c r="BG30" s="27">
        <f t="shared" si="14"/>
        <v>130.553092117099</v>
      </c>
      <c r="BH30" s="27">
        <f t="shared" si="14"/>
        <v>168.84336547371726</v>
      </c>
      <c r="BI30" s="27">
        <f t="shared" si="14"/>
        <v>0</v>
      </c>
      <c r="BJ30" s="27">
        <f t="shared" si="14"/>
        <v>129.4480975268184</v>
      </c>
      <c r="BK30" s="28">
        <f t="shared" si="9"/>
        <v>11755.763816113873</v>
      </c>
    </row>
    <row r="31" spans="1:63" ht="3.75" customHeight="1" x14ac:dyDescent="0.2">
      <c r="A31" s="22"/>
      <c r="B31" s="33"/>
      <c r="C31" s="71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3"/>
    </row>
    <row r="32" spans="1:63" x14ac:dyDescent="0.2">
      <c r="A32" s="22" t="s">
        <v>1</v>
      </c>
      <c r="B32" s="23" t="s">
        <v>7</v>
      </c>
      <c r="C32" s="71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3"/>
    </row>
    <row r="33" spans="1:63" s="34" customFormat="1" x14ac:dyDescent="0.2">
      <c r="A33" s="22" t="s">
        <v>76</v>
      </c>
      <c r="B33" s="25" t="s">
        <v>2</v>
      </c>
      <c r="C33" s="78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80"/>
    </row>
    <row r="34" spans="1:63" s="34" customFormat="1" x14ac:dyDescent="0.2">
      <c r="A34" s="22"/>
      <c r="B34" s="26" t="s">
        <v>105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5.4248786589857989</v>
      </c>
      <c r="I34" s="27">
        <v>0.52381214195891834</v>
      </c>
      <c r="J34" s="27">
        <v>0</v>
      </c>
      <c r="K34" s="27">
        <v>0</v>
      </c>
      <c r="L34" s="27">
        <v>0.97442087708957192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4.3691669705688643</v>
      </c>
      <c r="S34" s="27">
        <v>0</v>
      </c>
      <c r="T34" s="27">
        <v>0</v>
      </c>
      <c r="U34" s="27">
        <v>0</v>
      </c>
      <c r="V34" s="27">
        <v>0.65037618491298677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1.0557418724583385</v>
      </c>
      <c r="AC34" s="27">
        <v>0</v>
      </c>
      <c r="AD34" s="27">
        <v>0</v>
      </c>
      <c r="AE34" s="27">
        <v>0</v>
      </c>
      <c r="AF34" s="27">
        <v>5.6134916645790012E-2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>
        <v>1.3385488107478158</v>
      </c>
      <c r="AM34" s="27">
        <v>0</v>
      </c>
      <c r="AN34" s="27">
        <v>0</v>
      </c>
      <c r="AO34" s="27">
        <v>0</v>
      </c>
      <c r="AP34" s="27">
        <v>6.5360642969526317E-2</v>
      </c>
      <c r="AQ34" s="27">
        <v>0</v>
      </c>
      <c r="AR34" s="27">
        <v>0</v>
      </c>
      <c r="AS34" s="27">
        <v>0</v>
      </c>
      <c r="AT34" s="27">
        <v>0</v>
      </c>
      <c r="AU34" s="27">
        <v>0</v>
      </c>
      <c r="AV34" s="27">
        <v>75.276121924173211</v>
      </c>
      <c r="AW34" s="27">
        <v>5.9508966665071696</v>
      </c>
      <c r="AX34" s="27">
        <v>0</v>
      </c>
      <c r="AY34" s="27">
        <v>0</v>
      </c>
      <c r="AZ34" s="27">
        <v>20.530152567683221</v>
      </c>
      <c r="BA34" s="27">
        <v>0</v>
      </c>
      <c r="BB34" s="27">
        <v>0</v>
      </c>
      <c r="BC34" s="27">
        <v>0</v>
      </c>
      <c r="BD34" s="27">
        <v>0</v>
      </c>
      <c r="BE34" s="27">
        <v>0</v>
      </c>
      <c r="BF34" s="27">
        <v>88.891418627483702</v>
      </c>
      <c r="BG34" s="27">
        <v>3.3395637660464992</v>
      </c>
      <c r="BH34" s="27">
        <v>0</v>
      </c>
      <c r="BI34" s="27">
        <v>0</v>
      </c>
      <c r="BJ34" s="27">
        <v>16.083957693380867</v>
      </c>
      <c r="BK34" s="28">
        <f t="shared" ref="BK34:BK35" si="15">SUM(C34:BJ34)</f>
        <v>224.53055232161228</v>
      </c>
    </row>
    <row r="35" spans="1:63" s="34" customFormat="1" x14ac:dyDescent="0.2">
      <c r="A35" s="22"/>
      <c r="B35" s="26" t="s">
        <v>106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3.7087299067593058</v>
      </c>
      <c r="I35" s="27">
        <v>0.67670029212944893</v>
      </c>
      <c r="J35" s="27">
        <v>0</v>
      </c>
      <c r="K35" s="27">
        <v>0</v>
      </c>
      <c r="L35" s="27">
        <v>0.10550428477436867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2.515922863999096</v>
      </c>
      <c r="S35" s="27">
        <v>0</v>
      </c>
      <c r="T35" s="27">
        <v>0</v>
      </c>
      <c r="U35" s="27">
        <v>0</v>
      </c>
      <c r="V35" s="27">
        <v>8.1660307248766686E-3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0.3066784444938514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0.30031298897921854</v>
      </c>
      <c r="AM35" s="27">
        <v>0</v>
      </c>
      <c r="AN35" s="27">
        <v>0</v>
      </c>
      <c r="AO35" s="27">
        <v>0</v>
      </c>
      <c r="AP35" s="27">
        <v>0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144.05915150118656</v>
      </c>
      <c r="AW35" s="27">
        <v>0.23647182824079338</v>
      </c>
      <c r="AX35" s="27">
        <v>0</v>
      </c>
      <c r="AY35" s="27">
        <v>0</v>
      </c>
      <c r="AZ35" s="27">
        <v>5.8010076289300168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123.26582488820833</v>
      </c>
      <c r="BG35" s="27">
        <v>0</v>
      </c>
      <c r="BH35" s="27">
        <v>0</v>
      </c>
      <c r="BI35" s="27">
        <v>0</v>
      </c>
      <c r="BJ35" s="27">
        <v>0.94097612850928258</v>
      </c>
      <c r="BK35" s="28">
        <f t="shared" si="15"/>
        <v>281.92544678693514</v>
      </c>
    </row>
    <row r="36" spans="1:63" s="34" customFormat="1" x14ac:dyDescent="0.2">
      <c r="A36" s="22"/>
      <c r="B36" s="29" t="s">
        <v>85</v>
      </c>
      <c r="C36" s="87">
        <f>SUM(C34:C35)</f>
        <v>0</v>
      </c>
      <c r="D36" s="87">
        <f t="shared" ref="D36:BK36" si="16">SUM(D34:D35)</f>
        <v>0</v>
      </c>
      <c r="E36" s="87">
        <f t="shared" si="16"/>
        <v>0</v>
      </c>
      <c r="F36" s="87">
        <f t="shared" si="16"/>
        <v>0</v>
      </c>
      <c r="G36" s="87">
        <f t="shared" si="16"/>
        <v>0</v>
      </c>
      <c r="H36" s="87">
        <f t="shared" si="16"/>
        <v>9.1336085657451047</v>
      </c>
      <c r="I36" s="87">
        <f t="shared" si="16"/>
        <v>1.2005124340883673</v>
      </c>
      <c r="J36" s="87">
        <f t="shared" si="16"/>
        <v>0</v>
      </c>
      <c r="K36" s="87">
        <f t="shared" si="16"/>
        <v>0</v>
      </c>
      <c r="L36" s="87">
        <f t="shared" si="16"/>
        <v>1.0799251618639405</v>
      </c>
      <c r="M36" s="87">
        <f t="shared" si="16"/>
        <v>0</v>
      </c>
      <c r="N36" s="87">
        <f t="shared" si="16"/>
        <v>0</v>
      </c>
      <c r="O36" s="87">
        <f t="shared" si="16"/>
        <v>0</v>
      </c>
      <c r="P36" s="87">
        <f t="shared" si="16"/>
        <v>0</v>
      </c>
      <c r="Q36" s="87">
        <f t="shared" si="16"/>
        <v>0</v>
      </c>
      <c r="R36" s="87">
        <f t="shared" si="16"/>
        <v>6.8850898345679603</v>
      </c>
      <c r="S36" s="87">
        <f t="shared" si="16"/>
        <v>0</v>
      </c>
      <c r="T36" s="87">
        <f t="shared" si="16"/>
        <v>0</v>
      </c>
      <c r="U36" s="87">
        <f t="shared" si="16"/>
        <v>0</v>
      </c>
      <c r="V36" s="87">
        <f t="shared" si="16"/>
        <v>0.65854221563786342</v>
      </c>
      <c r="W36" s="87">
        <f t="shared" si="16"/>
        <v>0</v>
      </c>
      <c r="X36" s="87">
        <f t="shared" si="16"/>
        <v>0</v>
      </c>
      <c r="Y36" s="87">
        <f t="shared" si="16"/>
        <v>0</v>
      </c>
      <c r="Z36" s="87">
        <f t="shared" si="16"/>
        <v>0</v>
      </c>
      <c r="AA36" s="87">
        <f t="shared" si="16"/>
        <v>0</v>
      </c>
      <c r="AB36" s="87">
        <f t="shared" si="16"/>
        <v>1.36242031695219</v>
      </c>
      <c r="AC36" s="87">
        <f t="shared" si="16"/>
        <v>0</v>
      </c>
      <c r="AD36" s="87">
        <f t="shared" si="16"/>
        <v>0</v>
      </c>
      <c r="AE36" s="87">
        <f t="shared" si="16"/>
        <v>0</v>
      </c>
      <c r="AF36" s="87">
        <f t="shared" si="16"/>
        <v>5.6134916645790012E-2</v>
      </c>
      <c r="AG36" s="87">
        <f t="shared" si="16"/>
        <v>0</v>
      </c>
      <c r="AH36" s="87">
        <f t="shared" si="16"/>
        <v>0</v>
      </c>
      <c r="AI36" s="87">
        <f t="shared" si="16"/>
        <v>0</v>
      </c>
      <c r="AJ36" s="87">
        <f t="shared" si="16"/>
        <v>0</v>
      </c>
      <c r="AK36" s="87">
        <f t="shared" si="16"/>
        <v>0</v>
      </c>
      <c r="AL36" s="87">
        <f t="shared" si="16"/>
        <v>1.6388617997270343</v>
      </c>
      <c r="AM36" s="87">
        <f t="shared" si="16"/>
        <v>0</v>
      </c>
      <c r="AN36" s="87">
        <f t="shared" si="16"/>
        <v>0</v>
      </c>
      <c r="AO36" s="87">
        <f t="shared" si="16"/>
        <v>0</v>
      </c>
      <c r="AP36" s="87">
        <f t="shared" si="16"/>
        <v>6.5360642969526317E-2</v>
      </c>
      <c r="AQ36" s="87">
        <f t="shared" si="16"/>
        <v>0</v>
      </c>
      <c r="AR36" s="87">
        <f t="shared" si="16"/>
        <v>0</v>
      </c>
      <c r="AS36" s="87">
        <f t="shared" si="16"/>
        <v>0</v>
      </c>
      <c r="AT36" s="87">
        <f t="shared" si="16"/>
        <v>0</v>
      </c>
      <c r="AU36" s="87">
        <f t="shared" si="16"/>
        <v>0</v>
      </c>
      <c r="AV36" s="87">
        <f t="shared" si="16"/>
        <v>219.33527342535979</v>
      </c>
      <c r="AW36" s="87">
        <f t="shared" si="16"/>
        <v>6.1873684947479628</v>
      </c>
      <c r="AX36" s="87">
        <f t="shared" si="16"/>
        <v>0</v>
      </c>
      <c r="AY36" s="87">
        <f t="shared" si="16"/>
        <v>0</v>
      </c>
      <c r="AZ36" s="87">
        <f t="shared" si="16"/>
        <v>26.331160196613236</v>
      </c>
      <c r="BA36" s="87">
        <f t="shared" si="16"/>
        <v>0</v>
      </c>
      <c r="BB36" s="87">
        <f t="shared" si="16"/>
        <v>0</v>
      </c>
      <c r="BC36" s="87">
        <f t="shared" si="16"/>
        <v>0</v>
      </c>
      <c r="BD36" s="87">
        <f t="shared" si="16"/>
        <v>0</v>
      </c>
      <c r="BE36" s="87">
        <f t="shared" si="16"/>
        <v>0</v>
      </c>
      <c r="BF36" s="87">
        <f t="shared" si="16"/>
        <v>212.15724351569202</v>
      </c>
      <c r="BG36" s="87">
        <f t="shared" si="16"/>
        <v>3.3395637660464992</v>
      </c>
      <c r="BH36" s="87">
        <f t="shared" si="16"/>
        <v>0</v>
      </c>
      <c r="BI36" s="87">
        <f t="shared" si="16"/>
        <v>0</v>
      </c>
      <c r="BJ36" s="87">
        <f t="shared" si="16"/>
        <v>17.024933821890151</v>
      </c>
      <c r="BK36" s="87">
        <f t="shared" si="16"/>
        <v>506.45599910854742</v>
      </c>
    </row>
    <row r="37" spans="1:63" x14ac:dyDescent="0.2">
      <c r="A37" s="22" t="s">
        <v>77</v>
      </c>
      <c r="B37" s="25" t="s">
        <v>14</v>
      </c>
      <c r="C37" s="71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3"/>
    </row>
    <row r="38" spans="1:63" x14ac:dyDescent="0.2">
      <c r="A38" s="22"/>
      <c r="B38" s="26" t="s">
        <v>126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0.36279127525495564</v>
      </c>
      <c r="I38" s="27">
        <v>53.437801723972221</v>
      </c>
      <c r="J38" s="27">
        <v>0</v>
      </c>
      <c r="K38" s="27">
        <v>0</v>
      </c>
      <c r="L38" s="27">
        <v>9.6555163087743416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0.18841932631953298</v>
      </c>
      <c r="S38" s="27">
        <v>1.3490690235491685</v>
      </c>
      <c r="T38" s="27">
        <v>0</v>
      </c>
      <c r="U38" s="27">
        <v>0</v>
      </c>
      <c r="V38" s="27">
        <v>1.6984208837104191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1.3429048741641501E-2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7">
        <v>6.1524558128431994E-2</v>
      </c>
      <c r="AM38" s="27">
        <v>0</v>
      </c>
      <c r="AN38" s="27">
        <v>0</v>
      </c>
      <c r="AO38" s="27">
        <v>0</v>
      </c>
      <c r="AP38" s="27">
        <v>0</v>
      </c>
      <c r="AQ38" s="27">
        <v>0</v>
      </c>
      <c r="AR38" s="27">
        <v>0</v>
      </c>
      <c r="AS38" s="27">
        <v>0</v>
      </c>
      <c r="AT38" s="27">
        <v>0</v>
      </c>
      <c r="AU38" s="27">
        <v>0</v>
      </c>
      <c r="AV38" s="27">
        <v>3.1918278516457197</v>
      </c>
      <c r="AW38" s="27">
        <v>6.2250962694239895</v>
      </c>
      <c r="AX38" s="27">
        <v>0</v>
      </c>
      <c r="AY38" s="27">
        <v>0</v>
      </c>
      <c r="AZ38" s="27">
        <v>19.776636168337305</v>
      </c>
      <c r="BA38" s="27">
        <v>0</v>
      </c>
      <c r="BB38" s="27">
        <v>0</v>
      </c>
      <c r="BC38" s="27">
        <v>0</v>
      </c>
      <c r="BD38" s="27">
        <v>0</v>
      </c>
      <c r="BE38" s="27">
        <v>0</v>
      </c>
      <c r="BF38" s="27">
        <v>1.7157615984315817</v>
      </c>
      <c r="BG38" s="27">
        <v>0.91388095547961923</v>
      </c>
      <c r="BH38" s="27">
        <v>0</v>
      </c>
      <c r="BI38" s="27">
        <v>0</v>
      </c>
      <c r="BJ38" s="27">
        <v>6.4482040284246063</v>
      </c>
      <c r="BK38" s="28">
        <f t="shared" ref="BK38" si="17">SUM(C38:BJ38)</f>
        <v>105.03837902019353</v>
      </c>
    </row>
    <row r="39" spans="1:63" x14ac:dyDescent="0.2">
      <c r="A39" s="22"/>
      <c r="B39" s="26" t="s">
        <v>125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2.1857765028465721</v>
      </c>
      <c r="I39" s="27">
        <v>0.91047229909106053</v>
      </c>
      <c r="J39" s="27">
        <v>0</v>
      </c>
      <c r="K39" s="27">
        <v>0</v>
      </c>
      <c r="L39" s="27">
        <v>2.1878639606673218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1.6507880075697436</v>
      </c>
      <c r="S39" s="27">
        <v>0</v>
      </c>
      <c r="T39" s="27">
        <v>0</v>
      </c>
      <c r="U39" s="27">
        <v>0</v>
      </c>
      <c r="V39" s="27">
        <v>0.41149290027691138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0.36172856891823396</v>
      </c>
      <c r="AC39" s="27">
        <v>0</v>
      </c>
      <c r="AD39" s="27">
        <v>0</v>
      </c>
      <c r="AE39" s="27">
        <v>0</v>
      </c>
      <c r="AF39" s="27">
        <v>9.3095110545709361E-2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0.58881216787941459</v>
      </c>
      <c r="AM39" s="27">
        <v>0</v>
      </c>
      <c r="AN39" s="27">
        <v>0</v>
      </c>
      <c r="AO39" s="27">
        <v>0</v>
      </c>
      <c r="AP39" s="27">
        <v>8.8538742739236162E-2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20.257756264917379</v>
      </c>
      <c r="AW39" s="27">
        <v>0.62677873159455733</v>
      </c>
      <c r="AX39" s="27">
        <v>0</v>
      </c>
      <c r="AY39" s="27">
        <v>0</v>
      </c>
      <c r="AZ39" s="27">
        <v>8.2079509731149614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17.065358917484069</v>
      </c>
      <c r="BG39" s="27">
        <v>0.11880202464149398</v>
      </c>
      <c r="BH39" s="27">
        <v>0</v>
      </c>
      <c r="BI39" s="27">
        <v>0</v>
      </c>
      <c r="BJ39" s="27">
        <v>4.157805627971471</v>
      </c>
      <c r="BK39" s="28">
        <f t="shared" ref="BK39:BK48" si="18">SUM(C39:BJ39)</f>
        <v>58.913020800258145</v>
      </c>
    </row>
    <row r="40" spans="1:63" x14ac:dyDescent="0.2">
      <c r="A40" s="22"/>
      <c r="B40" s="26" t="s">
        <v>120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0.34565295732260409</v>
      </c>
      <c r="I40" s="27">
        <v>6.1821314871312094E-2</v>
      </c>
      <c r="J40" s="27">
        <v>0</v>
      </c>
      <c r="K40" s="27">
        <v>0</v>
      </c>
      <c r="L40" s="27">
        <v>0.12272952038771809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0.18537045848293565</v>
      </c>
      <c r="S40" s="27">
        <v>0</v>
      </c>
      <c r="T40" s="27">
        <v>0</v>
      </c>
      <c r="U40" s="27">
        <v>0</v>
      </c>
      <c r="V40" s="27">
        <v>5.9413157741396039E-3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1.3897061873054666E-2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2.6973201326676154E-2</v>
      </c>
      <c r="AM40" s="27">
        <v>0</v>
      </c>
      <c r="AN40" s="27">
        <v>0</v>
      </c>
      <c r="AO40" s="27">
        <v>0</v>
      </c>
      <c r="AP40" s="27">
        <v>0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4.5935460232191403</v>
      </c>
      <c r="AW40" s="27">
        <v>1.1088038356398933E-2</v>
      </c>
      <c r="AX40" s="27">
        <v>0</v>
      </c>
      <c r="AY40" s="27">
        <v>0</v>
      </c>
      <c r="AZ40" s="27">
        <v>1.2143335069374144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4.7496614014414753</v>
      </c>
      <c r="BG40" s="27">
        <v>1.294348242099996E-2</v>
      </c>
      <c r="BH40" s="27">
        <v>0</v>
      </c>
      <c r="BI40" s="27">
        <v>0</v>
      </c>
      <c r="BJ40" s="27">
        <v>1.4337599941344144</v>
      </c>
      <c r="BK40" s="28">
        <f t="shared" si="18"/>
        <v>12.777718276548281</v>
      </c>
    </row>
    <row r="41" spans="1:63" x14ac:dyDescent="0.2">
      <c r="A41" s="22"/>
      <c r="B41" s="26" t="s">
        <v>123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2.8858320463256848</v>
      </c>
      <c r="I41" s="27">
        <v>13.251468676467612</v>
      </c>
      <c r="J41" s="27">
        <v>0</v>
      </c>
      <c r="K41" s="27">
        <v>0</v>
      </c>
      <c r="L41" s="27">
        <v>0.90019846698994332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1.609304421198047</v>
      </c>
      <c r="S41" s="27">
        <v>0.22461487023175963</v>
      </c>
      <c r="T41" s="27">
        <v>0</v>
      </c>
      <c r="U41" s="27">
        <v>0</v>
      </c>
      <c r="V41" s="27">
        <v>0.21502096865792408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0.16170196617258834</v>
      </c>
      <c r="AC41" s="27">
        <v>3.9527706447770013E-3</v>
      </c>
      <c r="AD41" s="27">
        <v>0</v>
      </c>
      <c r="AE41" s="27">
        <v>0</v>
      </c>
      <c r="AF41" s="27">
        <v>0.23839697466444537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0.3533687310057711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109.27779293619463</v>
      </c>
      <c r="AW41" s="27">
        <v>5.1653827103680996</v>
      </c>
      <c r="AX41" s="27">
        <v>0</v>
      </c>
      <c r="AY41" s="27">
        <v>0</v>
      </c>
      <c r="AZ41" s="27">
        <v>18.625524177694508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115.06363879843273</v>
      </c>
      <c r="BG41" s="27">
        <v>5.7816048126563295</v>
      </c>
      <c r="BH41" s="27">
        <v>1.1996457612492194E-2</v>
      </c>
      <c r="BI41" s="27">
        <v>0</v>
      </c>
      <c r="BJ41" s="27">
        <v>5.1855693137089416</v>
      </c>
      <c r="BK41" s="28">
        <f t="shared" si="18"/>
        <v>278.95536909902626</v>
      </c>
    </row>
    <row r="42" spans="1:63" x14ac:dyDescent="0.2">
      <c r="A42" s="22"/>
      <c r="B42" s="26" t="s">
        <v>122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6.9320325288111571</v>
      </c>
      <c r="I42" s="27">
        <v>19.599982425858229</v>
      </c>
      <c r="J42" s="27">
        <v>0</v>
      </c>
      <c r="K42" s="27">
        <v>0</v>
      </c>
      <c r="L42" s="27">
        <v>2.0374115089651199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4.1823485952521526</v>
      </c>
      <c r="S42" s="27">
        <v>5.4575572354280002</v>
      </c>
      <c r="T42" s="27">
        <v>0</v>
      </c>
      <c r="U42" s="27">
        <v>0</v>
      </c>
      <c r="V42" s="27">
        <v>2.1678968152982403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1.0100863836047054</v>
      </c>
      <c r="AC42" s="27">
        <v>3.999447736473984E-3</v>
      </c>
      <c r="AD42" s="27">
        <v>0</v>
      </c>
      <c r="AE42" s="27">
        <v>0</v>
      </c>
      <c r="AF42" s="27">
        <v>1.2542500185259441E-4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1.6581403498117819</v>
      </c>
      <c r="AM42" s="27">
        <v>0</v>
      </c>
      <c r="AN42" s="27">
        <v>0</v>
      </c>
      <c r="AO42" s="27">
        <v>0</v>
      </c>
      <c r="AP42" s="27">
        <v>6.7529612448948534E-2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71.400249880311648</v>
      </c>
      <c r="AW42" s="27">
        <v>19.04543783747328</v>
      </c>
      <c r="AX42" s="27">
        <v>0</v>
      </c>
      <c r="AY42" s="27">
        <v>0</v>
      </c>
      <c r="AZ42" s="27">
        <v>29.782948552255739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89.552527190752073</v>
      </c>
      <c r="BG42" s="27">
        <v>2.896966351201018</v>
      </c>
      <c r="BH42" s="27">
        <v>1.0890158916014478</v>
      </c>
      <c r="BI42" s="27">
        <v>0</v>
      </c>
      <c r="BJ42" s="27">
        <v>26.467443805058789</v>
      </c>
      <c r="BK42" s="28">
        <f t="shared" si="18"/>
        <v>283.35169983687069</v>
      </c>
    </row>
    <row r="43" spans="1:63" x14ac:dyDescent="0.2">
      <c r="A43" s="22"/>
      <c r="B43" s="26" t="s">
        <v>108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1.6994362069027631</v>
      </c>
      <c r="I43" s="27">
        <v>0.25702801616257731</v>
      </c>
      <c r="J43" s="27">
        <v>0</v>
      </c>
      <c r="K43" s="27">
        <v>0</v>
      </c>
      <c r="L43" s="27">
        <v>1.8265050148846844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0.61798799869928522</v>
      </c>
      <c r="S43" s="27">
        <v>2.3470336248975086</v>
      </c>
      <c r="T43" s="27">
        <v>0</v>
      </c>
      <c r="U43" s="27">
        <v>0</v>
      </c>
      <c r="V43" s="27">
        <v>4.8088922872539366E-2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1.9661767003806337E-2</v>
      </c>
      <c r="AC43" s="27">
        <v>0</v>
      </c>
      <c r="AD43" s="27">
        <v>0</v>
      </c>
      <c r="AE43" s="27">
        <v>0</v>
      </c>
      <c r="AF43" s="27">
        <v>4.1051725883382823E-4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2.106499113361604E-2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6.0961527512885718</v>
      </c>
      <c r="AW43" s="27">
        <v>0.43392794097766341</v>
      </c>
      <c r="AX43" s="27">
        <v>0</v>
      </c>
      <c r="AY43" s="27">
        <v>0</v>
      </c>
      <c r="AZ43" s="27">
        <v>0.74637145300729191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4.4059296428239882</v>
      </c>
      <c r="BG43" s="27">
        <v>0.16019994713136715</v>
      </c>
      <c r="BH43" s="27">
        <v>0</v>
      </c>
      <c r="BI43" s="27">
        <v>0</v>
      </c>
      <c r="BJ43" s="27">
        <v>1.4785711894071178</v>
      </c>
      <c r="BK43" s="28">
        <f t="shared" si="18"/>
        <v>20.158369984451614</v>
      </c>
    </row>
    <row r="44" spans="1:63" x14ac:dyDescent="0.2">
      <c r="A44" s="22"/>
      <c r="B44" s="26" t="s">
        <v>107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1.3319356349541795</v>
      </c>
      <c r="I44" s="27">
        <v>0.27835705424280932</v>
      </c>
      <c r="J44" s="27">
        <v>0</v>
      </c>
      <c r="K44" s="27">
        <v>0</v>
      </c>
      <c r="L44" s="27">
        <v>4.6558191474485353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1.0409635734617808</v>
      </c>
      <c r="S44" s="27">
        <v>4.1715191799667828</v>
      </c>
      <c r="T44" s="27">
        <v>0</v>
      </c>
      <c r="U44" s="27">
        <v>0</v>
      </c>
      <c r="V44" s="27">
        <v>1.22417662418398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5.5936495201823352E-2</v>
      </c>
      <c r="AC44" s="27">
        <v>0</v>
      </c>
      <c r="AD44" s="27">
        <v>0</v>
      </c>
      <c r="AE44" s="27">
        <v>0</v>
      </c>
      <c r="AF44" s="27">
        <v>0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2.9557527355640826E-2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5.0485144453758624</v>
      </c>
      <c r="AW44" s="27">
        <v>0.13183826788424485</v>
      </c>
      <c r="AX44" s="27">
        <v>0</v>
      </c>
      <c r="AY44" s="27">
        <v>0</v>
      </c>
      <c r="AZ44" s="27">
        <v>2.803162990352678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4.0218163062220516</v>
      </c>
      <c r="BG44" s="27">
        <v>1.091732413769138</v>
      </c>
      <c r="BH44" s="27">
        <v>0</v>
      </c>
      <c r="BI44" s="27">
        <v>0</v>
      </c>
      <c r="BJ44" s="27">
        <v>2.1405992528385678</v>
      </c>
      <c r="BK44" s="28">
        <f t="shared" si="18"/>
        <v>28.025928913258078</v>
      </c>
    </row>
    <row r="45" spans="1:63" x14ac:dyDescent="0.2">
      <c r="A45" s="22"/>
      <c r="B45" s="26" t="s">
        <v>109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0.90151404641128885</v>
      </c>
      <c r="I45" s="27">
        <v>1.0755624419432648</v>
      </c>
      <c r="J45" s="27">
        <v>0</v>
      </c>
      <c r="K45" s="27">
        <v>0</v>
      </c>
      <c r="L45" s="27">
        <v>0.92001704919959781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0.52314134038131577</v>
      </c>
      <c r="S45" s="27">
        <v>0</v>
      </c>
      <c r="T45" s="27">
        <v>0</v>
      </c>
      <c r="U45" s="27">
        <v>0</v>
      </c>
      <c r="V45" s="27">
        <v>7.0391988903243066E-2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0.17408930871432499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0.20342206473970603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21.117396971878737</v>
      </c>
      <c r="AW45" s="27">
        <v>0.63427427761608135</v>
      </c>
      <c r="AX45" s="27">
        <v>0</v>
      </c>
      <c r="AY45" s="27">
        <v>0</v>
      </c>
      <c r="AZ45" s="27">
        <v>3.2848489149259308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23.918298785234871</v>
      </c>
      <c r="BG45" s="27">
        <v>0.17681871555868806</v>
      </c>
      <c r="BH45" s="27">
        <v>0</v>
      </c>
      <c r="BI45" s="27">
        <v>0</v>
      </c>
      <c r="BJ45" s="27">
        <v>1.8203086761379383</v>
      </c>
      <c r="BK45" s="28">
        <f t="shared" si="18"/>
        <v>54.820084581644991</v>
      </c>
    </row>
    <row r="46" spans="1:63" x14ac:dyDescent="0.2">
      <c r="A46" s="22"/>
      <c r="B46" s="26" t="s">
        <v>121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10.59278215312815</v>
      </c>
      <c r="I46" s="27">
        <v>52.393736995182678</v>
      </c>
      <c r="J46" s="27">
        <v>0</v>
      </c>
      <c r="K46" s="27">
        <v>0</v>
      </c>
      <c r="L46" s="27">
        <v>5.7628424512354393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6.9702390018022564</v>
      </c>
      <c r="S46" s="27">
        <v>3.0672749460602602</v>
      </c>
      <c r="T46" s="27">
        <v>4.0169801484904655</v>
      </c>
      <c r="U46" s="27">
        <v>0</v>
      </c>
      <c r="V46" s="27">
        <v>2.5895596061330175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4.7529485908335474</v>
      </c>
      <c r="AC46" s="27">
        <v>2.2604419239454478E-2</v>
      </c>
      <c r="AD46" s="27">
        <v>0</v>
      </c>
      <c r="AE46" s="27">
        <v>0</v>
      </c>
      <c r="AF46" s="27">
        <v>0.56073341931325982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4.2408493211907938</v>
      </c>
      <c r="AM46" s="27">
        <v>1.0983158135780277E-2</v>
      </c>
      <c r="AN46" s="27">
        <v>0</v>
      </c>
      <c r="AO46" s="27">
        <v>0</v>
      </c>
      <c r="AP46" s="27">
        <v>0.31413273787102486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125.70146708670957</v>
      </c>
      <c r="AW46" s="27">
        <v>6.7602583826912293</v>
      </c>
      <c r="AX46" s="27">
        <v>0</v>
      </c>
      <c r="AY46" s="27">
        <v>0</v>
      </c>
      <c r="AZ46" s="27">
        <v>64.63275542704281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131.11327674067749</v>
      </c>
      <c r="BG46" s="27">
        <v>17.470702071870402</v>
      </c>
      <c r="BH46" s="27">
        <v>2.2797746528588823</v>
      </c>
      <c r="BI46" s="27">
        <v>0</v>
      </c>
      <c r="BJ46" s="27">
        <v>55.261907011402286</v>
      </c>
      <c r="BK46" s="28">
        <f t="shared" si="18"/>
        <v>498.51580832186875</v>
      </c>
    </row>
    <row r="47" spans="1:63" x14ac:dyDescent="0.2">
      <c r="A47" s="22"/>
      <c r="B47" s="29" t="s">
        <v>86</v>
      </c>
      <c r="C47" s="27">
        <f>SUM(C38:C46)</f>
        <v>0</v>
      </c>
      <c r="D47" s="27">
        <f t="shared" ref="D47:BJ47" si="19">SUM(D38:D46)</f>
        <v>0</v>
      </c>
      <c r="E47" s="27">
        <f t="shared" si="19"/>
        <v>0</v>
      </c>
      <c r="F47" s="27">
        <f t="shared" si="19"/>
        <v>0</v>
      </c>
      <c r="G47" s="27">
        <f t="shared" si="19"/>
        <v>0</v>
      </c>
      <c r="H47" s="27">
        <f t="shared" si="19"/>
        <v>27.237753351957352</v>
      </c>
      <c r="I47" s="27">
        <f t="shared" si="19"/>
        <v>141.26623094779177</v>
      </c>
      <c r="J47" s="27">
        <f t="shared" si="19"/>
        <v>0</v>
      </c>
      <c r="K47" s="27">
        <f t="shared" si="19"/>
        <v>0</v>
      </c>
      <c r="L47" s="27">
        <f t="shared" si="19"/>
        <v>28.068903428552701</v>
      </c>
      <c r="M47" s="27">
        <f t="shared" si="19"/>
        <v>0</v>
      </c>
      <c r="N47" s="27">
        <f t="shared" si="19"/>
        <v>0</v>
      </c>
      <c r="O47" s="27">
        <f t="shared" si="19"/>
        <v>0</v>
      </c>
      <c r="P47" s="27">
        <f t="shared" si="19"/>
        <v>0</v>
      </c>
      <c r="Q47" s="27">
        <f t="shared" si="19"/>
        <v>0</v>
      </c>
      <c r="R47" s="27">
        <f t="shared" si="19"/>
        <v>16.96856272316705</v>
      </c>
      <c r="S47" s="27">
        <f t="shared" si="19"/>
        <v>16.61706888013348</v>
      </c>
      <c r="T47" s="27">
        <f t="shared" si="19"/>
        <v>4.0169801484904655</v>
      </c>
      <c r="U47" s="27">
        <f t="shared" si="19"/>
        <v>0</v>
      </c>
      <c r="V47" s="27">
        <f t="shared" si="19"/>
        <v>8.4309900258104147</v>
      </c>
      <c r="W47" s="27">
        <f t="shared" si="19"/>
        <v>0</v>
      </c>
      <c r="X47" s="27">
        <f t="shared" si="19"/>
        <v>0</v>
      </c>
      <c r="Y47" s="27">
        <f t="shared" si="19"/>
        <v>0</v>
      </c>
      <c r="Z47" s="27">
        <f t="shared" si="19"/>
        <v>0</v>
      </c>
      <c r="AA47" s="27">
        <f t="shared" si="19"/>
        <v>0</v>
      </c>
      <c r="AB47" s="27">
        <f t="shared" si="19"/>
        <v>6.5634791910637258</v>
      </c>
      <c r="AC47" s="27">
        <f t="shared" si="19"/>
        <v>3.0556637620705464E-2</v>
      </c>
      <c r="AD47" s="27">
        <f t="shared" si="19"/>
        <v>0</v>
      </c>
      <c r="AE47" s="27">
        <f t="shared" si="19"/>
        <v>0</v>
      </c>
      <c r="AF47" s="27">
        <f t="shared" si="19"/>
        <v>0.89276144678410096</v>
      </c>
      <c r="AG47" s="27">
        <f t="shared" si="19"/>
        <v>0</v>
      </c>
      <c r="AH47" s="27">
        <f t="shared" si="19"/>
        <v>0</v>
      </c>
      <c r="AI47" s="27">
        <f t="shared" si="19"/>
        <v>0</v>
      </c>
      <c r="AJ47" s="27">
        <f t="shared" si="19"/>
        <v>0</v>
      </c>
      <c r="AK47" s="27">
        <f t="shared" si="19"/>
        <v>0</v>
      </c>
      <c r="AL47" s="27">
        <f t="shared" si="19"/>
        <v>7.1837129125718331</v>
      </c>
      <c r="AM47" s="27">
        <f t="shared" si="19"/>
        <v>1.0983158135780277E-2</v>
      </c>
      <c r="AN47" s="27">
        <f t="shared" si="19"/>
        <v>0</v>
      </c>
      <c r="AO47" s="27">
        <f t="shared" si="19"/>
        <v>0</v>
      </c>
      <c r="AP47" s="27">
        <f t="shared" si="19"/>
        <v>0.47020109305920954</v>
      </c>
      <c r="AQ47" s="27">
        <f t="shared" si="19"/>
        <v>0</v>
      </c>
      <c r="AR47" s="27">
        <f t="shared" si="19"/>
        <v>0</v>
      </c>
      <c r="AS47" s="27">
        <f t="shared" si="19"/>
        <v>0</v>
      </c>
      <c r="AT47" s="27">
        <f t="shared" si="19"/>
        <v>0</v>
      </c>
      <c r="AU47" s="27">
        <f t="shared" si="19"/>
        <v>0</v>
      </c>
      <c r="AV47" s="27">
        <f t="shared" si="19"/>
        <v>366.68470421154126</v>
      </c>
      <c r="AW47" s="27">
        <f t="shared" si="19"/>
        <v>39.034082456385541</v>
      </c>
      <c r="AX47" s="27">
        <f t="shared" si="19"/>
        <v>0</v>
      </c>
      <c r="AY47" s="27">
        <f t="shared" si="19"/>
        <v>0</v>
      </c>
      <c r="AZ47" s="27">
        <f t="shared" si="19"/>
        <v>149.07453216366864</v>
      </c>
      <c r="BA47" s="27">
        <f t="shared" si="19"/>
        <v>0</v>
      </c>
      <c r="BB47" s="27">
        <f t="shared" si="19"/>
        <v>0</v>
      </c>
      <c r="BC47" s="27">
        <f t="shared" si="19"/>
        <v>0</v>
      </c>
      <c r="BD47" s="27">
        <f t="shared" si="19"/>
        <v>0</v>
      </c>
      <c r="BE47" s="27">
        <f t="shared" si="19"/>
        <v>0</v>
      </c>
      <c r="BF47" s="27">
        <f t="shared" si="19"/>
        <v>391.6062693815004</v>
      </c>
      <c r="BG47" s="27">
        <f t="shared" si="19"/>
        <v>28.623650774729057</v>
      </c>
      <c r="BH47" s="27">
        <f t="shared" si="19"/>
        <v>3.3807870020728226</v>
      </c>
      <c r="BI47" s="27">
        <f t="shared" si="19"/>
        <v>0</v>
      </c>
      <c r="BJ47" s="27">
        <f t="shared" si="19"/>
        <v>104.39416889908414</v>
      </c>
      <c r="BK47" s="28">
        <f t="shared" si="18"/>
        <v>1340.5563788341203</v>
      </c>
    </row>
    <row r="48" spans="1:63" x14ac:dyDescent="0.2">
      <c r="A48" s="22"/>
      <c r="B48" s="32" t="s">
        <v>84</v>
      </c>
      <c r="C48" s="30">
        <f t="shared" ref="C48:AH48" si="20">C36+C47</f>
        <v>0</v>
      </c>
      <c r="D48" s="30">
        <f t="shared" si="20"/>
        <v>0</v>
      </c>
      <c r="E48" s="30">
        <f t="shared" si="20"/>
        <v>0</v>
      </c>
      <c r="F48" s="30">
        <f t="shared" si="20"/>
        <v>0</v>
      </c>
      <c r="G48" s="30">
        <f t="shared" si="20"/>
        <v>0</v>
      </c>
      <c r="H48" s="30">
        <f t="shared" si="20"/>
        <v>36.371361917702458</v>
      </c>
      <c r="I48" s="30">
        <f t="shared" si="20"/>
        <v>142.46674338188015</v>
      </c>
      <c r="J48" s="30">
        <f t="shared" si="20"/>
        <v>0</v>
      </c>
      <c r="K48" s="30">
        <f t="shared" si="20"/>
        <v>0</v>
      </c>
      <c r="L48" s="30">
        <f t="shared" si="20"/>
        <v>29.148828590416642</v>
      </c>
      <c r="M48" s="30">
        <f t="shared" si="20"/>
        <v>0</v>
      </c>
      <c r="N48" s="30">
        <f t="shared" si="20"/>
        <v>0</v>
      </c>
      <c r="O48" s="30">
        <f t="shared" si="20"/>
        <v>0</v>
      </c>
      <c r="P48" s="30">
        <f t="shared" si="20"/>
        <v>0</v>
      </c>
      <c r="Q48" s="30">
        <f t="shared" si="20"/>
        <v>0</v>
      </c>
      <c r="R48" s="30">
        <f t="shared" si="20"/>
        <v>23.85365255773501</v>
      </c>
      <c r="S48" s="30">
        <f t="shared" si="20"/>
        <v>16.61706888013348</v>
      </c>
      <c r="T48" s="30">
        <f t="shared" si="20"/>
        <v>4.0169801484904655</v>
      </c>
      <c r="U48" s="30">
        <f t="shared" si="20"/>
        <v>0</v>
      </c>
      <c r="V48" s="30">
        <f t="shared" si="20"/>
        <v>9.0895322414482784</v>
      </c>
      <c r="W48" s="30">
        <f t="shared" si="20"/>
        <v>0</v>
      </c>
      <c r="X48" s="30">
        <f t="shared" si="20"/>
        <v>0</v>
      </c>
      <c r="Y48" s="30">
        <f t="shared" si="20"/>
        <v>0</v>
      </c>
      <c r="Z48" s="30">
        <f t="shared" si="20"/>
        <v>0</v>
      </c>
      <c r="AA48" s="30">
        <f t="shared" si="20"/>
        <v>0</v>
      </c>
      <c r="AB48" s="30">
        <f t="shared" si="20"/>
        <v>7.9258995080159158</v>
      </c>
      <c r="AC48" s="30">
        <f t="shared" si="20"/>
        <v>3.0556637620705464E-2</v>
      </c>
      <c r="AD48" s="30">
        <f t="shared" si="20"/>
        <v>0</v>
      </c>
      <c r="AE48" s="30">
        <f t="shared" si="20"/>
        <v>0</v>
      </c>
      <c r="AF48" s="30">
        <f t="shared" si="20"/>
        <v>0.94889636342989103</v>
      </c>
      <c r="AG48" s="30">
        <f t="shared" si="20"/>
        <v>0</v>
      </c>
      <c r="AH48" s="30">
        <f t="shared" si="20"/>
        <v>0</v>
      </c>
      <c r="AI48" s="30">
        <f t="shared" ref="AI48:BJ48" si="21">AI36+AI47</f>
        <v>0</v>
      </c>
      <c r="AJ48" s="30">
        <f t="shared" si="21"/>
        <v>0</v>
      </c>
      <c r="AK48" s="30">
        <f t="shared" si="21"/>
        <v>0</v>
      </c>
      <c r="AL48" s="30">
        <f t="shared" si="21"/>
        <v>8.8225747122988665</v>
      </c>
      <c r="AM48" s="30">
        <f t="shared" si="21"/>
        <v>1.0983158135780277E-2</v>
      </c>
      <c r="AN48" s="30">
        <f t="shared" si="21"/>
        <v>0</v>
      </c>
      <c r="AO48" s="30">
        <f t="shared" si="21"/>
        <v>0</v>
      </c>
      <c r="AP48" s="30">
        <f t="shared" si="21"/>
        <v>0.53556173602873591</v>
      </c>
      <c r="AQ48" s="30">
        <f t="shared" si="21"/>
        <v>0</v>
      </c>
      <c r="AR48" s="30">
        <f t="shared" si="21"/>
        <v>0</v>
      </c>
      <c r="AS48" s="30">
        <f t="shared" si="21"/>
        <v>0</v>
      </c>
      <c r="AT48" s="30">
        <f t="shared" si="21"/>
        <v>0</v>
      </c>
      <c r="AU48" s="30">
        <f t="shared" si="21"/>
        <v>0</v>
      </c>
      <c r="AV48" s="30">
        <f t="shared" si="21"/>
        <v>586.0199776369011</v>
      </c>
      <c r="AW48" s="30">
        <f t="shared" si="21"/>
        <v>45.221450951133505</v>
      </c>
      <c r="AX48" s="30">
        <f t="shared" si="21"/>
        <v>0</v>
      </c>
      <c r="AY48" s="30">
        <f t="shared" si="21"/>
        <v>0</v>
      </c>
      <c r="AZ48" s="30">
        <f t="shared" si="21"/>
        <v>175.40569236028188</v>
      </c>
      <c r="BA48" s="30">
        <f t="shared" si="21"/>
        <v>0</v>
      </c>
      <c r="BB48" s="30">
        <f t="shared" si="21"/>
        <v>0</v>
      </c>
      <c r="BC48" s="30">
        <f t="shared" si="21"/>
        <v>0</v>
      </c>
      <c r="BD48" s="30">
        <f t="shared" si="21"/>
        <v>0</v>
      </c>
      <c r="BE48" s="30">
        <f t="shared" si="21"/>
        <v>0</v>
      </c>
      <c r="BF48" s="30">
        <f t="shared" si="21"/>
        <v>603.76351289719241</v>
      </c>
      <c r="BG48" s="30">
        <f t="shared" si="21"/>
        <v>31.963214540775557</v>
      </c>
      <c r="BH48" s="30">
        <f t="shared" si="21"/>
        <v>3.3807870020728226</v>
      </c>
      <c r="BI48" s="30">
        <f t="shared" si="21"/>
        <v>0</v>
      </c>
      <c r="BJ48" s="30">
        <f t="shared" si="21"/>
        <v>121.41910272097428</v>
      </c>
      <c r="BK48" s="28">
        <f t="shared" si="18"/>
        <v>1847.0123779426681</v>
      </c>
    </row>
    <row r="49" spans="1:63" ht="3" customHeight="1" x14ac:dyDescent="0.2">
      <c r="A49" s="22"/>
      <c r="B49" s="25"/>
      <c r="C49" s="71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3"/>
    </row>
    <row r="50" spans="1:63" x14ac:dyDescent="0.2">
      <c r="A50" s="22" t="s">
        <v>15</v>
      </c>
      <c r="B50" s="23" t="s">
        <v>8</v>
      </c>
      <c r="C50" s="71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3"/>
    </row>
    <row r="51" spans="1:63" x14ac:dyDescent="0.2">
      <c r="A51" s="22" t="s">
        <v>76</v>
      </c>
      <c r="B51" s="25" t="s">
        <v>16</v>
      </c>
      <c r="C51" s="71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3"/>
    </row>
    <row r="52" spans="1:63" x14ac:dyDescent="0.2">
      <c r="A52" s="22"/>
      <c r="B52" s="26" t="s">
        <v>124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27">
        <v>3.2147472739008247</v>
      </c>
      <c r="I52" s="27">
        <v>64.523975389476774</v>
      </c>
      <c r="J52" s="27">
        <v>0</v>
      </c>
      <c r="K52" s="27">
        <v>0</v>
      </c>
      <c r="L52" s="27">
        <v>7.2289358473791827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1.680251747930414</v>
      </c>
      <c r="S52" s="27">
        <v>1.528695680652159E-2</v>
      </c>
      <c r="T52" s="27">
        <v>4.8560059604256232</v>
      </c>
      <c r="U52" s="27">
        <v>0</v>
      </c>
      <c r="V52" s="27">
        <v>5.9935739981451581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1.3408744163902249</v>
      </c>
      <c r="AC52" s="27">
        <v>4.0086267264919729E-3</v>
      </c>
      <c r="AD52" s="27">
        <v>0</v>
      </c>
      <c r="AE52" s="27">
        <v>0</v>
      </c>
      <c r="AF52" s="27">
        <v>1.4488377300842914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1.4580535188489274</v>
      </c>
      <c r="AM52" s="27">
        <v>2.9059768952802465E-2</v>
      </c>
      <c r="AN52" s="27">
        <v>0</v>
      </c>
      <c r="AO52" s="27">
        <v>0</v>
      </c>
      <c r="AP52" s="27">
        <v>1.7574763447896191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58.87683358375871</v>
      </c>
      <c r="AW52" s="27">
        <v>7.333862045188118</v>
      </c>
      <c r="AX52" s="27">
        <v>0</v>
      </c>
      <c r="AY52" s="27">
        <v>0</v>
      </c>
      <c r="AZ52" s="27">
        <v>92.155746366663166</v>
      </c>
      <c r="BA52" s="27">
        <v>0</v>
      </c>
      <c r="BB52" s="27">
        <v>0</v>
      </c>
      <c r="BC52" s="27">
        <v>0</v>
      </c>
      <c r="BD52" s="27">
        <v>0</v>
      </c>
      <c r="BE52" s="27">
        <v>0</v>
      </c>
      <c r="BF52" s="27">
        <v>47.376478849521199</v>
      </c>
      <c r="BG52" s="27">
        <v>1.8890065843111759</v>
      </c>
      <c r="BH52" s="27">
        <v>8.1241918136760027</v>
      </c>
      <c r="BI52" s="27">
        <v>0</v>
      </c>
      <c r="BJ52" s="27">
        <v>48.221598453282773</v>
      </c>
      <c r="BK52" s="28">
        <f t="shared" ref="BK52:BK53" si="22">SUM(C52:BJ52)</f>
        <v>357.52880527625803</v>
      </c>
    </row>
    <row r="53" spans="1:63" x14ac:dyDescent="0.2">
      <c r="A53" s="22"/>
      <c r="B53" s="32" t="s">
        <v>83</v>
      </c>
      <c r="C53" s="30">
        <f>SUM(C52)</f>
        <v>0</v>
      </c>
      <c r="D53" s="30">
        <f t="shared" ref="D53:BJ53" si="23">SUM(D52)</f>
        <v>0</v>
      </c>
      <c r="E53" s="30">
        <f t="shared" si="23"/>
        <v>0</v>
      </c>
      <c r="F53" s="30">
        <f t="shared" si="23"/>
        <v>0</v>
      </c>
      <c r="G53" s="30">
        <f t="shared" si="23"/>
        <v>0</v>
      </c>
      <c r="H53" s="30">
        <f t="shared" si="23"/>
        <v>3.2147472739008247</v>
      </c>
      <c r="I53" s="30">
        <f t="shared" si="23"/>
        <v>64.523975389476774</v>
      </c>
      <c r="J53" s="30">
        <f t="shared" si="23"/>
        <v>0</v>
      </c>
      <c r="K53" s="30">
        <f t="shared" si="23"/>
        <v>0</v>
      </c>
      <c r="L53" s="30">
        <f t="shared" si="23"/>
        <v>7.2289358473791827</v>
      </c>
      <c r="M53" s="30">
        <f t="shared" si="23"/>
        <v>0</v>
      </c>
      <c r="N53" s="30">
        <f t="shared" si="23"/>
        <v>0</v>
      </c>
      <c r="O53" s="30">
        <f t="shared" si="23"/>
        <v>0</v>
      </c>
      <c r="P53" s="30">
        <f t="shared" si="23"/>
        <v>0</v>
      </c>
      <c r="Q53" s="30">
        <f t="shared" si="23"/>
        <v>0</v>
      </c>
      <c r="R53" s="30">
        <f t="shared" si="23"/>
        <v>1.680251747930414</v>
      </c>
      <c r="S53" s="30">
        <f t="shared" si="23"/>
        <v>1.528695680652159E-2</v>
      </c>
      <c r="T53" s="30">
        <f t="shared" si="23"/>
        <v>4.8560059604256232</v>
      </c>
      <c r="U53" s="30">
        <f t="shared" si="23"/>
        <v>0</v>
      </c>
      <c r="V53" s="30">
        <f t="shared" si="23"/>
        <v>5.9935739981451581</v>
      </c>
      <c r="W53" s="30">
        <f t="shared" si="23"/>
        <v>0</v>
      </c>
      <c r="X53" s="30">
        <f t="shared" si="23"/>
        <v>0</v>
      </c>
      <c r="Y53" s="30">
        <f t="shared" si="23"/>
        <v>0</v>
      </c>
      <c r="Z53" s="30">
        <f t="shared" si="23"/>
        <v>0</v>
      </c>
      <c r="AA53" s="30">
        <f t="shared" si="23"/>
        <v>0</v>
      </c>
      <c r="AB53" s="30">
        <f t="shared" si="23"/>
        <v>1.3408744163902249</v>
      </c>
      <c r="AC53" s="30">
        <f t="shared" si="23"/>
        <v>4.0086267264919729E-3</v>
      </c>
      <c r="AD53" s="30">
        <f t="shared" si="23"/>
        <v>0</v>
      </c>
      <c r="AE53" s="30">
        <f t="shared" si="23"/>
        <v>0</v>
      </c>
      <c r="AF53" s="30">
        <f t="shared" si="23"/>
        <v>1.4488377300842914</v>
      </c>
      <c r="AG53" s="30">
        <f t="shared" si="23"/>
        <v>0</v>
      </c>
      <c r="AH53" s="30">
        <f t="shared" si="23"/>
        <v>0</v>
      </c>
      <c r="AI53" s="30">
        <f t="shared" si="23"/>
        <v>0</v>
      </c>
      <c r="AJ53" s="30">
        <f t="shared" si="23"/>
        <v>0</v>
      </c>
      <c r="AK53" s="30">
        <f t="shared" si="23"/>
        <v>0</v>
      </c>
      <c r="AL53" s="30">
        <f t="shared" si="23"/>
        <v>1.4580535188489274</v>
      </c>
      <c r="AM53" s="30">
        <f t="shared" si="23"/>
        <v>2.9059768952802465E-2</v>
      </c>
      <c r="AN53" s="30">
        <f t="shared" si="23"/>
        <v>0</v>
      </c>
      <c r="AO53" s="30">
        <f t="shared" si="23"/>
        <v>0</v>
      </c>
      <c r="AP53" s="30">
        <f t="shared" si="23"/>
        <v>1.7574763447896191</v>
      </c>
      <c r="AQ53" s="30">
        <f t="shared" si="23"/>
        <v>0</v>
      </c>
      <c r="AR53" s="30">
        <f t="shared" si="23"/>
        <v>0</v>
      </c>
      <c r="AS53" s="30">
        <f t="shared" si="23"/>
        <v>0</v>
      </c>
      <c r="AT53" s="30">
        <f t="shared" si="23"/>
        <v>0</v>
      </c>
      <c r="AU53" s="30">
        <f t="shared" si="23"/>
        <v>0</v>
      </c>
      <c r="AV53" s="30">
        <f t="shared" si="23"/>
        <v>58.87683358375871</v>
      </c>
      <c r="AW53" s="30">
        <f t="shared" si="23"/>
        <v>7.333862045188118</v>
      </c>
      <c r="AX53" s="30">
        <f t="shared" si="23"/>
        <v>0</v>
      </c>
      <c r="AY53" s="30">
        <f t="shared" si="23"/>
        <v>0</v>
      </c>
      <c r="AZ53" s="30">
        <f t="shared" si="23"/>
        <v>92.155746366663166</v>
      </c>
      <c r="BA53" s="30">
        <f t="shared" si="23"/>
        <v>0</v>
      </c>
      <c r="BB53" s="30">
        <f t="shared" si="23"/>
        <v>0</v>
      </c>
      <c r="BC53" s="30">
        <f t="shared" si="23"/>
        <v>0</v>
      </c>
      <c r="BD53" s="30">
        <f t="shared" si="23"/>
        <v>0</v>
      </c>
      <c r="BE53" s="30">
        <f t="shared" si="23"/>
        <v>0</v>
      </c>
      <c r="BF53" s="30">
        <f t="shared" si="23"/>
        <v>47.376478849521199</v>
      </c>
      <c r="BG53" s="30">
        <f t="shared" si="23"/>
        <v>1.8890065843111759</v>
      </c>
      <c r="BH53" s="30">
        <f t="shared" si="23"/>
        <v>8.1241918136760027</v>
      </c>
      <c r="BI53" s="30">
        <f t="shared" si="23"/>
        <v>0</v>
      </c>
      <c r="BJ53" s="30">
        <f t="shared" si="23"/>
        <v>48.221598453282773</v>
      </c>
      <c r="BK53" s="28">
        <f t="shared" si="22"/>
        <v>357.52880527625803</v>
      </c>
    </row>
    <row r="54" spans="1:63" ht="2.25" customHeight="1" x14ac:dyDescent="0.2">
      <c r="A54" s="22"/>
      <c r="B54" s="25"/>
      <c r="C54" s="71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3"/>
    </row>
    <row r="55" spans="1:63" x14ac:dyDescent="0.2">
      <c r="A55" s="22" t="s">
        <v>4</v>
      </c>
      <c r="B55" s="23" t="s">
        <v>9</v>
      </c>
      <c r="C55" s="71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3"/>
    </row>
    <row r="56" spans="1:63" x14ac:dyDescent="0.2">
      <c r="A56" s="22" t="s">
        <v>76</v>
      </c>
      <c r="B56" s="25" t="s">
        <v>17</v>
      </c>
      <c r="C56" s="71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3"/>
    </row>
    <row r="57" spans="1:63" x14ac:dyDescent="0.2">
      <c r="A57" s="22"/>
      <c r="B57" s="29" t="s">
        <v>37</v>
      </c>
      <c r="C57" s="30">
        <v>0</v>
      </c>
      <c r="D57" s="27">
        <v>0</v>
      </c>
      <c r="E57" s="27">
        <v>0</v>
      </c>
      <c r="F57" s="27">
        <v>0</v>
      </c>
      <c r="G57" s="35">
        <v>0</v>
      </c>
      <c r="H57" s="30">
        <v>0</v>
      </c>
      <c r="I57" s="27">
        <v>0</v>
      </c>
      <c r="J57" s="27">
        <v>0</v>
      </c>
      <c r="K57" s="27">
        <v>0</v>
      </c>
      <c r="L57" s="35">
        <v>0</v>
      </c>
      <c r="M57" s="30">
        <v>0</v>
      </c>
      <c r="N57" s="27">
        <v>0</v>
      </c>
      <c r="O57" s="27">
        <v>0</v>
      </c>
      <c r="P57" s="27">
        <v>0</v>
      </c>
      <c r="Q57" s="35">
        <v>0</v>
      </c>
      <c r="R57" s="30">
        <v>0</v>
      </c>
      <c r="S57" s="27">
        <v>0</v>
      </c>
      <c r="T57" s="27">
        <v>0</v>
      </c>
      <c r="U57" s="27">
        <v>0</v>
      </c>
      <c r="V57" s="35">
        <v>0</v>
      </c>
      <c r="W57" s="30">
        <v>0</v>
      </c>
      <c r="X57" s="27">
        <v>0</v>
      </c>
      <c r="Y57" s="27">
        <v>0</v>
      </c>
      <c r="Z57" s="27">
        <v>0</v>
      </c>
      <c r="AA57" s="35">
        <v>0</v>
      </c>
      <c r="AB57" s="30">
        <v>0</v>
      </c>
      <c r="AC57" s="27">
        <v>0</v>
      </c>
      <c r="AD57" s="27">
        <v>0</v>
      </c>
      <c r="AE57" s="27">
        <v>0</v>
      </c>
      <c r="AF57" s="35">
        <v>0</v>
      </c>
      <c r="AG57" s="30">
        <v>0</v>
      </c>
      <c r="AH57" s="27">
        <v>0</v>
      </c>
      <c r="AI57" s="27">
        <v>0</v>
      </c>
      <c r="AJ57" s="27">
        <v>0</v>
      </c>
      <c r="AK57" s="35">
        <v>0</v>
      </c>
      <c r="AL57" s="30">
        <v>0</v>
      </c>
      <c r="AM57" s="27">
        <v>0</v>
      </c>
      <c r="AN57" s="27">
        <v>0</v>
      </c>
      <c r="AO57" s="27">
        <v>0</v>
      </c>
      <c r="AP57" s="35">
        <v>0</v>
      </c>
      <c r="AQ57" s="30">
        <v>0</v>
      </c>
      <c r="AR57" s="27">
        <v>0</v>
      </c>
      <c r="AS57" s="27">
        <v>0</v>
      </c>
      <c r="AT57" s="27">
        <v>0</v>
      </c>
      <c r="AU57" s="35">
        <v>0</v>
      </c>
      <c r="AV57" s="30">
        <v>0</v>
      </c>
      <c r="AW57" s="27">
        <v>0</v>
      </c>
      <c r="AX57" s="27">
        <v>0</v>
      </c>
      <c r="AY57" s="27">
        <v>0</v>
      </c>
      <c r="AZ57" s="35">
        <v>0</v>
      </c>
      <c r="BA57" s="30">
        <v>0</v>
      </c>
      <c r="BB57" s="27">
        <v>0</v>
      </c>
      <c r="BC57" s="27">
        <v>0</v>
      </c>
      <c r="BD57" s="27">
        <v>0</v>
      </c>
      <c r="BE57" s="35">
        <v>0</v>
      </c>
      <c r="BF57" s="30">
        <v>0</v>
      </c>
      <c r="BG57" s="27">
        <v>0</v>
      </c>
      <c r="BH57" s="27">
        <v>0</v>
      </c>
      <c r="BI57" s="27">
        <v>0</v>
      </c>
      <c r="BJ57" s="35">
        <v>0</v>
      </c>
      <c r="BK57" s="28">
        <f>SUM(C57:BJ57)</f>
        <v>0</v>
      </c>
    </row>
    <row r="58" spans="1:63" x14ac:dyDescent="0.2">
      <c r="A58" s="22"/>
      <c r="B58" s="29" t="s">
        <v>85</v>
      </c>
      <c r="C58" s="30">
        <f>SUM(C57)</f>
        <v>0</v>
      </c>
      <c r="D58" s="30">
        <f t="shared" ref="D58:BJ58" si="24">SUM(D57)</f>
        <v>0</v>
      </c>
      <c r="E58" s="30">
        <f t="shared" si="24"/>
        <v>0</v>
      </c>
      <c r="F58" s="30">
        <f t="shared" si="24"/>
        <v>0</v>
      </c>
      <c r="G58" s="30">
        <f t="shared" si="24"/>
        <v>0</v>
      </c>
      <c r="H58" s="30">
        <f t="shared" si="24"/>
        <v>0</v>
      </c>
      <c r="I58" s="30">
        <f t="shared" si="24"/>
        <v>0</v>
      </c>
      <c r="J58" s="30">
        <f t="shared" si="24"/>
        <v>0</v>
      </c>
      <c r="K58" s="30">
        <f t="shared" si="24"/>
        <v>0</v>
      </c>
      <c r="L58" s="30">
        <f t="shared" si="24"/>
        <v>0</v>
      </c>
      <c r="M58" s="30">
        <f t="shared" si="24"/>
        <v>0</v>
      </c>
      <c r="N58" s="30">
        <f t="shared" si="24"/>
        <v>0</v>
      </c>
      <c r="O58" s="30">
        <f t="shared" si="24"/>
        <v>0</v>
      </c>
      <c r="P58" s="30">
        <f t="shared" si="24"/>
        <v>0</v>
      </c>
      <c r="Q58" s="30">
        <f t="shared" si="24"/>
        <v>0</v>
      </c>
      <c r="R58" s="30">
        <f t="shared" si="24"/>
        <v>0</v>
      </c>
      <c r="S58" s="30">
        <f t="shared" si="24"/>
        <v>0</v>
      </c>
      <c r="T58" s="30">
        <f t="shared" si="24"/>
        <v>0</v>
      </c>
      <c r="U58" s="30">
        <f t="shared" si="24"/>
        <v>0</v>
      </c>
      <c r="V58" s="30">
        <f t="shared" si="24"/>
        <v>0</v>
      </c>
      <c r="W58" s="30">
        <f t="shared" si="24"/>
        <v>0</v>
      </c>
      <c r="X58" s="30">
        <f t="shared" si="24"/>
        <v>0</v>
      </c>
      <c r="Y58" s="30">
        <f t="shared" si="24"/>
        <v>0</v>
      </c>
      <c r="Z58" s="30">
        <f t="shared" si="24"/>
        <v>0</v>
      </c>
      <c r="AA58" s="30">
        <f t="shared" si="24"/>
        <v>0</v>
      </c>
      <c r="AB58" s="30">
        <f t="shared" si="24"/>
        <v>0</v>
      </c>
      <c r="AC58" s="30">
        <f t="shared" si="24"/>
        <v>0</v>
      </c>
      <c r="AD58" s="30">
        <f t="shared" si="24"/>
        <v>0</v>
      </c>
      <c r="AE58" s="30">
        <f t="shared" si="24"/>
        <v>0</v>
      </c>
      <c r="AF58" s="30">
        <f t="shared" si="24"/>
        <v>0</v>
      </c>
      <c r="AG58" s="30">
        <f t="shared" si="24"/>
        <v>0</v>
      </c>
      <c r="AH58" s="30">
        <f t="shared" si="24"/>
        <v>0</v>
      </c>
      <c r="AI58" s="30">
        <f t="shared" si="24"/>
        <v>0</v>
      </c>
      <c r="AJ58" s="30">
        <f t="shared" si="24"/>
        <v>0</v>
      </c>
      <c r="AK58" s="30">
        <f t="shared" si="24"/>
        <v>0</v>
      </c>
      <c r="AL58" s="30">
        <f t="shared" si="24"/>
        <v>0</v>
      </c>
      <c r="AM58" s="30">
        <f t="shared" si="24"/>
        <v>0</v>
      </c>
      <c r="AN58" s="30">
        <f t="shared" si="24"/>
        <v>0</v>
      </c>
      <c r="AO58" s="30">
        <f t="shared" si="24"/>
        <v>0</v>
      </c>
      <c r="AP58" s="30">
        <f t="shared" si="24"/>
        <v>0</v>
      </c>
      <c r="AQ58" s="30">
        <f t="shared" si="24"/>
        <v>0</v>
      </c>
      <c r="AR58" s="30">
        <f t="shared" si="24"/>
        <v>0</v>
      </c>
      <c r="AS58" s="30">
        <f t="shared" si="24"/>
        <v>0</v>
      </c>
      <c r="AT58" s="30">
        <f t="shared" si="24"/>
        <v>0</v>
      </c>
      <c r="AU58" s="30">
        <f t="shared" si="24"/>
        <v>0</v>
      </c>
      <c r="AV58" s="30">
        <f t="shared" si="24"/>
        <v>0</v>
      </c>
      <c r="AW58" s="30">
        <f t="shared" si="24"/>
        <v>0</v>
      </c>
      <c r="AX58" s="30">
        <f t="shared" si="24"/>
        <v>0</v>
      </c>
      <c r="AY58" s="30">
        <f t="shared" si="24"/>
        <v>0</v>
      </c>
      <c r="AZ58" s="30">
        <f t="shared" si="24"/>
        <v>0</v>
      </c>
      <c r="BA58" s="30">
        <f t="shared" si="24"/>
        <v>0</v>
      </c>
      <c r="BB58" s="30">
        <f t="shared" si="24"/>
        <v>0</v>
      </c>
      <c r="BC58" s="30">
        <f t="shared" si="24"/>
        <v>0</v>
      </c>
      <c r="BD58" s="30">
        <f t="shared" si="24"/>
        <v>0</v>
      </c>
      <c r="BE58" s="30">
        <f t="shared" si="24"/>
        <v>0</v>
      </c>
      <c r="BF58" s="30">
        <f t="shared" si="24"/>
        <v>0</v>
      </c>
      <c r="BG58" s="30">
        <f t="shared" si="24"/>
        <v>0</v>
      </c>
      <c r="BH58" s="30">
        <f t="shared" si="24"/>
        <v>0</v>
      </c>
      <c r="BI58" s="30">
        <f t="shared" si="24"/>
        <v>0</v>
      </c>
      <c r="BJ58" s="30">
        <f t="shared" si="24"/>
        <v>0</v>
      </c>
      <c r="BK58" s="28">
        <f>SUM(C58:BJ58)</f>
        <v>0</v>
      </c>
    </row>
    <row r="59" spans="1:63" x14ac:dyDescent="0.2">
      <c r="A59" s="22" t="s">
        <v>77</v>
      </c>
      <c r="B59" s="25" t="s">
        <v>18</v>
      </c>
      <c r="C59" s="71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3"/>
    </row>
    <row r="60" spans="1:63" x14ac:dyDescent="0.2">
      <c r="A60" s="22"/>
      <c r="B60" s="29" t="s">
        <v>112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0.27365709755100204</v>
      </c>
      <c r="AW60" s="30">
        <v>186.20732402724789</v>
      </c>
      <c r="AX60" s="30">
        <v>305.0177332478205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0.13533955344576673</v>
      </c>
      <c r="BG60" s="30">
        <v>22.166580644301384</v>
      </c>
      <c r="BH60" s="30">
        <v>0</v>
      </c>
      <c r="BI60" s="30">
        <v>0</v>
      </c>
      <c r="BJ60" s="30">
        <v>0.65180530831212036</v>
      </c>
      <c r="BK60" s="28">
        <f t="shared" ref="BK60:BK65" si="25">SUM(C60:BJ60)</f>
        <v>514.45243987867855</v>
      </c>
    </row>
    <row r="61" spans="1:63" x14ac:dyDescent="0.2">
      <c r="A61" s="22"/>
      <c r="B61" s="29" t="s">
        <v>113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0.16136903373310385</v>
      </c>
      <c r="AW61" s="30">
        <v>80.192427096228045</v>
      </c>
      <c r="AX61" s="30">
        <v>309.57345369980362</v>
      </c>
      <c r="AY61" s="30">
        <v>0</v>
      </c>
      <c r="AZ61" s="30">
        <v>0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6.2698615784262196E-2</v>
      </c>
      <c r="BG61" s="30">
        <v>0</v>
      </c>
      <c r="BH61" s="30">
        <v>0</v>
      </c>
      <c r="BI61" s="30">
        <v>0</v>
      </c>
      <c r="BJ61" s="30">
        <v>0</v>
      </c>
      <c r="BK61" s="28">
        <f t="shared" si="25"/>
        <v>389.98994844554903</v>
      </c>
    </row>
    <row r="62" spans="1:63" x14ac:dyDescent="0.2">
      <c r="A62" s="22"/>
      <c r="B62" s="29" t="s">
        <v>111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0.41471659005407507</v>
      </c>
      <c r="AW62" s="30">
        <v>79.19200931008281</v>
      </c>
      <c r="AX62" s="30">
        <v>0</v>
      </c>
      <c r="AY62" s="30">
        <v>0</v>
      </c>
      <c r="AZ62" s="30">
        <v>1.6732303264084458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0.12312209520429454</v>
      </c>
      <c r="BG62" s="30">
        <v>9.8222548354991498E-3</v>
      </c>
      <c r="BH62" s="30">
        <v>0</v>
      </c>
      <c r="BI62" s="30">
        <v>0</v>
      </c>
      <c r="BJ62" s="30">
        <v>0.3348053074148909</v>
      </c>
      <c r="BK62" s="28">
        <f t="shared" si="25"/>
        <v>81.747705884000013</v>
      </c>
    </row>
    <row r="63" spans="1:63" x14ac:dyDescent="0.2">
      <c r="A63" s="22"/>
      <c r="B63" s="29" t="s">
        <v>114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0.9594796199674227</v>
      </c>
      <c r="AW63" s="30">
        <v>1.3413858098045859</v>
      </c>
      <c r="AX63" s="30">
        <v>316.2502400026637</v>
      </c>
      <c r="AY63" s="30">
        <v>0</v>
      </c>
      <c r="AZ63" s="30">
        <v>0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1.7200372311624548</v>
      </c>
      <c r="BG63" s="30">
        <v>1.2020109972098881E-5</v>
      </c>
      <c r="BH63" s="30">
        <v>0</v>
      </c>
      <c r="BI63" s="30">
        <v>0</v>
      </c>
      <c r="BJ63" s="30">
        <v>0</v>
      </c>
      <c r="BK63" s="28">
        <f t="shared" si="25"/>
        <v>320.27115468370812</v>
      </c>
    </row>
    <row r="64" spans="1:63" x14ac:dyDescent="0.2">
      <c r="A64" s="22"/>
      <c r="B64" s="29" t="s">
        <v>86</v>
      </c>
      <c r="C64" s="30">
        <f>SUM(C60:C63)</f>
        <v>0</v>
      </c>
      <c r="D64" s="30">
        <f t="shared" ref="D64:BJ64" si="26">SUM(D60:D63)</f>
        <v>0</v>
      </c>
      <c r="E64" s="30">
        <f t="shared" si="26"/>
        <v>0</v>
      </c>
      <c r="F64" s="30">
        <f t="shared" si="26"/>
        <v>0</v>
      </c>
      <c r="G64" s="30">
        <f t="shared" si="26"/>
        <v>0</v>
      </c>
      <c r="H64" s="30">
        <f t="shared" si="26"/>
        <v>0</v>
      </c>
      <c r="I64" s="30">
        <f t="shared" si="26"/>
        <v>0</v>
      </c>
      <c r="J64" s="30">
        <f t="shared" si="26"/>
        <v>0</v>
      </c>
      <c r="K64" s="30">
        <f t="shared" si="26"/>
        <v>0</v>
      </c>
      <c r="L64" s="30">
        <f t="shared" si="26"/>
        <v>0</v>
      </c>
      <c r="M64" s="30">
        <f t="shared" si="26"/>
        <v>0</v>
      </c>
      <c r="N64" s="30">
        <f t="shared" si="26"/>
        <v>0</v>
      </c>
      <c r="O64" s="30">
        <f t="shared" si="26"/>
        <v>0</v>
      </c>
      <c r="P64" s="30">
        <f t="shared" si="26"/>
        <v>0</v>
      </c>
      <c r="Q64" s="30">
        <f t="shared" si="26"/>
        <v>0</v>
      </c>
      <c r="R64" s="30">
        <f t="shared" si="26"/>
        <v>0</v>
      </c>
      <c r="S64" s="30">
        <f t="shared" si="26"/>
        <v>0</v>
      </c>
      <c r="T64" s="30">
        <f t="shared" si="26"/>
        <v>0</v>
      </c>
      <c r="U64" s="30">
        <f t="shared" si="26"/>
        <v>0</v>
      </c>
      <c r="V64" s="30">
        <f t="shared" si="26"/>
        <v>0</v>
      </c>
      <c r="W64" s="30">
        <f t="shared" si="26"/>
        <v>0</v>
      </c>
      <c r="X64" s="30">
        <f t="shared" si="26"/>
        <v>0</v>
      </c>
      <c r="Y64" s="30">
        <f t="shared" si="26"/>
        <v>0</v>
      </c>
      <c r="Z64" s="30">
        <f t="shared" si="26"/>
        <v>0</v>
      </c>
      <c r="AA64" s="30">
        <f t="shared" si="26"/>
        <v>0</v>
      </c>
      <c r="AB64" s="30">
        <f t="shared" si="26"/>
        <v>0</v>
      </c>
      <c r="AC64" s="30">
        <f t="shared" si="26"/>
        <v>0</v>
      </c>
      <c r="AD64" s="30">
        <f t="shared" si="26"/>
        <v>0</v>
      </c>
      <c r="AE64" s="30">
        <f t="shared" si="26"/>
        <v>0</v>
      </c>
      <c r="AF64" s="30">
        <f t="shared" si="26"/>
        <v>0</v>
      </c>
      <c r="AG64" s="30">
        <f t="shared" si="26"/>
        <v>0</v>
      </c>
      <c r="AH64" s="30">
        <f t="shared" si="26"/>
        <v>0</v>
      </c>
      <c r="AI64" s="30">
        <f t="shared" si="26"/>
        <v>0</v>
      </c>
      <c r="AJ64" s="30">
        <f t="shared" si="26"/>
        <v>0</v>
      </c>
      <c r="AK64" s="30">
        <f t="shared" si="26"/>
        <v>0</v>
      </c>
      <c r="AL64" s="30">
        <f t="shared" si="26"/>
        <v>0</v>
      </c>
      <c r="AM64" s="30">
        <f t="shared" si="26"/>
        <v>0</v>
      </c>
      <c r="AN64" s="30">
        <f t="shared" si="26"/>
        <v>0</v>
      </c>
      <c r="AO64" s="30">
        <f t="shared" si="26"/>
        <v>0</v>
      </c>
      <c r="AP64" s="30">
        <f t="shared" si="26"/>
        <v>0</v>
      </c>
      <c r="AQ64" s="30">
        <f t="shared" si="26"/>
        <v>0</v>
      </c>
      <c r="AR64" s="30">
        <f t="shared" si="26"/>
        <v>0</v>
      </c>
      <c r="AS64" s="30">
        <f t="shared" si="26"/>
        <v>0</v>
      </c>
      <c r="AT64" s="30">
        <f t="shared" si="26"/>
        <v>0</v>
      </c>
      <c r="AU64" s="30">
        <f t="shared" si="26"/>
        <v>0</v>
      </c>
      <c r="AV64" s="30">
        <f t="shared" si="26"/>
        <v>1.8092223413056037</v>
      </c>
      <c r="AW64" s="30">
        <f t="shared" si="26"/>
        <v>346.93314624336335</v>
      </c>
      <c r="AX64" s="30">
        <f t="shared" si="26"/>
        <v>930.84142695028777</v>
      </c>
      <c r="AY64" s="30">
        <f t="shared" si="26"/>
        <v>0</v>
      </c>
      <c r="AZ64" s="30">
        <f t="shared" si="26"/>
        <v>1.6732303264084458</v>
      </c>
      <c r="BA64" s="30">
        <f t="shared" si="26"/>
        <v>0</v>
      </c>
      <c r="BB64" s="30">
        <f t="shared" si="26"/>
        <v>0</v>
      </c>
      <c r="BC64" s="30">
        <f t="shared" si="26"/>
        <v>0</v>
      </c>
      <c r="BD64" s="30">
        <f t="shared" si="26"/>
        <v>0</v>
      </c>
      <c r="BE64" s="30">
        <f t="shared" si="26"/>
        <v>0</v>
      </c>
      <c r="BF64" s="30">
        <f t="shared" si="26"/>
        <v>2.0411974955967782</v>
      </c>
      <c r="BG64" s="30">
        <f t="shared" si="26"/>
        <v>22.176414919246852</v>
      </c>
      <c r="BH64" s="30">
        <f t="shared" si="26"/>
        <v>0</v>
      </c>
      <c r="BI64" s="30">
        <f t="shared" si="26"/>
        <v>0</v>
      </c>
      <c r="BJ64" s="30">
        <f t="shared" si="26"/>
        <v>0.98661061572701125</v>
      </c>
      <c r="BK64" s="28">
        <f t="shared" si="25"/>
        <v>1306.4612488919356</v>
      </c>
    </row>
    <row r="65" spans="1:66" x14ac:dyDescent="0.2">
      <c r="A65" s="22"/>
      <c r="B65" s="32" t="s">
        <v>84</v>
      </c>
      <c r="C65" s="30">
        <f>C58+C64</f>
        <v>0</v>
      </c>
      <c r="D65" s="30">
        <f t="shared" ref="D65:BJ65" si="27">D58+D64</f>
        <v>0</v>
      </c>
      <c r="E65" s="30">
        <f t="shared" si="27"/>
        <v>0</v>
      </c>
      <c r="F65" s="30">
        <f t="shared" si="27"/>
        <v>0</v>
      </c>
      <c r="G65" s="30">
        <f t="shared" si="27"/>
        <v>0</v>
      </c>
      <c r="H65" s="30">
        <f t="shared" si="27"/>
        <v>0</v>
      </c>
      <c r="I65" s="30">
        <f t="shared" si="27"/>
        <v>0</v>
      </c>
      <c r="J65" s="30">
        <f t="shared" si="27"/>
        <v>0</v>
      </c>
      <c r="K65" s="30">
        <f t="shared" si="27"/>
        <v>0</v>
      </c>
      <c r="L65" s="30">
        <f t="shared" si="27"/>
        <v>0</v>
      </c>
      <c r="M65" s="30">
        <f t="shared" si="27"/>
        <v>0</v>
      </c>
      <c r="N65" s="30">
        <f t="shared" si="27"/>
        <v>0</v>
      </c>
      <c r="O65" s="30">
        <f t="shared" si="27"/>
        <v>0</v>
      </c>
      <c r="P65" s="30">
        <f t="shared" si="27"/>
        <v>0</v>
      </c>
      <c r="Q65" s="30">
        <f t="shared" si="27"/>
        <v>0</v>
      </c>
      <c r="R65" s="30">
        <f t="shared" si="27"/>
        <v>0</v>
      </c>
      <c r="S65" s="30">
        <f t="shared" si="27"/>
        <v>0</v>
      </c>
      <c r="T65" s="30">
        <f t="shared" si="27"/>
        <v>0</v>
      </c>
      <c r="U65" s="30">
        <f t="shared" si="27"/>
        <v>0</v>
      </c>
      <c r="V65" s="30">
        <f t="shared" si="27"/>
        <v>0</v>
      </c>
      <c r="W65" s="30">
        <f t="shared" si="27"/>
        <v>0</v>
      </c>
      <c r="X65" s="30">
        <f t="shared" si="27"/>
        <v>0</v>
      </c>
      <c r="Y65" s="30">
        <f t="shared" si="27"/>
        <v>0</v>
      </c>
      <c r="Z65" s="30">
        <f t="shared" si="27"/>
        <v>0</v>
      </c>
      <c r="AA65" s="30">
        <f t="shared" si="27"/>
        <v>0</v>
      </c>
      <c r="AB65" s="30">
        <f t="shared" si="27"/>
        <v>0</v>
      </c>
      <c r="AC65" s="30">
        <f t="shared" si="27"/>
        <v>0</v>
      </c>
      <c r="AD65" s="30">
        <f t="shared" si="27"/>
        <v>0</v>
      </c>
      <c r="AE65" s="30">
        <f t="shared" si="27"/>
        <v>0</v>
      </c>
      <c r="AF65" s="30">
        <f t="shared" si="27"/>
        <v>0</v>
      </c>
      <c r="AG65" s="30">
        <f t="shared" si="27"/>
        <v>0</v>
      </c>
      <c r="AH65" s="30">
        <f t="shared" si="27"/>
        <v>0</v>
      </c>
      <c r="AI65" s="30">
        <f t="shared" si="27"/>
        <v>0</v>
      </c>
      <c r="AJ65" s="30">
        <f t="shared" si="27"/>
        <v>0</v>
      </c>
      <c r="AK65" s="30">
        <f t="shared" si="27"/>
        <v>0</v>
      </c>
      <c r="AL65" s="30">
        <f t="shared" si="27"/>
        <v>0</v>
      </c>
      <c r="AM65" s="30">
        <f t="shared" si="27"/>
        <v>0</v>
      </c>
      <c r="AN65" s="30">
        <f t="shared" si="27"/>
        <v>0</v>
      </c>
      <c r="AO65" s="30">
        <f t="shared" si="27"/>
        <v>0</v>
      </c>
      <c r="AP65" s="30">
        <f t="shared" si="27"/>
        <v>0</v>
      </c>
      <c r="AQ65" s="30">
        <f t="shared" si="27"/>
        <v>0</v>
      </c>
      <c r="AR65" s="30">
        <f t="shared" si="27"/>
        <v>0</v>
      </c>
      <c r="AS65" s="30">
        <f t="shared" si="27"/>
        <v>0</v>
      </c>
      <c r="AT65" s="30">
        <f t="shared" si="27"/>
        <v>0</v>
      </c>
      <c r="AU65" s="30">
        <f t="shared" si="27"/>
        <v>0</v>
      </c>
      <c r="AV65" s="30">
        <f t="shared" si="27"/>
        <v>1.8092223413056037</v>
      </c>
      <c r="AW65" s="30">
        <f t="shared" si="27"/>
        <v>346.93314624336335</v>
      </c>
      <c r="AX65" s="30">
        <f t="shared" si="27"/>
        <v>930.84142695028777</v>
      </c>
      <c r="AY65" s="30">
        <f t="shared" si="27"/>
        <v>0</v>
      </c>
      <c r="AZ65" s="30">
        <f t="shared" si="27"/>
        <v>1.6732303264084458</v>
      </c>
      <c r="BA65" s="30">
        <f t="shared" si="27"/>
        <v>0</v>
      </c>
      <c r="BB65" s="30">
        <f t="shared" si="27"/>
        <v>0</v>
      </c>
      <c r="BC65" s="30">
        <f t="shared" si="27"/>
        <v>0</v>
      </c>
      <c r="BD65" s="30">
        <f t="shared" si="27"/>
        <v>0</v>
      </c>
      <c r="BE65" s="30">
        <f t="shared" si="27"/>
        <v>0</v>
      </c>
      <c r="BF65" s="30">
        <f t="shared" si="27"/>
        <v>2.0411974955967782</v>
      </c>
      <c r="BG65" s="30">
        <f t="shared" si="27"/>
        <v>22.176414919246852</v>
      </c>
      <c r="BH65" s="30">
        <f t="shared" si="27"/>
        <v>0</v>
      </c>
      <c r="BI65" s="30">
        <f t="shared" si="27"/>
        <v>0</v>
      </c>
      <c r="BJ65" s="30">
        <f t="shared" si="27"/>
        <v>0.98661061572701125</v>
      </c>
      <c r="BK65" s="28">
        <f t="shared" si="25"/>
        <v>1306.4612488919356</v>
      </c>
    </row>
    <row r="66" spans="1:66" ht="4.5" customHeight="1" x14ac:dyDescent="0.2">
      <c r="A66" s="22"/>
      <c r="B66" s="25"/>
      <c r="C66" s="71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3"/>
    </row>
    <row r="67" spans="1:66" x14ac:dyDescent="0.2">
      <c r="A67" s="22" t="s">
        <v>19</v>
      </c>
      <c r="B67" s="23" t="s">
        <v>20</v>
      </c>
      <c r="C67" s="71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3"/>
    </row>
    <row r="68" spans="1:66" x14ac:dyDescent="0.2">
      <c r="A68" s="22" t="s">
        <v>76</v>
      </c>
      <c r="B68" s="25" t="s">
        <v>21</v>
      </c>
      <c r="C68" s="71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3"/>
    </row>
    <row r="69" spans="1:66" x14ac:dyDescent="0.2">
      <c r="A69" s="22"/>
      <c r="B69" s="29" t="s">
        <v>37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28">
        <f>SUM(C69:BJ69)</f>
        <v>0</v>
      </c>
    </row>
    <row r="70" spans="1:66" x14ac:dyDescent="0.2">
      <c r="A70" s="22"/>
      <c r="B70" s="32" t="s">
        <v>83</v>
      </c>
      <c r="C70" s="30">
        <v>0</v>
      </c>
      <c r="D70" s="27">
        <v>0</v>
      </c>
      <c r="E70" s="27">
        <v>0</v>
      </c>
      <c r="F70" s="27">
        <v>0</v>
      </c>
      <c r="G70" s="35">
        <v>0</v>
      </c>
      <c r="H70" s="30">
        <v>0</v>
      </c>
      <c r="I70" s="27">
        <v>0</v>
      </c>
      <c r="J70" s="27">
        <v>0</v>
      </c>
      <c r="K70" s="27">
        <v>0</v>
      </c>
      <c r="L70" s="35">
        <v>0</v>
      </c>
      <c r="M70" s="30">
        <v>0</v>
      </c>
      <c r="N70" s="27">
        <v>0</v>
      </c>
      <c r="O70" s="27">
        <v>0</v>
      </c>
      <c r="P70" s="27">
        <v>0</v>
      </c>
      <c r="Q70" s="35">
        <v>0</v>
      </c>
      <c r="R70" s="30">
        <v>0</v>
      </c>
      <c r="S70" s="27">
        <v>0</v>
      </c>
      <c r="T70" s="27">
        <v>0</v>
      </c>
      <c r="U70" s="27">
        <v>0</v>
      </c>
      <c r="V70" s="35">
        <v>0</v>
      </c>
      <c r="W70" s="30">
        <v>0</v>
      </c>
      <c r="X70" s="27">
        <v>0</v>
      </c>
      <c r="Y70" s="27">
        <v>0</v>
      </c>
      <c r="Z70" s="27">
        <v>0</v>
      </c>
      <c r="AA70" s="35">
        <v>0</v>
      </c>
      <c r="AB70" s="30">
        <v>0</v>
      </c>
      <c r="AC70" s="27">
        <v>0</v>
      </c>
      <c r="AD70" s="27">
        <v>0</v>
      </c>
      <c r="AE70" s="27">
        <v>0</v>
      </c>
      <c r="AF70" s="35">
        <v>0</v>
      </c>
      <c r="AG70" s="30">
        <v>0</v>
      </c>
      <c r="AH70" s="27">
        <v>0</v>
      </c>
      <c r="AI70" s="27">
        <v>0</v>
      </c>
      <c r="AJ70" s="27">
        <v>0</v>
      </c>
      <c r="AK70" s="35">
        <v>0</v>
      </c>
      <c r="AL70" s="30">
        <v>0</v>
      </c>
      <c r="AM70" s="27">
        <v>0</v>
      </c>
      <c r="AN70" s="27">
        <v>0</v>
      </c>
      <c r="AO70" s="27">
        <v>0</v>
      </c>
      <c r="AP70" s="35">
        <v>0</v>
      </c>
      <c r="AQ70" s="30">
        <v>0</v>
      </c>
      <c r="AR70" s="27">
        <v>0</v>
      </c>
      <c r="AS70" s="27">
        <v>0</v>
      </c>
      <c r="AT70" s="27">
        <v>0</v>
      </c>
      <c r="AU70" s="35">
        <v>0</v>
      </c>
      <c r="AV70" s="30">
        <v>0</v>
      </c>
      <c r="AW70" s="27">
        <v>0</v>
      </c>
      <c r="AX70" s="27">
        <v>0</v>
      </c>
      <c r="AY70" s="27">
        <v>0</v>
      </c>
      <c r="AZ70" s="35">
        <v>0</v>
      </c>
      <c r="BA70" s="30">
        <v>0</v>
      </c>
      <c r="BB70" s="27">
        <v>0</v>
      </c>
      <c r="BC70" s="27">
        <v>0</v>
      </c>
      <c r="BD70" s="27">
        <v>0</v>
      </c>
      <c r="BE70" s="35">
        <v>0</v>
      </c>
      <c r="BF70" s="30">
        <v>0</v>
      </c>
      <c r="BG70" s="27">
        <v>0</v>
      </c>
      <c r="BH70" s="27">
        <v>0</v>
      </c>
      <c r="BI70" s="27">
        <v>0</v>
      </c>
      <c r="BJ70" s="35">
        <v>0</v>
      </c>
      <c r="BK70" s="28">
        <f>SUM(C70:BJ70)</f>
        <v>0</v>
      </c>
    </row>
    <row r="71" spans="1:66" ht="4.5" customHeight="1" x14ac:dyDescent="0.2">
      <c r="A71" s="22"/>
      <c r="B71" s="36"/>
      <c r="C71" s="71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3"/>
    </row>
    <row r="72" spans="1:66" x14ac:dyDescent="0.2">
      <c r="A72" s="22"/>
      <c r="B72" s="37" t="s">
        <v>99</v>
      </c>
      <c r="C72" s="38">
        <f t="shared" ref="C72:AH72" si="28">C30+C48+C53+C65+C70</f>
        <v>0</v>
      </c>
      <c r="D72" s="38">
        <f t="shared" si="28"/>
        <v>13.768620683435488</v>
      </c>
      <c r="E72" s="38">
        <f t="shared" si="28"/>
        <v>0</v>
      </c>
      <c r="F72" s="38">
        <f t="shared" si="28"/>
        <v>0</v>
      </c>
      <c r="G72" s="38">
        <f t="shared" si="28"/>
        <v>0</v>
      </c>
      <c r="H72" s="38">
        <f t="shared" si="28"/>
        <v>76.870779870073747</v>
      </c>
      <c r="I72" s="38">
        <f t="shared" si="28"/>
        <v>5003.2308597870651</v>
      </c>
      <c r="J72" s="38">
        <f t="shared" si="28"/>
        <v>3157.6109683530926</v>
      </c>
      <c r="K72" s="38">
        <f t="shared" si="28"/>
        <v>0</v>
      </c>
      <c r="L72" s="38">
        <f t="shared" si="28"/>
        <v>313.44252868072732</v>
      </c>
      <c r="M72" s="38">
        <f t="shared" si="28"/>
        <v>0</v>
      </c>
      <c r="N72" s="38">
        <f t="shared" si="28"/>
        <v>0</v>
      </c>
      <c r="O72" s="38">
        <f t="shared" si="28"/>
        <v>0</v>
      </c>
      <c r="P72" s="38">
        <f t="shared" si="28"/>
        <v>0</v>
      </c>
      <c r="Q72" s="38">
        <f t="shared" si="28"/>
        <v>0</v>
      </c>
      <c r="R72" s="38">
        <f t="shared" si="28"/>
        <v>43.506851406989753</v>
      </c>
      <c r="S72" s="38">
        <f t="shared" si="28"/>
        <v>107.23295284197179</v>
      </c>
      <c r="T72" s="38">
        <f t="shared" si="28"/>
        <v>586.70851114188292</v>
      </c>
      <c r="U72" s="38">
        <f t="shared" si="28"/>
        <v>0</v>
      </c>
      <c r="V72" s="38">
        <f t="shared" si="28"/>
        <v>46.494259326181442</v>
      </c>
      <c r="W72" s="38">
        <f t="shared" si="28"/>
        <v>0</v>
      </c>
      <c r="X72" s="38">
        <f t="shared" si="28"/>
        <v>0</v>
      </c>
      <c r="Y72" s="38">
        <f t="shared" si="28"/>
        <v>0</v>
      </c>
      <c r="Z72" s="38">
        <f t="shared" si="28"/>
        <v>0</v>
      </c>
      <c r="AA72" s="38">
        <f t="shared" si="28"/>
        <v>0</v>
      </c>
      <c r="AB72" s="38">
        <f t="shared" si="28"/>
        <v>9.8440861565468474</v>
      </c>
      <c r="AC72" s="38">
        <f t="shared" si="28"/>
        <v>113.63624691517694</v>
      </c>
      <c r="AD72" s="38">
        <f t="shared" si="28"/>
        <v>0</v>
      </c>
      <c r="AE72" s="38">
        <f t="shared" si="28"/>
        <v>0</v>
      </c>
      <c r="AF72" s="38">
        <f t="shared" si="28"/>
        <v>4.6416906407578189</v>
      </c>
      <c r="AG72" s="38">
        <f t="shared" si="28"/>
        <v>0</v>
      </c>
      <c r="AH72" s="38">
        <f t="shared" si="28"/>
        <v>0</v>
      </c>
      <c r="AI72" s="38">
        <f t="shared" ref="AI72:BK72" si="29">AI30+AI48+AI53+AI65+AI70</f>
        <v>0</v>
      </c>
      <c r="AJ72" s="38">
        <f t="shared" si="29"/>
        <v>0</v>
      </c>
      <c r="AK72" s="38">
        <f t="shared" si="29"/>
        <v>0</v>
      </c>
      <c r="AL72" s="38">
        <f t="shared" si="29"/>
        <v>11.000173747417751</v>
      </c>
      <c r="AM72" s="38">
        <f t="shared" si="29"/>
        <v>0.20088895413606592</v>
      </c>
      <c r="AN72" s="38">
        <f t="shared" si="29"/>
        <v>0</v>
      </c>
      <c r="AO72" s="38">
        <f t="shared" si="29"/>
        <v>0</v>
      </c>
      <c r="AP72" s="38">
        <f t="shared" si="29"/>
        <v>3.3537674212944317</v>
      </c>
      <c r="AQ72" s="38">
        <f t="shared" si="29"/>
        <v>0</v>
      </c>
      <c r="AR72" s="38">
        <f t="shared" si="29"/>
        <v>0</v>
      </c>
      <c r="AS72" s="38">
        <f t="shared" si="29"/>
        <v>0</v>
      </c>
      <c r="AT72" s="38">
        <f t="shared" si="29"/>
        <v>0</v>
      </c>
      <c r="AU72" s="38">
        <f t="shared" si="29"/>
        <v>0</v>
      </c>
      <c r="AV72" s="38">
        <f t="shared" si="29"/>
        <v>876.35620326866535</v>
      </c>
      <c r="AW72" s="38">
        <f t="shared" si="29"/>
        <v>1452.0807757181663</v>
      </c>
      <c r="AX72" s="38">
        <f t="shared" si="29"/>
        <v>1201.856624189023</v>
      </c>
      <c r="AY72" s="38">
        <f t="shared" si="29"/>
        <v>0</v>
      </c>
      <c r="AZ72" s="38">
        <f t="shared" si="29"/>
        <v>766.05030527093788</v>
      </c>
      <c r="BA72" s="38">
        <f t="shared" si="29"/>
        <v>0</v>
      </c>
      <c r="BB72" s="38">
        <f t="shared" si="29"/>
        <v>0</v>
      </c>
      <c r="BC72" s="38">
        <f t="shared" si="29"/>
        <v>0</v>
      </c>
      <c r="BD72" s="38">
        <f t="shared" si="29"/>
        <v>0</v>
      </c>
      <c r="BE72" s="38">
        <f t="shared" si="29"/>
        <v>0</v>
      </c>
      <c r="BF72" s="38">
        <f t="shared" si="29"/>
        <v>811.87367208349065</v>
      </c>
      <c r="BG72" s="38">
        <f t="shared" si="29"/>
        <v>186.58172816143258</v>
      </c>
      <c r="BH72" s="38">
        <f t="shared" si="29"/>
        <v>180.34834428946607</v>
      </c>
      <c r="BI72" s="38">
        <f t="shared" si="29"/>
        <v>0</v>
      </c>
      <c r="BJ72" s="38">
        <f t="shared" si="29"/>
        <v>300.07540931680245</v>
      </c>
      <c r="BK72" s="46">
        <f>BK30+BK48+BK53+BK65+BK70</f>
        <v>15266.766248224734</v>
      </c>
      <c r="BM72" s="45"/>
      <c r="BN72" s="45"/>
    </row>
    <row r="73" spans="1:66" ht="4.5" customHeight="1" x14ac:dyDescent="0.2">
      <c r="A73" s="22"/>
      <c r="B73" s="37"/>
      <c r="C73" s="76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2"/>
      <c r="BI73" s="72"/>
      <c r="BJ73" s="72"/>
      <c r="BK73" s="77"/>
    </row>
    <row r="74" spans="1:66" ht="14.25" customHeight="1" x14ac:dyDescent="0.3">
      <c r="A74" s="22" t="s">
        <v>5</v>
      </c>
      <c r="B74" s="20" t="s">
        <v>23</v>
      </c>
      <c r="C74" s="76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  <c r="BG74" s="72"/>
      <c r="BH74" s="72"/>
      <c r="BI74" s="72"/>
      <c r="BJ74" s="72"/>
      <c r="BK74" s="77"/>
    </row>
    <row r="75" spans="1:66" x14ac:dyDescent="0.2">
      <c r="A75" s="22"/>
      <c r="B75" s="29" t="s">
        <v>37</v>
      </c>
      <c r="C75" s="27"/>
      <c r="D75" s="27"/>
      <c r="E75" s="27"/>
      <c r="F75" s="27"/>
      <c r="G75" s="39"/>
      <c r="H75" s="30"/>
      <c r="I75" s="27"/>
      <c r="J75" s="27"/>
      <c r="K75" s="27"/>
      <c r="L75" s="39"/>
      <c r="M75" s="30"/>
      <c r="N75" s="27"/>
      <c r="O75" s="27"/>
      <c r="P75" s="27"/>
      <c r="Q75" s="39"/>
      <c r="R75" s="30"/>
      <c r="S75" s="27"/>
      <c r="T75" s="27"/>
      <c r="U75" s="27"/>
      <c r="V75" s="35"/>
      <c r="W75" s="40"/>
      <c r="X75" s="27"/>
      <c r="Y75" s="27"/>
      <c r="Z75" s="27"/>
      <c r="AA75" s="39"/>
      <c r="AB75" s="30"/>
      <c r="AC75" s="27"/>
      <c r="AD75" s="27"/>
      <c r="AE75" s="27"/>
      <c r="AF75" s="39"/>
      <c r="AG75" s="30"/>
      <c r="AH75" s="27"/>
      <c r="AI75" s="27"/>
      <c r="AJ75" s="27"/>
      <c r="AK75" s="39"/>
      <c r="AL75" s="30"/>
      <c r="AM75" s="27"/>
      <c r="AN75" s="27"/>
      <c r="AO75" s="27"/>
      <c r="AP75" s="39"/>
      <c r="AQ75" s="30"/>
      <c r="AR75" s="27"/>
      <c r="AS75" s="27"/>
      <c r="AT75" s="27"/>
      <c r="AU75" s="39"/>
      <c r="AV75" s="30"/>
      <c r="AW75" s="27"/>
      <c r="AX75" s="27"/>
      <c r="AY75" s="27"/>
      <c r="AZ75" s="39"/>
      <c r="BA75" s="30"/>
      <c r="BB75" s="27"/>
      <c r="BC75" s="27"/>
      <c r="BD75" s="27"/>
      <c r="BE75" s="39"/>
      <c r="BF75" s="30"/>
      <c r="BG75" s="27"/>
      <c r="BH75" s="27"/>
      <c r="BI75" s="27"/>
      <c r="BJ75" s="39"/>
      <c r="BK75" s="30"/>
    </row>
    <row r="76" spans="1:66" ht="13.5" thickBot="1" x14ac:dyDescent="0.25">
      <c r="A76" s="41"/>
      <c r="B76" s="32" t="s">
        <v>83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6" ht="6" customHeight="1" x14ac:dyDescent="0.2">
      <c r="A77" s="34"/>
      <c r="B77" s="42"/>
    </row>
    <row r="78" spans="1:66" x14ac:dyDescent="0.2">
      <c r="A78" s="34"/>
      <c r="B78" s="34" t="s">
        <v>26</v>
      </c>
      <c r="L78" s="34"/>
    </row>
    <row r="79" spans="1:66" x14ac:dyDescent="0.2">
      <c r="A79" s="34"/>
      <c r="B79" s="34" t="s">
        <v>27</v>
      </c>
      <c r="L79" s="34"/>
    </row>
    <row r="80" spans="1:66" x14ac:dyDescent="0.2">
      <c r="L80" s="34"/>
    </row>
    <row r="81" spans="2:63" x14ac:dyDescent="0.2">
      <c r="B81" s="34" t="s">
        <v>33</v>
      </c>
      <c r="L81" s="34"/>
      <c r="BI81" s="43"/>
      <c r="BK81" s="45"/>
    </row>
    <row r="82" spans="2:63" x14ac:dyDescent="0.2">
      <c r="B82" s="34" t="s">
        <v>34</v>
      </c>
      <c r="L82" s="34"/>
    </row>
    <row r="83" spans="2:63" x14ac:dyDescent="0.2">
      <c r="B83" s="34"/>
      <c r="L83" s="34"/>
    </row>
    <row r="85" spans="2:63" x14ac:dyDescent="0.2">
      <c r="B85" s="24" t="s">
        <v>38</v>
      </c>
    </row>
    <row r="86" spans="2:63" x14ac:dyDescent="0.2">
      <c r="B86" s="24" t="s">
        <v>30</v>
      </c>
    </row>
    <row r="87" spans="2:63" x14ac:dyDescent="0.2">
      <c r="B87" s="24" t="s">
        <v>31</v>
      </c>
    </row>
    <row r="88" spans="2:63" x14ac:dyDescent="0.2">
      <c r="B88" s="24" t="s">
        <v>98</v>
      </c>
    </row>
    <row r="89" spans="2:63" x14ac:dyDescent="0.2">
      <c r="B89" s="24" t="s">
        <v>100</v>
      </c>
    </row>
    <row r="90" spans="2:63" x14ac:dyDescent="0.2">
      <c r="B90" s="24" t="s">
        <v>32</v>
      </c>
    </row>
    <row r="91" spans="2:63" x14ac:dyDescent="0.2">
      <c r="B91" s="34"/>
    </row>
  </sheetData>
  <mergeCells count="49">
    <mergeCell ref="C71:BK71"/>
    <mergeCell ref="A1:A5"/>
    <mergeCell ref="C51:BK51"/>
    <mergeCell ref="C73:BK73"/>
    <mergeCell ref="C74:BK74"/>
    <mergeCell ref="C55:BK55"/>
    <mergeCell ref="C56:BK56"/>
    <mergeCell ref="C59:BK59"/>
    <mergeCell ref="C66:BK66"/>
    <mergeCell ref="C67:BK67"/>
    <mergeCell ref="C32:BK32"/>
    <mergeCell ref="C68:BK68"/>
    <mergeCell ref="C33:BK33"/>
    <mergeCell ref="C31:BK31"/>
    <mergeCell ref="C37:BK37"/>
    <mergeCell ref="C49:BK49"/>
    <mergeCell ref="C50:BK50"/>
    <mergeCell ref="C54:BK54"/>
    <mergeCell ref="C10:BK10"/>
    <mergeCell ref="C13:BK13"/>
    <mergeCell ref="C16:BK16"/>
    <mergeCell ref="C19:BK19"/>
    <mergeCell ref="C22:BK22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N48"/>
  <sheetViews>
    <sheetView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2" spans="2:11" x14ac:dyDescent="0.2">
      <c r="B2" s="81" t="s">
        <v>129</v>
      </c>
      <c r="C2" s="82"/>
      <c r="D2" s="82"/>
      <c r="E2" s="82"/>
      <c r="F2" s="82"/>
      <c r="G2" s="82"/>
      <c r="H2" s="82"/>
      <c r="I2" s="82"/>
      <c r="J2" s="82"/>
      <c r="K2" s="83"/>
    </row>
    <row r="3" spans="2:11" x14ac:dyDescent="0.2">
      <c r="B3" s="84" t="s">
        <v>110</v>
      </c>
      <c r="C3" s="85"/>
      <c r="D3" s="85"/>
      <c r="E3" s="85"/>
      <c r="F3" s="85"/>
      <c r="G3" s="85"/>
      <c r="H3" s="85"/>
      <c r="I3" s="85"/>
      <c r="J3" s="85"/>
      <c r="K3" s="86"/>
    </row>
    <row r="4" spans="2:11" ht="30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1" x14ac:dyDescent="0.2">
      <c r="B5" s="1">
        <v>1</v>
      </c>
      <c r="C5" s="2" t="s">
        <v>40</v>
      </c>
      <c r="D5" s="6">
        <v>7.7769136082849665E-3</v>
      </c>
      <c r="E5" s="6">
        <v>1.407629467021918E-2</v>
      </c>
      <c r="F5" s="6">
        <v>0.28172715432894135</v>
      </c>
      <c r="G5" s="6">
        <v>5.9166125060366118E-3</v>
      </c>
      <c r="H5" s="6">
        <v>0</v>
      </c>
      <c r="I5" s="6">
        <v>0</v>
      </c>
      <c r="J5" s="6">
        <v>0</v>
      </c>
      <c r="K5" s="6">
        <v>0</v>
      </c>
    </row>
    <row r="6" spans="2:11" x14ac:dyDescent="0.2">
      <c r="B6" s="1">
        <v>2</v>
      </c>
      <c r="C6" s="3" t="s">
        <v>41</v>
      </c>
      <c r="D6" s="6">
        <v>0.58717674850438173</v>
      </c>
      <c r="E6" s="6">
        <v>2.8446701008175204</v>
      </c>
      <c r="F6" s="6">
        <v>10.009763803499458</v>
      </c>
      <c r="G6" s="6">
        <v>1.6531473425064782</v>
      </c>
      <c r="H6" s="6">
        <v>0</v>
      </c>
      <c r="I6" s="6">
        <v>0</v>
      </c>
      <c r="J6" s="6">
        <v>7.1460095663382739E-2</v>
      </c>
      <c r="K6" s="6">
        <v>0</v>
      </c>
    </row>
    <row r="7" spans="2:11" x14ac:dyDescent="0.2">
      <c r="B7" s="1">
        <v>3</v>
      </c>
      <c r="C7" s="2" t="s">
        <v>42</v>
      </c>
      <c r="D7" s="6">
        <v>0</v>
      </c>
      <c r="E7" s="6">
        <v>6.5556281020603291E-2</v>
      </c>
      <c r="F7" s="6">
        <v>3.2809988436113102E-2</v>
      </c>
      <c r="G7" s="6">
        <v>0</v>
      </c>
      <c r="H7" s="6">
        <v>0</v>
      </c>
      <c r="I7" s="6">
        <v>0</v>
      </c>
      <c r="J7" s="6">
        <v>0</v>
      </c>
      <c r="K7" s="6">
        <v>0</v>
      </c>
    </row>
    <row r="8" spans="2:11" x14ac:dyDescent="0.2">
      <c r="B8" s="1">
        <v>4</v>
      </c>
      <c r="C8" s="3" t="s">
        <v>43</v>
      </c>
      <c r="D8" s="6">
        <v>138.92289860021629</v>
      </c>
      <c r="E8" s="6">
        <v>27.841979533217749</v>
      </c>
      <c r="F8" s="6">
        <v>13.085552047664867</v>
      </c>
      <c r="G8" s="6">
        <v>4.9600944321452243</v>
      </c>
      <c r="H8" s="6">
        <v>0</v>
      </c>
      <c r="I8" s="6">
        <v>0</v>
      </c>
      <c r="J8" s="6">
        <v>2.7253867864364205E-3</v>
      </c>
      <c r="K8" s="6">
        <v>0</v>
      </c>
    </row>
    <row r="9" spans="2:11" x14ac:dyDescent="0.2">
      <c r="B9" s="1">
        <v>5</v>
      </c>
      <c r="C9" s="3" t="s">
        <v>44</v>
      </c>
      <c r="D9" s="6">
        <v>17.206450998829748</v>
      </c>
      <c r="E9" s="6">
        <v>56.970216939926061</v>
      </c>
      <c r="F9" s="6">
        <v>50.347406033595476</v>
      </c>
      <c r="G9" s="6">
        <v>2.3233307252982809</v>
      </c>
      <c r="H9" s="6">
        <v>0</v>
      </c>
      <c r="I9" s="6">
        <v>0</v>
      </c>
      <c r="J9" s="6">
        <v>0.24554545989750504</v>
      </c>
      <c r="K9" s="6">
        <v>0</v>
      </c>
    </row>
    <row r="10" spans="2:11" x14ac:dyDescent="0.2">
      <c r="B10" s="1">
        <v>6</v>
      </c>
      <c r="C10" s="3" t="s">
        <v>45</v>
      </c>
      <c r="D10" s="6">
        <v>0.13849733958961258</v>
      </c>
      <c r="E10" s="6">
        <v>1.2604787331438521</v>
      </c>
      <c r="F10" s="6">
        <v>5.9549258863177625</v>
      </c>
      <c r="G10" s="6">
        <v>0.91608328671839723</v>
      </c>
      <c r="H10" s="6">
        <v>0</v>
      </c>
      <c r="I10" s="6">
        <v>0</v>
      </c>
      <c r="J10" s="6">
        <v>3.3555764457558535E-2</v>
      </c>
      <c r="K10" s="6">
        <v>0</v>
      </c>
    </row>
    <row r="11" spans="2:11" x14ac:dyDescent="0.2">
      <c r="B11" s="1">
        <v>7</v>
      </c>
      <c r="C11" s="3" t="s">
        <v>46</v>
      </c>
      <c r="D11" s="6">
        <v>18.416385427790743</v>
      </c>
      <c r="E11" s="6">
        <v>15.340689073393488</v>
      </c>
      <c r="F11" s="6">
        <v>23.37998188537939</v>
      </c>
      <c r="G11" s="6">
        <v>2.2438156218395271</v>
      </c>
      <c r="H11" s="6">
        <v>0</v>
      </c>
      <c r="I11" s="6">
        <v>0</v>
      </c>
      <c r="J11" s="6">
        <v>0</v>
      </c>
      <c r="K11" s="6">
        <v>0</v>
      </c>
    </row>
    <row r="12" spans="2:11" x14ac:dyDescent="0.2">
      <c r="B12" s="1">
        <v>8</v>
      </c>
      <c r="C12" s="2" t="s">
        <v>47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2:11" x14ac:dyDescent="0.2">
      <c r="B13" s="1">
        <v>9</v>
      </c>
      <c r="C13" s="2" t="s">
        <v>48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</row>
    <row r="14" spans="2:11" x14ac:dyDescent="0.2">
      <c r="B14" s="1">
        <v>10</v>
      </c>
      <c r="C14" s="3" t="s">
        <v>49</v>
      </c>
      <c r="D14" s="6">
        <v>1.322942304710691</v>
      </c>
      <c r="E14" s="6">
        <v>55.463726209119599</v>
      </c>
      <c r="F14" s="6">
        <v>16.673805302221194</v>
      </c>
      <c r="G14" s="6">
        <v>1.1858701115586232</v>
      </c>
      <c r="H14" s="6">
        <v>0</v>
      </c>
      <c r="I14" s="6">
        <v>0</v>
      </c>
      <c r="J14" s="6">
        <v>2.8286968497152648E-2</v>
      </c>
      <c r="K14" s="6">
        <v>0</v>
      </c>
    </row>
    <row r="15" spans="2:11" x14ac:dyDescent="0.2">
      <c r="B15" s="1">
        <v>11</v>
      </c>
      <c r="C15" s="3" t="s">
        <v>50</v>
      </c>
      <c r="D15" s="6">
        <v>132.51106835475662</v>
      </c>
      <c r="E15" s="6">
        <v>294.93024749672423</v>
      </c>
      <c r="F15" s="6">
        <v>207.93136073371241</v>
      </c>
      <c r="G15" s="6">
        <v>38.425367170542245</v>
      </c>
      <c r="H15" s="6">
        <v>0</v>
      </c>
      <c r="I15" s="6">
        <v>0</v>
      </c>
      <c r="J15" s="6">
        <v>0.19260861942838886</v>
      </c>
      <c r="K15" s="6">
        <v>0</v>
      </c>
    </row>
    <row r="16" spans="2:11" x14ac:dyDescent="0.2">
      <c r="B16" s="1">
        <v>12</v>
      </c>
      <c r="C16" s="3" t="s">
        <v>51</v>
      </c>
      <c r="D16" s="6">
        <v>198.40573254608569</v>
      </c>
      <c r="E16" s="6">
        <v>3.7830287034220418</v>
      </c>
      <c r="F16" s="6">
        <v>9.9837813813022755</v>
      </c>
      <c r="G16" s="6">
        <v>4.8221207687486372</v>
      </c>
      <c r="H16" s="6">
        <v>0</v>
      </c>
      <c r="I16" s="6">
        <v>0</v>
      </c>
      <c r="J16" s="6">
        <v>5.1719039885242506E-2</v>
      </c>
      <c r="K16" s="6">
        <v>0</v>
      </c>
    </row>
    <row r="17" spans="2:11" x14ac:dyDescent="0.2">
      <c r="B17" s="1">
        <v>13</v>
      </c>
      <c r="C17" s="3" t="s">
        <v>52</v>
      </c>
      <c r="D17" s="6">
        <v>0.15100642222672345</v>
      </c>
      <c r="E17" s="6">
        <v>0.24090325369234797</v>
      </c>
      <c r="F17" s="6">
        <v>1.0871656392653917</v>
      </c>
      <c r="G17" s="6">
        <v>2.4205804179563785E-2</v>
      </c>
      <c r="H17" s="6">
        <v>0</v>
      </c>
      <c r="I17" s="6">
        <v>0</v>
      </c>
      <c r="J17" s="6">
        <v>6.707437302600445E-4</v>
      </c>
      <c r="K17" s="6">
        <v>0</v>
      </c>
    </row>
    <row r="18" spans="2:11" x14ac:dyDescent="0.2">
      <c r="B18" s="1">
        <v>14</v>
      </c>
      <c r="C18" s="3" t="s">
        <v>53</v>
      </c>
      <c r="D18" s="6">
        <v>0.16641789400379289</v>
      </c>
      <c r="E18" s="6">
        <v>1.204103778659668</v>
      </c>
      <c r="F18" s="6">
        <v>6.5113556176940799</v>
      </c>
      <c r="G18" s="6">
        <v>0.97582472562633693</v>
      </c>
      <c r="H18" s="6">
        <v>0</v>
      </c>
      <c r="I18" s="6">
        <v>0</v>
      </c>
      <c r="J18" s="6">
        <v>4.3241752142924087E-4</v>
      </c>
      <c r="K18" s="6">
        <v>0</v>
      </c>
    </row>
    <row r="19" spans="2:11" x14ac:dyDescent="0.2">
      <c r="B19" s="1">
        <v>15</v>
      </c>
      <c r="C19" s="3" t="s">
        <v>54</v>
      </c>
      <c r="D19" s="6">
        <v>2.5558249556526849</v>
      </c>
      <c r="E19" s="6">
        <v>27.869932094532398</v>
      </c>
      <c r="F19" s="6">
        <v>76.699577783758599</v>
      </c>
      <c r="G19" s="6">
        <v>12.813532820324818</v>
      </c>
      <c r="H19" s="6">
        <v>0</v>
      </c>
      <c r="I19" s="6">
        <v>0</v>
      </c>
      <c r="J19" s="6">
        <v>4.8327796362276456E-5</v>
      </c>
      <c r="K19" s="6">
        <v>0</v>
      </c>
    </row>
    <row r="20" spans="2:11" x14ac:dyDescent="0.2">
      <c r="B20" s="1">
        <v>16</v>
      </c>
      <c r="C20" s="3" t="s">
        <v>55</v>
      </c>
      <c r="D20" s="6">
        <v>236.63292472527283</v>
      </c>
      <c r="E20" s="6">
        <v>270.54722951761886</v>
      </c>
      <c r="F20" s="6">
        <v>152.89446516752827</v>
      </c>
      <c r="G20" s="6">
        <v>26.854750727843395</v>
      </c>
      <c r="H20" s="6">
        <v>0</v>
      </c>
      <c r="I20" s="6">
        <v>0</v>
      </c>
      <c r="J20" s="6">
        <v>22.464803160971023</v>
      </c>
      <c r="K20" s="6">
        <v>0</v>
      </c>
    </row>
    <row r="21" spans="2:11" x14ac:dyDescent="0.2">
      <c r="B21" s="1">
        <v>17</v>
      </c>
      <c r="C21" s="3" t="s">
        <v>56</v>
      </c>
      <c r="D21" s="6">
        <v>83.417690815295458</v>
      </c>
      <c r="E21" s="6">
        <v>44.836270824832525</v>
      </c>
      <c r="F21" s="6">
        <v>99.400930276840398</v>
      </c>
      <c r="G21" s="6">
        <v>11.807949782451724</v>
      </c>
      <c r="H21" s="6">
        <v>0</v>
      </c>
      <c r="I21" s="6">
        <v>0</v>
      </c>
      <c r="J21" s="6">
        <v>0.50257537504901606</v>
      </c>
      <c r="K21" s="6">
        <v>0</v>
      </c>
    </row>
    <row r="22" spans="2:11" x14ac:dyDescent="0.2">
      <c r="B22" s="1">
        <v>18</v>
      </c>
      <c r="C22" s="2" t="s">
        <v>57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2:11" x14ac:dyDescent="0.2">
      <c r="B23" s="1">
        <v>19</v>
      </c>
      <c r="C23" s="3" t="s">
        <v>58</v>
      </c>
      <c r="D23" s="6">
        <v>36.616142934806277</v>
      </c>
      <c r="E23" s="6">
        <v>26.568767258156733</v>
      </c>
      <c r="F23" s="6">
        <v>68.867790222675183</v>
      </c>
      <c r="G23" s="6">
        <v>16.248520037800262</v>
      </c>
      <c r="H23" s="6">
        <v>0</v>
      </c>
      <c r="I23" s="6">
        <v>0</v>
      </c>
      <c r="J23" s="6">
        <v>0.41671085525320944</v>
      </c>
      <c r="K23" s="6">
        <v>0</v>
      </c>
    </row>
    <row r="24" spans="2:11" x14ac:dyDescent="0.2">
      <c r="B24" s="1">
        <v>20</v>
      </c>
      <c r="C24" s="3" t="s">
        <v>59</v>
      </c>
      <c r="D24" s="6">
        <v>6413.7412495613326</v>
      </c>
      <c r="E24" s="6">
        <v>1091.434252523143</v>
      </c>
      <c r="F24" s="6">
        <v>417.41614822004476</v>
      </c>
      <c r="G24" s="6">
        <v>52.036069847624617</v>
      </c>
      <c r="H24" s="6">
        <v>0</v>
      </c>
      <c r="I24" s="6">
        <v>0</v>
      </c>
      <c r="J24" s="6">
        <v>1266.4892017568827</v>
      </c>
      <c r="K24" s="6">
        <v>0</v>
      </c>
    </row>
    <row r="25" spans="2:11" x14ac:dyDescent="0.2">
      <c r="B25" s="1">
        <v>21</v>
      </c>
      <c r="C25" s="2" t="s">
        <v>60</v>
      </c>
      <c r="D25" s="6">
        <v>3.1689556258896684E-3</v>
      </c>
      <c r="E25" s="6">
        <v>1.098273301957918E-2</v>
      </c>
      <c r="F25" s="6">
        <v>8.8727837197994971E-2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</row>
    <row r="26" spans="2:11" x14ac:dyDescent="0.2">
      <c r="B26" s="1">
        <v>22</v>
      </c>
      <c r="C26" s="3" t="s">
        <v>61</v>
      </c>
      <c r="D26" s="6">
        <v>0</v>
      </c>
      <c r="E26" s="6">
        <v>6.0141658062120774E-2</v>
      </c>
      <c r="F26" s="6">
        <v>0.54795114700944314</v>
      </c>
      <c r="G26" s="6">
        <v>3.4646945309401572E-2</v>
      </c>
      <c r="H26" s="6">
        <v>0</v>
      </c>
      <c r="I26" s="6">
        <v>0</v>
      </c>
      <c r="J26" s="6">
        <v>2.4219402434558774E-6</v>
      </c>
      <c r="K26" s="6">
        <v>0</v>
      </c>
    </row>
    <row r="27" spans="2:11" x14ac:dyDescent="0.2">
      <c r="B27" s="1">
        <v>23</v>
      </c>
      <c r="C27" s="2" t="s">
        <v>62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</row>
    <row r="28" spans="2:11" x14ac:dyDescent="0.2">
      <c r="B28" s="1">
        <v>24</v>
      </c>
      <c r="C28" s="2" t="s">
        <v>63</v>
      </c>
      <c r="D28" s="6">
        <v>0</v>
      </c>
      <c r="E28" s="6">
        <v>0.17468423881294481</v>
      </c>
      <c r="F28" s="6">
        <v>5.9660335238168535E-2</v>
      </c>
      <c r="G28" s="6">
        <v>0.13652782113161449</v>
      </c>
      <c r="H28" s="6">
        <v>0</v>
      </c>
      <c r="I28" s="6">
        <v>0</v>
      </c>
      <c r="J28" s="6">
        <v>0</v>
      </c>
      <c r="K28" s="6">
        <v>0</v>
      </c>
    </row>
    <row r="29" spans="2:11" x14ac:dyDescent="0.2">
      <c r="B29" s="1">
        <v>25</v>
      </c>
      <c r="C29" s="3" t="s">
        <v>64</v>
      </c>
      <c r="D29" s="6">
        <v>636.84834419168646</v>
      </c>
      <c r="E29" s="6">
        <v>118.83681773885336</v>
      </c>
      <c r="F29" s="6">
        <v>59.269652993441355</v>
      </c>
      <c r="G29" s="6">
        <v>5.7702300721377604</v>
      </c>
      <c r="H29" s="6">
        <v>0</v>
      </c>
      <c r="I29" s="6">
        <v>0</v>
      </c>
      <c r="J29" s="6">
        <v>0.29454784563698583</v>
      </c>
      <c r="K29" s="6">
        <v>0</v>
      </c>
    </row>
    <row r="30" spans="2:11" x14ac:dyDescent="0.2">
      <c r="B30" s="1">
        <v>26</v>
      </c>
      <c r="C30" s="3" t="s">
        <v>65</v>
      </c>
      <c r="D30" s="6">
        <v>34.380194152267769</v>
      </c>
      <c r="E30" s="6">
        <v>13.379142133253891</v>
      </c>
      <c r="F30" s="6">
        <v>21.549092059538246</v>
      </c>
      <c r="G30" s="6">
        <v>2.8545446683457514</v>
      </c>
      <c r="H30" s="6">
        <v>0</v>
      </c>
      <c r="I30" s="6">
        <v>0</v>
      </c>
      <c r="J30" s="6">
        <v>3.106975868906503E-2</v>
      </c>
      <c r="K30" s="6">
        <v>0</v>
      </c>
    </row>
    <row r="31" spans="2:11" x14ac:dyDescent="0.2">
      <c r="B31" s="1">
        <v>27</v>
      </c>
      <c r="C31" s="3" t="s">
        <v>14</v>
      </c>
      <c r="D31" s="6">
        <v>0.3423550780273672</v>
      </c>
      <c r="E31" s="6">
        <v>0.94353575583769467</v>
      </c>
      <c r="F31" s="6">
        <v>1.2878103086497228</v>
      </c>
      <c r="G31" s="6">
        <v>3.739824485788338E-2</v>
      </c>
      <c r="H31" s="6">
        <v>0</v>
      </c>
      <c r="I31" s="6">
        <v>0</v>
      </c>
      <c r="J31" s="6">
        <v>0.86643734341129441</v>
      </c>
      <c r="K31" s="6">
        <v>0</v>
      </c>
    </row>
    <row r="32" spans="2:11" x14ac:dyDescent="0.2">
      <c r="B32" s="1">
        <v>28</v>
      </c>
      <c r="C32" s="3" t="s">
        <v>66</v>
      </c>
      <c r="D32" s="6">
        <v>3.9425820157600704</v>
      </c>
      <c r="E32" s="6">
        <v>0.59238073843940608</v>
      </c>
      <c r="F32" s="6">
        <v>2.3240651357901547</v>
      </c>
      <c r="G32" s="6">
        <v>0.2259571341033968</v>
      </c>
      <c r="H32" s="6">
        <v>0</v>
      </c>
      <c r="I32" s="6">
        <v>0</v>
      </c>
      <c r="J32" s="6">
        <v>0</v>
      </c>
      <c r="K32" s="6">
        <v>0</v>
      </c>
    </row>
    <row r="33" spans="2:14" x14ac:dyDescent="0.2">
      <c r="B33" s="1">
        <v>29</v>
      </c>
      <c r="C33" s="3" t="s">
        <v>67</v>
      </c>
      <c r="D33" s="6">
        <v>14.10991348821115</v>
      </c>
      <c r="E33" s="6">
        <v>23.954663540135194</v>
      </c>
      <c r="F33" s="6">
        <v>26.067866839053128</v>
      </c>
      <c r="G33" s="6">
        <v>1.733613899446194</v>
      </c>
      <c r="H33" s="6">
        <v>0</v>
      </c>
      <c r="I33" s="6">
        <v>0</v>
      </c>
      <c r="J33" s="6">
        <v>6.2334520867662717E-3</v>
      </c>
      <c r="K33" s="6">
        <v>0</v>
      </c>
    </row>
    <row r="34" spans="2:14" x14ac:dyDescent="0.2">
      <c r="B34" s="1">
        <v>30</v>
      </c>
      <c r="C34" s="3" t="s">
        <v>68</v>
      </c>
      <c r="D34" s="6">
        <v>98.896670577811818</v>
      </c>
      <c r="E34" s="6">
        <v>48.111002857137173</v>
      </c>
      <c r="F34" s="6">
        <v>35.584897647202823</v>
      </c>
      <c r="G34" s="6">
        <v>3.7123055173220818</v>
      </c>
      <c r="H34" s="6">
        <v>0</v>
      </c>
      <c r="I34" s="6">
        <v>0</v>
      </c>
      <c r="J34" s="6">
        <v>0.61270246610070023</v>
      </c>
      <c r="K34" s="6">
        <v>0</v>
      </c>
    </row>
    <row r="35" spans="2:14" x14ac:dyDescent="0.2">
      <c r="B35" s="1">
        <v>31</v>
      </c>
      <c r="C35" s="2" t="s">
        <v>69</v>
      </c>
      <c r="D35" s="6">
        <v>2.381332771495297</v>
      </c>
      <c r="E35" s="6">
        <v>0.25275555635475022</v>
      </c>
      <c r="F35" s="6">
        <v>1.2107855883627503</v>
      </c>
      <c r="G35" s="6">
        <v>6.4667765880435388E-3</v>
      </c>
      <c r="H35" s="6">
        <v>0</v>
      </c>
      <c r="I35" s="6">
        <v>0</v>
      </c>
      <c r="J35" s="6">
        <v>0</v>
      </c>
      <c r="K35" s="6">
        <v>0</v>
      </c>
    </row>
    <row r="36" spans="2:14" x14ac:dyDescent="0.2">
      <c r="B36" s="1">
        <v>32</v>
      </c>
      <c r="C36" s="3" t="s">
        <v>70</v>
      </c>
      <c r="D36" s="6">
        <v>553.11970041861196</v>
      </c>
      <c r="E36" s="6">
        <v>61.538798207827796</v>
      </c>
      <c r="F36" s="6">
        <v>70.368771938132454</v>
      </c>
      <c r="G36" s="6">
        <v>11.234492166224438</v>
      </c>
      <c r="H36" s="6">
        <v>0</v>
      </c>
      <c r="I36" s="6">
        <v>0</v>
      </c>
      <c r="J36" s="6">
        <v>12.269576683945237</v>
      </c>
      <c r="K36" s="6">
        <v>0</v>
      </c>
    </row>
    <row r="37" spans="2:14" x14ac:dyDescent="0.2">
      <c r="B37" s="1">
        <v>33</v>
      </c>
      <c r="C37" s="3" t="s">
        <v>101</v>
      </c>
      <c r="D37" s="6">
        <v>272.69190713032401</v>
      </c>
      <c r="E37" s="6">
        <v>59.988891939475145</v>
      </c>
      <c r="F37" s="6">
        <v>72.403594198426816</v>
      </c>
      <c r="G37" s="6">
        <v>10.85381153908188</v>
      </c>
      <c r="H37" s="6">
        <v>0</v>
      </c>
      <c r="I37" s="6">
        <v>0</v>
      </c>
      <c r="J37" s="6">
        <v>0.33078364446718506</v>
      </c>
      <c r="K37" s="6">
        <v>0</v>
      </c>
    </row>
    <row r="38" spans="2:14" x14ac:dyDescent="0.2">
      <c r="B38" s="1">
        <v>34</v>
      </c>
      <c r="C38" s="3" t="s">
        <v>71</v>
      </c>
      <c r="D38" s="6">
        <v>16.834866433871831</v>
      </c>
      <c r="E38" s="6">
        <v>6.4205020066940621</v>
      </c>
      <c r="F38" s="6">
        <v>0.31381249004098333</v>
      </c>
      <c r="G38" s="6">
        <v>8.4018275553912978E-3</v>
      </c>
      <c r="H38" s="6">
        <v>0</v>
      </c>
      <c r="I38" s="6">
        <v>0</v>
      </c>
      <c r="J38" s="6">
        <v>0</v>
      </c>
      <c r="K38" s="6">
        <v>0</v>
      </c>
    </row>
    <row r="39" spans="2:14" x14ac:dyDescent="0.2">
      <c r="B39" s="1">
        <v>35</v>
      </c>
      <c r="C39" s="3" t="s">
        <v>72</v>
      </c>
      <c r="D39" s="6">
        <v>32.340125331951526</v>
      </c>
      <c r="E39" s="6">
        <v>105.94640595821743</v>
      </c>
      <c r="F39" s="6">
        <v>216.06334357668416</v>
      </c>
      <c r="G39" s="6">
        <v>39.284209516301047</v>
      </c>
      <c r="H39" s="6">
        <v>0</v>
      </c>
      <c r="I39" s="6">
        <v>0</v>
      </c>
      <c r="J39" s="6">
        <v>0.43544361529689546</v>
      </c>
      <c r="K39" s="6">
        <v>0</v>
      </c>
    </row>
    <row r="40" spans="2:14" x14ac:dyDescent="0.2">
      <c r="B40" s="1">
        <v>36</v>
      </c>
      <c r="C40" s="3" t="s">
        <v>73</v>
      </c>
      <c r="D40" s="6">
        <v>0.61368447727918485</v>
      </c>
      <c r="E40" s="6">
        <v>2.0424913964828044</v>
      </c>
      <c r="F40" s="6">
        <v>5.1127707781109137</v>
      </c>
      <c r="G40" s="6">
        <v>0.9195418020450965</v>
      </c>
      <c r="H40" s="6">
        <v>0</v>
      </c>
      <c r="I40" s="6">
        <v>0</v>
      </c>
      <c r="J40" s="6">
        <v>0</v>
      </c>
      <c r="K40" s="6">
        <v>0</v>
      </c>
    </row>
    <row r="41" spans="2:14" x14ac:dyDescent="0.2">
      <c r="B41" s="1">
        <v>37</v>
      </c>
      <c r="C41" s="3" t="s">
        <v>74</v>
      </c>
      <c r="D41" s="6">
        <v>292.33640737533005</v>
      </c>
      <c r="E41" s="6">
        <v>152.65305209824311</v>
      </c>
      <c r="F41" s="6">
        <v>174.20102792554368</v>
      </c>
      <c r="G41" s="6">
        <v>103.42005752809393</v>
      </c>
      <c r="H41" s="6">
        <v>0</v>
      </c>
      <c r="I41" s="6">
        <v>0</v>
      </c>
      <c r="J41" s="6">
        <v>1.1141076885358665</v>
      </c>
      <c r="K41" s="6">
        <v>0</v>
      </c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89</v>
      </c>
      <c r="J43" s="44"/>
    </row>
    <row r="44" spans="2:14" x14ac:dyDescent="0.2"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</row>
    <row r="47" spans="2:14" x14ac:dyDescent="0.2">
      <c r="K47" s="47"/>
    </row>
    <row r="48" spans="2:14" x14ac:dyDescent="0.2">
      <c r="D48" s="47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Dureshwar Mumtazali</cp:lastModifiedBy>
  <cp:lastPrinted>2014-03-24T10:58:12Z</cp:lastPrinted>
  <dcterms:created xsi:type="dcterms:W3CDTF">2014-01-06T04:43:23Z</dcterms:created>
  <dcterms:modified xsi:type="dcterms:W3CDTF">2019-08-07T08:06:15Z</dcterms:modified>
</cp:coreProperties>
</file>