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7" i="8" l="1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68" i="8"/>
  <c r="BK56" i="8"/>
  <c r="BK20" i="8"/>
  <c r="BK37" i="8" l="1"/>
  <c r="BK23" i="8"/>
  <c r="BK24" i="8"/>
  <c r="BK25" i="8"/>
  <c r="BK26" i="8"/>
  <c r="BK27" i="8"/>
  <c r="BK33" i="8"/>
  <c r="BK34" i="8"/>
  <c r="BK75" i="8" l="1"/>
  <c r="BK69" i="8"/>
  <c r="BK62" i="8"/>
  <c r="BK61" i="8"/>
  <c r="BK60" i="8"/>
  <c r="BK59" i="8"/>
  <c r="BK57" i="8"/>
  <c r="BK51" i="8"/>
  <c r="BK45" i="8"/>
  <c r="BK44" i="8"/>
  <c r="BK43" i="8"/>
  <c r="BK42" i="8"/>
  <c r="BK41" i="8"/>
  <c r="BK40" i="8"/>
  <c r="BK39" i="8"/>
  <c r="BK38" i="8"/>
  <c r="BK21" i="8"/>
  <c r="BK17" i="8"/>
  <c r="BK14" i="8"/>
  <c r="D63" i="8"/>
  <c r="E63" i="8"/>
  <c r="E64" i="8" s="1"/>
  <c r="F63" i="8"/>
  <c r="G63" i="8"/>
  <c r="G64" i="8" s="1"/>
  <c r="H63" i="8"/>
  <c r="I63" i="8"/>
  <c r="I64" i="8" s="1"/>
  <c r="J63" i="8"/>
  <c r="K63" i="8"/>
  <c r="K64" i="8" s="1"/>
  <c r="L63" i="8"/>
  <c r="M63" i="8"/>
  <c r="M64" i="8" s="1"/>
  <c r="N63" i="8"/>
  <c r="O63" i="8"/>
  <c r="O64" i="8" s="1"/>
  <c r="P63" i="8"/>
  <c r="Q63" i="8"/>
  <c r="Q64" i="8" s="1"/>
  <c r="R63" i="8"/>
  <c r="S63" i="8"/>
  <c r="S64" i="8" s="1"/>
  <c r="T63" i="8"/>
  <c r="U63" i="8"/>
  <c r="U64" i="8" s="1"/>
  <c r="V63" i="8"/>
  <c r="W63" i="8"/>
  <c r="W64" i="8" s="1"/>
  <c r="X63" i="8"/>
  <c r="Y63" i="8"/>
  <c r="Y64" i="8" s="1"/>
  <c r="Z63" i="8"/>
  <c r="AA63" i="8"/>
  <c r="AA64" i="8" s="1"/>
  <c r="AB63" i="8"/>
  <c r="AC63" i="8"/>
  <c r="AC64" i="8" s="1"/>
  <c r="AD63" i="8"/>
  <c r="AE63" i="8"/>
  <c r="AE64" i="8" s="1"/>
  <c r="AF63" i="8"/>
  <c r="AG63" i="8"/>
  <c r="AG64" i="8" s="1"/>
  <c r="AH63" i="8"/>
  <c r="AI63" i="8"/>
  <c r="AI64" i="8" s="1"/>
  <c r="AJ63" i="8"/>
  <c r="AK63" i="8"/>
  <c r="AK64" i="8" s="1"/>
  <c r="AL63" i="8"/>
  <c r="AM63" i="8"/>
  <c r="AM64" i="8" s="1"/>
  <c r="AN63" i="8"/>
  <c r="AO63" i="8"/>
  <c r="AO64" i="8" s="1"/>
  <c r="AP63" i="8"/>
  <c r="AQ63" i="8"/>
  <c r="AQ64" i="8" s="1"/>
  <c r="AR63" i="8"/>
  <c r="AS63" i="8"/>
  <c r="AS64" i="8" s="1"/>
  <c r="AT63" i="8"/>
  <c r="AU63" i="8"/>
  <c r="AU64" i="8" s="1"/>
  <c r="AV63" i="8"/>
  <c r="AW63" i="8"/>
  <c r="AW64" i="8" s="1"/>
  <c r="AX63" i="8"/>
  <c r="AX64" i="8" s="1"/>
  <c r="AY63" i="8"/>
  <c r="AY64" i="8" s="1"/>
  <c r="AZ63" i="8"/>
  <c r="AZ64" i="8" s="1"/>
  <c r="BA63" i="8"/>
  <c r="BA64" i="8" s="1"/>
  <c r="BB63" i="8"/>
  <c r="BB64" i="8" s="1"/>
  <c r="BC63" i="8"/>
  <c r="BC64" i="8" s="1"/>
  <c r="BD63" i="8"/>
  <c r="BD64" i="8" s="1"/>
  <c r="BE63" i="8"/>
  <c r="BE64" i="8" s="1"/>
  <c r="BF63" i="8"/>
  <c r="BF64" i="8" s="1"/>
  <c r="BG63" i="8"/>
  <c r="BG64" i="8" s="1"/>
  <c r="BH63" i="8"/>
  <c r="BH64" i="8" s="1"/>
  <c r="BI63" i="8"/>
  <c r="BI64" i="8" s="1"/>
  <c r="BJ63" i="8"/>
  <c r="BJ64" i="8" s="1"/>
  <c r="C63" i="8"/>
  <c r="C64" i="8" s="1"/>
  <c r="AV64" i="8"/>
  <c r="D64" i="8"/>
  <c r="F64" i="8"/>
  <c r="H64" i="8"/>
  <c r="J64" i="8"/>
  <c r="L64" i="8"/>
  <c r="N64" i="8"/>
  <c r="P64" i="8"/>
  <c r="R64" i="8"/>
  <c r="T64" i="8"/>
  <c r="V64" i="8"/>
  <c r="X64" i="8"/>
  <c r="Z64" i="8"/>
  <c r="AB64" i="8"/>
  <c r="AD64" i="8"/>
  <c r="AF64" i="8"/>
  <c r="AH64" i="8"/>
  <c r="AJ64" i="8"/>
  <c r="AL64" i="8"/>
  <c r="AN64" i="8"/>
  <c r="AP64" i="8"/>
  <c r="AR64" i="8"/>
  <c r="AT64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V28" i="8"/>
  <c r="W28" i="8"/>
  <c r="X28" i="8"/>
  <c r="Y28" i="8"/>
  <c r="Z28" i="8"/>
  <c r="AA28" i="8"/>
  <c r="AB28" i="8"/>
  <c r="AC28" i="8"/>
  <c r="AD28" i="8"/>
  <c r="AE28" i="8"/>
  <c r="AF28" i="8"/>
  <c r="AG28" i="8"/>
  <c r="AH28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C28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2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5" i="8"/>
  <c r="BJ29" i="8" l="1"/>
  <c r="BH29" i="8"/>
  <c r="BF29" i="8"/>
  <c r="BD29" i="8"/>
  <c r="BB29" i="8"/>
  <c r="AZ29" i="8"/>
  <c r="AX29" i="8"/>
  <c r="AV29" i="8"/>
  <c r="AT29" i="8"/>
  <c r="AR29" i="8"/>
  <c r="AP29" i="8"/>
  <c r="AN29" i="8"/>
  <c r="AL29" i="8"/>
  <c r="AJ29" i="8"/>
  <c r="AH29" i="8"/>
  <c r="AF29" i="8"/>
  <c r="AD29" i="8"/>
  <c r="AB29" i="8"/>
  <c r="Z29" i="8"/>
  <c r="X29" i="8"/>
  <c r="V29" i="8"/>
  <c r="T29" i="8"/>
  <c r="R29" i="8"/>
  <c r="P29" i="8"/>
  <c r="N29" i="8"/>
  <c r="L29" i="8"/>
  <c r="J29" i="8"/>
  <c r="H29" i="8"/>
  <c r="F29" i="8"/>
  <c r="D29" i="8"/>
  <c r="BI29" i="8"/>
  <c r="BG29" i="8"/>
  <c r="BE29" i="8"/>
  <c r="BC29" i="8"/>
  <c r="BA29" i="8"/>
  <c r="AY29" i="8"/>
  <c r="AW29" i="8"/>
  <c r="AU29" i="8"/>
  <c r="AS29" i="8"/>
  <c r="AQ29" i="8"/>
  <c r="AO29" i="8"/>
  <c r="AM29" i="8"/>
  <c r="AK29" i="8"/>
  <c r="AI29" i="8"/>
  <c r="AG29" i="8"/>
  <c r="AE29" i="8"/>
  <c r="AC29" i="8"/>
  <c r="AA29" i="8"/>
  <c r="Y29" i="8"/>
  <c r="W29" i="8"/>
  <c r="U29" i="8"/>
  <c r="S29" i="8"/>
  <c r="Q29" i="8"/>
  <c r="O29" i="8"/>
  <c r="M29" i="8"/>
  <c r="K29" i="8"/>
  <c r="I29" i="8"/>
  <c r="G29" i="8"/>
  <c r="E29" i="8"/>
  <c r="BK46" i="8"/>
  <c r="BI47" i="8"/>
  <c r="BE47" i="8"/>
  <c r="BC47" i="8"/>
  <c r="BA47" i="8"/>
  <c r="AY47" i="8"/>
  <c r="AW47" i="8"/>
  <c r="AU47" i="8"/>
  <c r="AS47" i="8"/>
  <c r="AQ47" i="8"/>
  <c r="AO47" i="8"/>
  <c r="AM47" i="8"/>
  <c r="AK47" i="8"/>
  <c r="AI47" i="8"/>
  <c r="AG47" i="8"/>
  <c r="AE47" i="8"/>
  <c r="AC47" i="8"/>
  <c r="AA47" i="8"/>
  <c r="Y47" i="8"/>
  <c r="W47" i="8"/>
  <c r="U47" i="8"/>
  <c r="S47" i="8"/>
  <c r="Q47" i="8"/>
  <c r="O47" i="8"/>
  <c r="M47" i="8"/>
  <c r="K47" i="8"/>
  <c r="I47" i="8"/>
  <c r="G47" i="8"/>
  <c r="E47" i="8"/>
  <c r="AX47" i="8"/>
  <c r="AV47" i="8"/>
  <c r="AT47" i="8"/>
  <c r="AR47" i="8"/>
  <c r="AP47" i="8"/>
  <c r="AN47" i="8"/>
  <c r="AL47" i="8"/>
  <c r="AJ47" i="8"/>
  <c r="AH47" i="8"/>
  <c r="AF47" i="8"/>
  <c r="AD47" i="8"/>
  <c r="AB47" i="8"/>
  <c r="Z47" i="8"/>
  <c r="X47" i="8"/>
  <c r="V47" i="8"/>
  <c r="T47" i="8"/>
  <c r="R47" i="8"/>
  <c r="P47" i="8"/>
  <c r="N47" i="8"/>
  <c r="L47" i="8"/>
  <c r="J47" i="8"/>
  <c r="H47" i="8"/>
  <c r="F47" i="8"/>
  <c r="D47" i="8"/>
  <c r="BK18" i="8"/>
  <c r="BK52" i="8"/>
  <c r="BG47" i="8"/>
  <c r="BK35" i="8"/>
  <c r="BJ47" i="8"/>
  <c r="BF47" i="8"/>
  <c r="BD47" i="8"/>
  <c r="AZ47" i="8"/>
  <c r="BK9" i="8"/>
  <c r="BK12" i="8"/>
  <c r="BK64" i="8"/>
  <c r="BK63" i="8"/>
  <c r="BB47" i="8"/>
  <c r="BK28" i="8"/>
  <c r="BK15" i="8"/>
  <c r="C47" i="8"/>
  <c r="BH47" i="8"/>
  <c r="C29" i="8"/>
  <c r="I71" i="8" l="1"/>
  <c r="Q71" i="8"/>
  <c r="AK71" i="8"/>
  <c r="AS71" i="8"/>
  <c r="BA71" i="8"/>
  <c r="BD71" i="8"/>
  <c r="W71" i="8"/>
  <c r="E71" i="8"/>
  <c r="M71" i="8"/>
  <c r="U71" i="8"/>
  <c r="AG71" i="8"/>
  <c r="AO71" i="8"/>
  <c r="AW71" i="8"/>
  <c r="BE71" i="8"/>
  <c r="BG71" i="8"/>
  <c r="G71" i="8"/>
  <c r="K71" i="8"/>
  <c r="O71" i="8"/>
  <c r="S71" i="8"/>
  <c r="AA71" i="8"/>
  <c r="AI71" i="8"/>
  <c r="AM71" i="8"/>
  <c r="AQ71" i="8"/>
  <c r="AU71" i="8"/>
  <c r="AY71" i="8"/>
  <c r="BC71" i="8"/>
  <c r="Y71" i="8"/>
  <c r="AC71" i="8"/>
  <c r="AE71" i="8"/>
  <c r="BI71" i="8"/>
  <c r="D71" i="8"/>
  <c r="H71" i="8"/>
  <c r="L71" i="8"/>
  <c r="P71" i="8"/>
  <c r="T71" i="8"/>
  <c r="X71" i="8"/>
  <c r="AB71" i="8"/>
  <c r="AF71" i="8"/>
  <c r="AJ71" i="8"/>
  <c r="AN71" i="8"/>
  <c r="AR71" i="8"/>
  <c r="AV71" i="8"/>
  <c r="F71" i="8"/>
  <c r="J71" i="8"/>
  <c r="N71" i="8"/>
  <c r="R71" i="8"/>
  <c r="V71" i="8"/>
  <c r="Z71" i="8"/>
  <c r="AD71" i="8"/>
  <c r="AH71" i="8"/>
  <c r="AL71" i="8"/>
  <c r="AP71" i="8"/>
  <c r="AT71" i="8"/>
  <c r="AX71" i="8"/>
  <c r="AZ71" i="8"/>
  <c r="BB71" i="8"/>
  <c r="BJ71" i="8"/>
  <c r="BF71" i="8"/>
  <c r="BH71" i="8"/>
  <c r="BK47" i="8"/>
  <c r="C71" i="8"/>
  <c r="BK29" i="8"/>
  <c r="BK71" i="8" l="1"/>
</calcChain>
</file>

<file path=xl/sharedStrings.xml><?xml version="1.0" encoding="utf-8"?>
<sst xmlns="http://schemas.openxmlformats.org/spreadsheetml/2006/main" count="167" uniqueCount="130">
  <si>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</si>
  <si>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</si>
  <si>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</si>
  <si>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</si>
  <si>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</si>
  <si>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</si>
  <si>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</si>
  <si>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</si>
  <si>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</si>
  <si>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</si>
  <si>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</si>
  <si>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</si>
  <si>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</si>
  <si>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</si>
  <si>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</si>
  <si>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</si>
  <si>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</si>
  <si>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</si>
  <si>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</si>
  <si>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</si>
  <si>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</si>
  <si>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</si>
  <si>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</si>
  <si>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</si>
  <si>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</si>
  <si>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</si>
  <si>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</si>
  <si>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</si>
  <si>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</si>
  <si>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</si>
  <si>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</si>
  <si>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</si>
  <si>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</si>
  <si>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</si>
  <si>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</si>
  <si>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</si>
  <si>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</si>
  <si>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</si>
  <si>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</si>
  <si>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</si>
  <si>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</si>
  <si>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</si>
  <si>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</si>
  <si>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</si>
  <si>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</si>
  <si>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</si>
  <si>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</si>
  <si>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</si>
  <si>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</si>
  <si>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</si>
  <si>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</si>
  <si>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</si>
  <si>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</si>
  <si>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</si>
  <si>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</si>
  <si>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</si>
  <si>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</si>
  <si>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</si>
  <si>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</si>
  <si>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</si>
  <si>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</si>
  <si>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</si>
  <si>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</si>
  <si>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</si>
  <si>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</si>
  <si>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</si>
  <si>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</si>
  <si>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</si>
  <si>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</si>
  <si>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</si>
  <si>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</si>
  <si>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</si>
  <si>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</si>
  <si>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</si>
  <si>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</si>
  <si>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</si>
  <si>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</si>
  <si>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</si>
  <si>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</si>
  <si>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</si>
  <si>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</si>
  <si>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</si>
  <si>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</si>
  <si>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</si>
  <si>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</si>
  <si>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</si>
  <si>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</si>
  <si>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</si>
  <si>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</si>
  <si>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</si>
  <si>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</si>
  <si>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</si>
  <si>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</si>
  <si>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</si>
  <si>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</si>
  <si>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</si>
  <si>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</si>
  <si>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</si>
  <si>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</si>
  <si>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</si>
  <si>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</si>
  <si>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</si>
  <si>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</si>
  <si>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</si>
  <si>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</si>
  <si>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</si>
  <si>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</si>
  <si>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</si>
  <si>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</si>
  <si>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</si>
  <si>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</si>
  <si>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</si>
  <si>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</si>
  <si>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</si>
  <si>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</si>
  <si>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</si>
  <si>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</si>
  <si>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</si>
  <si>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</si>
  <si>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</si>
  <si>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</si>
  <si>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</si>
  <si>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</si>
  <si>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</si>
  <si>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</si>
  <si>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</si>
  <si>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</si>
  <si>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</si>
  <si>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Table showing State wise /Union Territory wise contribution to AAUM of category of schemes as on 30.06.2019</t>
  </si>
  <si>
    <t>LIC Mutual Fund: Net Average Assets Under Management (AAUM) as on 30/06/2019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</si>
</sst>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8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0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28" width="6.42578125" style="24" bestFit="1" customWidth="1"/>
    <col min="29" max="29" width="7.5703125" style="24" bestFit="1" customWidth="1"/>
    <col min="30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16384" width="9.140625" style="24"/>
  </cols>
  <sheetData>
    <row r="1" spans="1:107" s="11" customFormat="1" ht="19.5" thickBot="1" x14ac:dyDescent="0.35">
      <c r="A1" s="52" t="s">
        <v>75</v>
      </c>
      <c r="B1" s="68" t="s">
        <v>29</v>
      </c>
      <c r="C1" s="59" t="s">
        <v>129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1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3"/>
      <c r="B2" s="69"/>
      <c r="C2" s="76" t="s">
        <v>28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8"/>
      <c r="W2" s="76" t="s">
        <v>24</v>
      </c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8"/>
      <c r="AQ2" s="76" t="s">
        <v>25</v>
      </c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8"/>
      <c r="BK2" s="65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3"/>
      <c r="B3" s="69"/>
      <c r="C3" s="62" t="s">
        <v>115</v>
      </c>
      <c r="D3" s="63"/>
      <c r="E3" s="63"/>
      <c r="F3" s="63"/>
      <c r="G3" s="63"/>
      <c r="H3" s="63"/>
      <c r="I3" s="63"/>
      <c r="J3" s="63"/>
      <c r="K3" s="63"/>
      <c r="L3" s="64"/>
      <c r="M3" s="62" t="s">
        <v>116</v>
      </c>
      <c r="N3" s="63"/>
      <c r="O3" s="63"/>
      <c r="P3" s="63"/>
      <c r="Q3" s="63"/>
      <c r="R3" s="63"/>
      <c r="S3" s="63"/>
      <c r="T3" s="63"/>
      <c r="U3" s="63"/>
      <c r="V3" s="64"/>
      <c r="W3" s="62" t="s">
        <v>115</v>
      </c>
      <c r="X3" s="63"/>
      <c r="Y3" s="63"/>
      <c r="Z3" s="63"/>
      <c r="AA3" s="63"/>
      <c r="AB3" s="63"/>
      <c r="AC3" s="63"/>
      <c r="AD3" s="63"/>
      <c r="AE3" s="63"/>
      <c r="AF3" s="64"/>
      <c r="AG3" s="62" t="s">
        <v>116</v>
      </c>
      <c r="AH3" s="63"/>
      <c r="AI3" s="63"/>
      <c r="AJ3" s="63"/>
      <c r="AK3" s="63"/>
      <c r="AL3" s="63"/>
      <c r="AM3" s="63"/>
      <c r="AN3" s="63"/>
      <c r="AO3" s="63"/>
      <c r="AP3" s="64"/>
      <c r="AQ3" s="62" t="s">
        <v>115</v>
      </c>
      <c r="AR3" s="63"/>
      <c r="AS3" s="63"/>
      <c r="AT3" s="63"/>
      <c r="AU3" s="63"/>
      <c r="AV3" s="63"/>
      <c r="AW3" s="63"/>
      <c r="AX3" s="63"/>
      <c r="AY3" s="63"/>
      <c r="AZ3" s="64"/>
      <c r="BA3" s="62" t="s">
        <v>116</v>
      </c>
      <c r="BB3" s="63"/>
      <c r="BC3" s="63"/>
      <c r="BD3" s="63"/>
      <c r="BE3" s="63"/>
      <c r="BF3" s="63"/>
      <c r="BG3" s="63"/>
      <c r="BH3" s="63"/>
      <c r="BI3" s="63"/>
      <c r="BJ3" s="64"/>
      <c r="BK3" s="66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3"/>
      <c r="B4" s="69"/>
      <c r="C4" s="79" t="s">
        <v>35</v>
      </c>
      <c r="D4" s="80"/>
      <c r="E4" s="80"/>
      <c r="F4" s="80"/>
      <c r="G4" s="81"/>
      <c r="H4" s="73" t="s">
        <v>36</v>
      </c>
      <c r="I4" s="74"/>
      <c r="J4" s="74"/>
      <c r="K4" s="74"/>
      <c r="L4" s="75"/>
      <c r="M4" s="79" t="s">
        <v>35</v>
      </c>
      <c r="N4" s="80"/>
      <c r="O4" s="80"/>
      <c r="P4" s="80"/>
      <c r="Q4" s="81"/>
      <c r="R4" s="73" t="s">
        <v>36</v>
      </c>
      <c r="S4" s="74"/>
      <c r="T4" s="74"/>
      <c r="U4" s="74"/>
      <c r="V4" s="75"/>
      <c r="W4" s="79" t="s">
        <v>35</v>
      </c>
      <c r="X4" s="80"/>
      <c r="Y4" s="80"/>
      <c r="Z4" s="80"/>
      <c r="AA4" s="81"/>
      <c r="AB4" s="73" t="s">
        <v>36</v>
      </c>
      <c r="AC4" s="74"/>
      <c r="AD4" s="74"/>
      <c r="AE4" s="74"/>
      <c r="AF4" s="75"/>
      <c r="AG4" s="79" t="s">
        <v>35</v>
      </c>
      <c r="AH4" s="80"/>
      <c r="AI4" s="80"/>
      <c r="AJ4" s="80"/>
      <c r="AK4" s="81"/>
      <c r="AL4" s="73" t="s">
        <v>36</v>
      </c>
      <c r="AM4" s="74"/>
      <c r="AN4" s="74"/>
      <c r="AO4" s="74"/>
      <c r="AP4" s="75"/>
      <c r="AQ4" s="79" t="s">
        <v>35</v>
      </c>
      <c r="AR4" s="80"/>
      <c r="AS4" s="80"/>
      <c r="AT4" s="80"/>
      <c r="AU4" s="81"/>
      <c r="AV4" s="73" t="s">
        <v>36</v>
      </c>
      <c r="AW4" s="74"/>
      <c r="AX4" s="74"/>
      <c r="AY4" s="74"/>
      <c r="AZ4" s="75"/>
      <c r="BA4" s="79" t="s">
        <v>35</v>
      </c>
      <c r="BB4" s="80"/>
      <c r="BC4" s="80"/>
      <c r="BD4" s="80"/>
      <c r="BE4" s="81"/>
      <c r="BF4" s="73" t="s">
        <v>36</v>
      </c>
      <c r="BG4" s="74"/>
      <c r="BH4" s="74"/>
      <c r="BI4" s="74"/>
      <c r="BJ4" s="75"/>
      <c r="BK4" s="66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3"/>
      <c r="B5" s="69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67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0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2"/>
    </row>
    <row r="7" spans="1:107" x14ac:dyDescent="0.2">
      <c r="A7" s="22" t="s">
        <v>76</v>
      </c>
      <c r="B7" s="25" t="s">
        <v>11</v>
      </c>
      <c r="C7" s="70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2"/>
    </row>
    <row r="8" spans="1:107" x14ac:dyDescent="0.2">
      <c r="A8" s="22"/>
      <c r="B8" s="26" t="s">
        <v>102</v>
      </c>
      <c r="C8" s="27">
        <v>0</v>
      </c>
      <c r="D8" s="27">
        <v>4.3876400640758533</v>
      </c>
      <c r="E8" s="27">
        <v>0</v>
      </c>
      <c r="F8" s="27">
        <v>0</v>
      </c>
      <c r="G8" s="27">
        <v>0</v>
      </c>
      <c r="H8" s="27">
        <v>12.912904570172135</v>
      </c>
      <c r="I8" s="27">
        <v>4611.8839190301751</v>
      </c>
      <c r="J8" s="27">
        <v>2968.733875527354</v>
      </c>
      <c r="K8" s="27">
        <v>0</v>
      </c>
      <c r="L8" s="27">
        <v>199.6619740844647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5.5235257343524466</v>
      </c>
      <c r="S8" s="27">
        <v>59.645667605777732</v>
      </c>
      <c r="T8" s="27">
        <v>545.89790853404077</v>
      </c>
      <c r="U8" s="27">
        <v>0</v>
      </c>
      <c r="V8" s="27">
        <v>15.859255406661688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0.12048587160106145</v>
      </c>
      <c r="AC8" s="27">
        <v>160.97202031821649</v>
      </c>
      <c r="AD8" s="27">
        <v>0</v>
      </c>
      <c r="AE8" s="27">
        <v>0</v>
      </c>
      <c r="AF8" s="27">
        <v>0.71824767428044267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0.18184258895088251</v>
      </c>
      <c r="AM8" s="27">
        <v>5.6589247146980673E-2</v>
      </c>
      <c r="AN8" s="27">
        <v>0</v>
      </c>
      <c r="AO8" s="27">
        <v>0</v>
      </c>
      <c r="AP8" s="27">
        <v>0.22895276333888293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30.023830804203016</v>
      </c>
      <c r="AW8" s="27">
        <v>738.44626491648114</v>
      </c>
      <c r="AX8" s="27">
        <v>242.26186928872431</v>
      </c>
      <c r="AY8" s="27">
        <v>0</v>
      </c>
      <c r="AZ8" s="27">
        <v>110.6652375460931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11.541384221533079</v>
      </c>
      <c r="BG8" s="27">
        <v>63.647925824230498</v>
      </c>
      <c r="BH8" s="27">
        <v>32.696893680499414</v>
      </c>
      <c r="BI8" s="27">
        <v>0</v>
      </c>
      <c r="BJ8" s="27">
        <v>9.8188343473663959</v>
      </c>
      <c r="BK8" s="28">
        <f>SUM(C8:BJ8)</f>
        <v>9825.8870496497384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4.3876400640758533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12.912904570172135</v>
      </c>
      <c r="I9" s="30">
        <f t="shared" si="0"/>
        <v>4611.8839190301751</v>
      </c>
      <c r="J9" s="30">
        <f t="shared" si="0"/>
        <v>2968.733875527354</v>
      </c>
      <c r="K9" s="30">
        <f t="shared" si="0"/>
        <v>0</v>
      </c>
      <c r="L9" s="30">
        <f t="shared" si="0"/>
        <v>199.6619740844647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5.5235257343524466</v>
      </c>
      <c r="S9" s="30">
        <f t="shared" si="0"/>
        <v>59.645667605777732</v>
      </c>
      <c r="T9" s="30">
        <f t="shared" si="0"/>
        <v>545.89790853404077</v>
      </c>
      <c r="U9" s="30">
        <f t="shared" si="0"/>
        <v>0</v>
      </c>
      <c r="V9" s="30">
        <f t="shared" si="0"/>
        <v>15.859255406661688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0.12048587160106145</v>
      </c>
      <c r="AC9" s="30">
        <f t="shared" si="0"/>
        <v>160.97202031821649</v>
      </c>
      <c r="AD9" s="30">
        <f t="shared" si="0"/>
        <v>0</v>
      </c>
      <c r="AE9" s="30">
        <f t="shared" si="0"/>
        <v>0</v>
      </c>
      <c r="AF9" s="30">
        <f t="shared" si="0"/>
        <v>0.71824767428044267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0.18184258895088251</v>
      </c>
      <c r="AM9" s="30">
        <f t="shared" si="0"/>
        <v>5.6589247146980673E-2</v>
      </c>
      <c r="AN9" s="30">
        <f t="shared" si="0"/>
        <v>0</v>
      </c>
      <c r="AO9" s="30">
        <f t="shared" si="0"/>
        <v>0</v>
      </c>
      <c r="AP9" s="30">
        <f t="shared" si="0"/>
        <v>0.22895276333888293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30.023830804203016</v>
      </c>
      <c r="AW9" s="30">
        <f t="shared" si="0"/>
        <v>738.44626491648114</v>
      </c>
      <c r="AX9" s="30">
        <f t="shared" si="0"/>
        <v>242.26186928872431</v>
      </c>
      <c r="AY9" s="30">
        <f t="shared" si="0"/>
        <v>0</v>
      </c>
      <c r="AZ9" s="30">
        <f t="shared" si="0"/>
        <v>110.6652375460931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11.541384221533079</v>
      </c>
      <c r="BG9" s="30">
        <f t="shared" si="0"/>
        <v>63.647925824230498</v>
      </c>
      <c r="BH9" s="30">
        <f t="shared" si="0"/>
        <v>32.696893680499414</v>
      </c>
      <c r="BI9" s="30">
        <f t="shared" si="0"/>
        <v>0</v>
      </c>
      <c r="BJ9" s="30">
        <f t="shared" si="0"/>
        <v>9.8188343473663959</v>
      </c>
      <c r="BK9" s="28">
        <f>SUM(C9:BJ9)</f>
        <v>9825.8870496497384</v>
      </c>
    </row>
    <row r="10" spans="1:107" x14ac:dyDescent="0.2">
      <c r="A10" s="22" t="s">
        <v>77</v>
      </c>
      <c r="B10" s="25" t="s">
        <v>3</v>
      </c>
      <c r="C10" s="4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1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1.1791672061199692</v>
      </c>
      <c r="I11" s="27">
        <v>5.7130738722686534</v>
      </c>
      <c r="J11" s="27">
        <v>0</v>
      </c>
      <c r="K11" s="27">
        <v>0</v>
      </c>
      <c r="L11" s="27">
        <v>1.5818810600816609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0.52152238621439118</v>
      </c>
      <c r="S11" s="27">
        <v>0.95518242715136403</v>
      </c>
      <c r="T11" s="27">
        <v>0.32026463511774295</v>
      </c>
      <c r="U11" s="27">
        <v>0</v>
      </c>
      <c r="V11" s="27">
        <v>0.12614824624621684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3.7954521038444773E-2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5.3676133307417275E-5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1.3673079857067376</v>
      </c>
      <c r="AW11" s="27">
        <v>10.200867988681509</v>
      </c>
      <c r="AX11" s="27">
        <v>8.1058138849867092</v>
      </c>
      <c r="AY11" s="27">
        <v>0</v>
      </c>
      <c r="AZ11" s="27">
        <v>1.8813737939507289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1.0438158721620578</v>
      </c>
      <c r="BG11" s="27">
        <v>4.1461691476672078</v>
      </c>
      <c r="BH11" s="27">
        <v>9.6358364716979352</v>
      </c>
      <c r="BI11" s="27">
        <v>0</v>
      </c>
      <c r="BJ11" s="27">
        <v>0.30541234360869907</v>
      </c>
      <c r="BK11" s="28">
        <f>SUM(C11:BJ11)</f>
        <v>47.121845518833339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1.1791672061199692</v>
      </c>
      <c r="I12" s="30">
        <f t="shared" si="1"/>
        <v>5.7130738722686534</v>
      </c>
      <c r="J12" s="30">
        <f t="shared" si="1"/>
        <v>0</v>
      </c>
      <c r="K12" s="30">
        <f t="shared" si="1"/>
        <v>0</v>
      </c>
      <c r="L12" s="30">
        <f t="shared" si="1"/>
        <v>1.5818810600816609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0.52152238621439118</v>
      </c>
      <c r="S12" s="30">
        <f t="shared" si="1"/>
        <v>0.95518242715136403</v>
      </c>
      <c r="T12" s="30">
        <f t="shared" si="1"/>
        <v>0.32026463511774295</v>
      </c>
      <c r="U12" s="30">
        <f t="shared" si="1"/>
        <v>0</v>
      </c>
      <c r="V12" s="30">
        <f t="shared" si="1"/>
        <v>0.12614824624621684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3.7954521038444773E-2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5.3676133307417275E-5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1.3673079857067376</v>
      </c>
      <c r="AW12" s="30">
        <f t="shared" si="1"/>
        <v>10.200867988681509</v>
      </c>
      <c r="AX12" s="30">
        <f t="shared" si="1"/>
        <v>8.1058138849867092</v>
      </c>
      <c r="AY12" s="30">
        <f t="shared" si="1"/>
        <v>0</v>
      </c>
      <c r="AZ12" s="30">
        <f t="shared" si="1"/>
        <v>1.8813737939507289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1.0438158721620578</v>
      </c>
      <c r="BG12" s="30">
        <f t="shared" si="1"/>
        <v>4.1461691476672078</v>
      </c>
      <c r="BH12" s="30">
        <f t="shared" si="1"/>
        <v>9.6358364716979352</v>
      </c>
      <c r="BI12" s="30">
        <f t="shared" si="1"/>
        <v>0</v>
      </c>
      <c r="BJ12" s="30">
        <f t="shared" si="1"/>
        <v>0.30541234360869907</v>
      </c>
      <c r="BK12" s="28">
        <f t="shared" ref="BK12" si="2">SUM(C12:BJ12)</f>
        <v>47.121845518833339</v>
      </c>
    </row>
    <row r="13" spans="1:107" x14ac:dyDescent="0.2">
      <c r="A13" s="22" t="s">
        <v>78</v>
      </c>
      <c r="B13" s="25" t="s">
        <v>10</v>
      </c>
      <c r="C13" s="49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1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49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1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1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1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1.0003334151228855</v>
      </c>
      <c r="I23" s="27">
        <v>60.62083845632803</v>
      </c>
      <c r="J23" s="27">
        <v>1.7043501792200446</v>
      </c>
      <c r="K23" s="27">
        <v>0</v>
      </c>
      <c r="L23" s="27">
        <v>12.599027434134612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0.34405086672844526</v>
      </c>
      <c r="S23" s="27">
        <v>0.75271845846064589</v>
      </c>
      <c r="T23" s="27">
        <v>3.0718519044094093</v>
      </c>
      <c r="U23" s="27">
        <v>0</v>
      </c>
      <c r="V23" s="27">
        <v>0.49064880702928404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4.099937465070852E-2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6.0112300520914465E-2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24.527713857820814</v>
      </c>
      <c r="AW23" s="27">
        <v>37.039235965102137</v>
      </c>
      <c r="AX23" s="27">
        <v>2.3546301114058923</v>
      </c>
      <c r="AY23" s="27">
        <v>0</v>
      </c>
      <c r="AZ23" s="27">
        <v>100.53410292615057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12.811097210581291</v>
      </c>
      <c r="BG23" s="27">
        <v>1.4236226012252662</v>
      </c>
      <c r="BH23" s="27">
        <v>2.1789705665021377</v>
      </c>
      <c r="BI23" s="27">
        <v>0</v>
      </c>
      <c r="BJ23" s="27">
        <v>3.6610147469735992</v>
      </c>
      <c r="BK23" s="28">
        <f t="shared" ref="BK23:BK29" si="9">SUM(C23:BJ23)</f>
        <v>265.21531918236667</v>
      </c>
    </row>
    <row r="24" spans="1:63" x14ac:dyDescent="0.2">
      <c r="A24" s="22"/>
      <c r="B24" s="26" t="s">
        <v>117</v>
      </c>
      <c r="C24" s="27">
        <v>0</v>
      </c>
      <c r="D24" s="27">
        <v>2.4596224000777509</v>
      </c>
      <c r="E24" s="27">
        <v>0</v>
      </c>
      <c r="F24" s="27">
        <v>0</v>
      </c>
      <c r="G24" s="27">
        <v>0</v>
      </c>
      <c r="H24" s="27">
        <v>4.873384654813945</v>
      </c>
      <c r="I24" s="27">
        <v>136.76952228481892</v>
      </c>
      <c r="J24" s="27">
        <v>23.217707842805062</v>
      </c>
      <c r="K24" s="27">
        <v>0</v>
      </c>
      <c r="L24" s="27">
        <v>15.897533369195477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2.3838755246949126</v>
      </c>
      <c r="S24" s="27">
        <v>13.725033596262024</v>
      </c>
      <c r="T24" s="27">
        <v>25.177702370947017</v>
      </c>
      <c r="U24" s="27">
        <v>0</v>
      </c>
      <c r="V24" s="27">
        <v>4.5843236603182529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2.4284890707304642E-2</v>
      </c>
      <c r="AC24" s="27">
        <v>0</v>
      </c>
      <c r="AD24" s="27">
        <v>0</v>
      </c>
      <c r="AE24" s="27">
        <v>0</v>
      </c>
      <c r="AF24" s="27">
        <v>0.65499102581074065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0.12468908201315394</v>
      </c>
      <c r="AM24" s="27">
        <v>0.10260161590157088</v>
      </c>
      <c r="AN24" s="27">
        <v>0</v>
      </c>
      <c r="AO24" s="27">
        <v>0</v>
      </c>
      <c r="AP24" s="27">
        <v>0.53492991220953723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40.93060743718388</v>
      </c>
      <c r="AW24" s="27">
        <v>38.469562794058042</v>
      </c>
      <c r="AX24" s="27">
        <v>3.3118606394198467</v>
      </c>
      <c r="AY24" s="27">
        <v>0</v>
      </c>
      <c r="AZ24" s="27">
        <v>66.061612707212802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28.519737658513215</v>
      </c>
      <c r="BG24" s="27">
        <v>25.304027691393951</v>
      </c>
      <c r="BH24" s="27">
        <v>28.758955125759897</v>
      </c>
      <c r="BI24" s="27">
        <v>0</v>
      </c>
      <c r="BJ24" s="27">
        <v>40.44029634091585</v>
      </c>
      <c r="BK24" s="28">
        <f t="shared" si="9"/>
        <v>502.32686262503319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0.77938308929828615</v>
      </c>
      <c r="I25" s="27">
        <v>0.68410585273443103</v>
      </c>
      <c r="J25" s="27">
        <v>0</v>
      </c>
      <c r="K25" s="27">
        <v>0</v>
      </c>
      <c r="L25" s="27">
        <v>0.75598522313395211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8.0890708532776356E-2</v>
      </c>
      <c r="S25" s="27">
        <v>0</v>
      </c>
      <c r="T25" s="27">
        <v>0</v>
      </c>
      <c r="U25" s="27">
        <v>0</v>
      </c>
      <c r="V25" s="27">
        <v>0.41524625813388855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1.1026058452690047E-3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2.2813623333696714E-4</v>
      </c>
      <c r="AM25" s="27">
        <v>0</v>
      </c>
      <c r="AN25" s="27">
        <v>0</v>
      </c>
      <c r="AO25" s="27">
        <v>0</v>
      </c>
      <c r="AP25" s="27">
        <v>6.3556561817292229E-4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26.773721849497189</v>
      </c>
      <c r="AW25" s="27">
        <v>1.612749092681355</v>
      </c>
      <c r="AX25" s="27">
        <v>0</v>
      </c>
      <c r="AY25" s="27">
        <v>0</v>
      </c>
      <c r="AZ25" s="27">
        <v>10.92313107253355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17.521080579237619</v>
      </c>
      <c r="BG25" s="27">
        <v>2.2139487920567911</v>
      </c>
      <c r="BH25" s="27">
        <v>2.2828497611013279</v>
      </c>
      <c r="BI25" s="27">
        <v>0</v>
      </c>
      <c r="BJ25" s="27">
        <v>6.6030804785619832</v>
      </c>
      <c r="BK25" s="28">
        <f t="shared" si="9"/>
        <v>70.648139065199928</v>
      </c>
    </row>
    <row r="26" spans="1:63" x14ac:dyDescent="0.2">
      <c r="A26" s="22"/>
      <c r="B26" s="26" t="s">
        <v>127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1.8680652161266837</v>
      </c>
      <c r="I26" s="27">
        <v>83.960061991872664</v>
      </c>
      <c r="J26" s="27">
        <v>9.499590678985534</v>
      </c>
      <c r="K26" s="27">
        <v>0</v>
      </c>
      <c r="L26" s="27">
        <v>4.4338231663945287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0.65405059213021266</v>
      </c>
      <c r="S26" s="27">
        <v>0.27746933146618041</v>
      </c>
      <c r="T26" s="27">
        <v>4.0032176472270464</v>
      </c>
      <c r="U26" s="27">
        <v>0</v>
      </c>
      <c r="V26" s="27">
        <v>1.2290405594304412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9.3392502662141309E-3</v>
      </c>
      <c r="AM26" s="27">
        <v>0</v>
      </c>
      <c r="AN26" s="27">
        <v>0</v>
      </c>
      <c r="AO26" s="27">
        <v>0</v>
      </c>
      <c r="AP26" s="27">
        <v>8.0124252333121232E-3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7.3914488865910579</v>
      </c>
      <c r="AW26" s="27">
        <v>8.877304517079331</v>
      </c>
      <c r="AX26" s="27">
        <v>6.0823206429425021</v>
      </c>
      <c r="AY26" s="27">
        <v>0</v>
      </c>
      <c r="AZ26" s="27">
        <v>24.10853845752818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6.4466726753575481</v>
      </c>
      <c r="BG26" s="27">
        <v>4.3098012917396211</v>
      </c>
      <c r="BH26" s="27">
        <v>11.925798616284244</v>
      </c>
      <c r="BI26" s="27">
        <v>0</v>
      </c>
      <c r="BJ26" s="27">
        <v>11.092901763544688</v>
      </c>
      <c r="BK26" s="28">
        <f t="shared" si="9"/>
        <v>186.17745771020003</v>
      </c>
    </row>
    <row r="27" spans="1:63" x14ac:dyDescent="0.2">
      <c r="A27" s="22"/>
      <c r="B27" s="26" t="s">
        <v>119</v>
      </c>
      <c r="C27" s="27">
        <v>0</v>
      </c>
      <c r="D27" s="27">
        <v>10.527831346177035</v>
      </c>
      <c r="E27" s="27">
        <v>0</v>
      </c>
      <c r="F27" s="27">
        <v>0</v>
      </c>
      <c r="G27" s="27">
        <v>0</v>
      </c>
      <c r="H27" s="27">
        <v>13.903001741183273</v>
      </c>
      <c r="I27" s="27">
        <v>247.21319818645631</v>
      </c>
      <c r="J27" s="27">
        <v>150.47910689494728</v>
      </c>
      <c r="K27" s="27">
        <v>0</v>
      </c>
      <c r="L27" s="27">
        <v>67.172670546107796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8.4279174261537566</v>
      </c>
      <c r="S27" s="27">
        <v>8.5081992112281029</v>
      </c>
      <c r="T27" s="27">
        <v>24.418265971701679</v>
      </c>
      <c r="U27" s="27">
        <v>0</v>
      </c>
      <c r="V27" s="27">
        <v>8.6236796666112951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0.34686895405208984</v>
      </c>
      <c r="AC27" s="27">
        <v>1.3988978665420279E-3</v>
      </c>
      <c r="AD27" s="27">
        <v>0</v>
      </c>
      <c r="AE27" s="27">
        <v>0</v>
      </c>
      <c r="AF27" s="27">
        <v>0.79191793344180994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0.34014388811024321</v>
      </c>
      <c r="AM27" s="27">
        <v>0</v>
      </c>
      <c r="AN27" s="27">
        <v>0</v>
      </c>
      <c r="AO27" s="27">
        <v>0</v>
      </c>
      <c r="AP27" s="27">
        <v>0.23624437195888598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94.811568373882963</v>
      </c>
      <c r="AW27" s="27">
        <v>183.27330684112147</v>
      </c>
      <c r="AX27" s="27">
        <v>3.3762762762988565</v>
      </c>
      <c r="AY27" s="27">
        <v>0</v>
      </c>
      <c r="AZ27" s="27">
        <v>178.17259055610779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77.106109229699584</v>
      </c>
      <c r="BG27" s="27">
        <v>24.507822809133856</v>
      </c>
      <c r="BH27" s="27">
        <v>63.921565518710707</v>
      </c>
      <c r="BI27" s="27">
        <v>0</v>
      </c>
      <c r="BJ27" s="27">
        <v>56.279703591882431</v>
      </c>
      <c r="BK27" s="28">
        <f t="shared" si="9"/>
        <v>1222.4393882328338</v>
      </c>
    </row>
    <row r="28" spans="1:63" x14ac:dyDescent="0.2">
      <c r="A28" s="22"/>
      <c r="B28" s="29" t="s">
        <v>90</v>
      </c>
      <c r="C28" s="30">
        <f>SUM(C23:C27)</f>
        <v>0</v>
      </c>
      <c r="D28" s="30">
        <f>SUM(D23:D27)</f>
        <v>12.987453746254786</v>
      </c>
      <c r="E28" s="30">
        <f>SUM(E23:E27)</f>
        <v>0</v>
      </c>
      <c r="F28" s="30">
        <f>SUM(F23:F27)</f>
        <v>0</v>
      </c>
      <c r="G28" s="30">
        <f>SUM(G23:G27)</f>
        <v>0</v>
      </c>
      <c r="H28" s="30">
        <f>SUM(H23:H27)</f>
        <v>22.424168116545076</v>
      </c>
      <c r="I28" s="30">
        <f>SUM(I23:I27)</f>
        <v>529.2477267722104</v>
      </c>
      <c r="J28" s="30">
        <f>SUM(J23:J27)</f>
        <v>184.90075559595792</v>
      </c>
      <c r="K28" s="30">
        <f>SUM(K23:K27)</f>
        <v>0</v>
      </c>
      <c r="L28" s="30">
        <f>SUM(L23:L27)</f>
        <v>100.85903973896637</v>
      </c>
      <c r="M28" s="30">
        <f>SUM(M23:M27)</f>
        <v>0</v>
      </c>
      <c r="N28" s="30">
        <f>SUM(N23:N27)</f>
        <v>0</v>
      </c>
      <c r="O28" s="30">
        <f>SUM(O23:O27)</f>
        <v>0</v>
      </c>
      <c r="P28" s="30">
        <f>SUM(P23:P27)</f>
        <v>0</v>
      </c>
      <c r="Q28" s="30">
        <f>SUM(Q23:Q27)</f>
        <v>0</v>
      </c>
      <c r="R28" s="30">
        <f>SUM(R23:R27)</f>
        <v>11.890785118240103</v>
      </c>
      <c r="S28" s="30">
        <f>SUM(S23:S27)</f>
        <v>23.263420597416953</v>
      </c>
      <c r="T28" s="30">
        <f>SUM(T23:T27)</f>
        <v>56.671037894285156</v>
      </c>
      <c r="U28" s="30">
        <f>SUM(U23:U27)</f>
        <v>0</v>
      </c>
      <c r="V28" s="30">
        <f>SUM(V23:V27)</f>
        <v>15.342938951523163</v>
      </c>
      <c r="W28" s="30">
        <f>SUM(W23:W27)</f>
        <v>0</v>
      </c>
      <c r="X28" s="30">
        <f>SUM(X23:X27)</f>
        <v>0</v>
      </c>
      <c r="Y28" s="30">
        <f>SUM(Y23:Y27)</f>
        <v>0</v>
      </c>
      <c r="Z28" s="30">
        <f>SUM(Z23:Z27)</f>
        <v>0</v>
      </c>
      <c r="AA28" s="30">
        <f>SUM(AA23:AA27)</f>
        <v>0</v>
      </c>
      <c r="AB28" s="30">
        <f>SUM(AB23:AB27)</f>
        <v>0.41325582525537197</v>
      </c>
      <c r="AC28" s="30">
        <f>SUM(AC23:AC27)</f>
        <v>1.3988978665420279E-3</v>
      </c>
      <c r="AD28" s="30">
        <f>SUM(AD23:AD27)</f>
        <v>0</v>
      </c>
      <c r="AE28" s="30">
        <f>SUM(AE23:AE27)</f>
        <v>0</v>
      </c>
      <c r="AF28" s="30">
        <f>SUM(AF23:AF27)</f>
        <v>1.4469089592525506</v>
      </c>
      <c r="AG28" s="30">
        <f>SUM(AG23:AG27)</f>
        <v>0</v>
      </c>
      <c r="AH28" s="30">
        <f>SUM(AH23:AH27)</f>
        <v>0</v>
      </c>
      <c r="AI28" s="30">
        <f>SUM(AI23:AI27)</f>
        <v>0</v>
      </c>
      <c r="AJ28" s="30">
        <f>SUM(AJ23:AJ27)</f>
        <v>0</v>
      </c>
      <c r="AK28" s="30">
        <f>SUM(AK23:AK27)</f>
        <v>0</v>
      </c>
      <c r="AL28" s="30">
        <f>SUM(AL23:AL27)</f>
        <v>0.53451265714386276</v>
      </c>
      <c r="AM28" s="30">
        <f>SUM(AM23:AM27)</f>
        <v>0.10260161590157088</v>
      </c>
      <c r="AN28" s="30">
        <f>SUM(AN23:AN27)</f>
        <v>0</v>
      </c>
      <c r="AO28" s="30">
        <f>SUM(AO23:AO27)</f>
        <v>0</v>
      </c>
      <c r="AP28" s="30">
        <f>SUM(AP23:AP27)</f>
        <v>0.7798222750199082</v>
      </c>
      <c r="AQ28" s="30">
        <f>SUM(AQ23:AQ27)</f>
        <v>0</v>
      </c>
      <c r="AR28" s="30">
        <f>SUM(AR23:AR27)</f>
        <v>0</v>
      </c>
      <c r="AS28" s="30">
        <f>SUM(AS23:AS27)</f>
        <v>0</v>
      </c>
      <c r="AT28" s="30">
        <f>SUM(AT23:AT27)</f>
        <v>0</v>
      </c>
      <c r="AU28" s="30">
        <f>SUM(AU23:AU27)</f>
        <v>0</v>
      </c>
      <c r="AV28" s="30">
        <f>SUM(AV23:AV27)</f>
        <v>194.4350604049759</v>
      </c>
      <c r="AW28" s="30">
        <f>SUM(AW23:AW27)</f>
        <v>269.27215921004233</v>
      </c>
      <c r="AX28" s="30">
        <f>SUM(AX23:AX27)</f>
        <v>15.125087670067098</v>
      </c>
      <c r="AY28" s="30">
        <f>SUM(AY23:AY27)</f>
        <v>0</v>
      </c>
      <c r="AZ28" s="30">
        <f>SUM(AZ23:AZ27)</f>
        <v>379.79997571953288</v>
      </c>
      <c r="BA28" s="30">
        <f>SUM(BA23:BA27)</f>
        <v>0</v>
      </c>
      <c r="BB28" s="30">
        <f>SUM(BB23:BB27)</f>
        <v>0</v>
      </c>
      <c r="BC28" s="30">
        <f>SUM(BC23:BC27)</f>
        <v>0</v>
      </c>
      <c r="BD28" s="30">
        <f>SUM(BD23:BD27)</f>
        <v>0</v>
      </c>
      <c r="BE28" s="30">
        <f>SUM(BE23:BE27)</f>
        <v>0</v>
      </c>
      <c r="BF28" s="30">
        <f>SUM(BF23:BF27)</f>
        <v>142.40469735338925</v>
      </c>
      <c r="BG28" s="30">
        <f>SUM(BG23:BG27)</f>
        <v>57.759223185549487</v>
      </c>
      <c r="BH28" s="30">
        <f>SUM(BH23:BH27)</f>
        <v>109.06813958835831</v>
      </c>
      <c r="BI28" s="30">
        <f>SUM(BI23:BI27)</f>
        <v>0</v>
      </c>
      <c r="BJ28" s="30">
        <f>SUM(BJ23:BJ27)</f>
        <v>118.07699692187856</v>
      </c>
      <c r="BK28" s="28">
        <f t="shared" si="9"/>
        <v>2246.807166815634</v>
      </c>
    </row>
    <row r="29" spans="1:63" x14ac:dyDescent="0.2">
      <c r="A29" s="22"/>
      <c r="B29" s="32" t="s">
        <v>80</v>
      </c>
      <c r="C29" s="27">
        <f>C9+C12+C15+C18+C21+C28</f>
        <v>0</v>
      </c>
      <c r="D29" s="27">
        <f>D9+D12+D15+D18+D21+D28</f>
        <v>17.37509381033064</v>
      </c>
      <c r="E29" s="27">
        <f>E9+E12+E15+E18+E21+E28</f>
        <v>0</v>
      </c>
      <c r="F29" s="27">
        <f>F9+F12+F15+F18+F21+F28</f>
        <v>0</v>
      </c>
      <c r="G29" s="27">
        <f>G9+G12+G15+G18+G21+G28</f>
        <v>0</v>
      </c>
      <c r="H29" s="27">
        <f>H9+H12+H15+H18+H21+H28</f>
        <v>36.516239892837177</v>
      </c>
      <c r="I29" s="27">
        <f>I9+I12+I15+I18+I21+I28</f>
        <v>5146.8447196746547</v>
      </c>
      <c r="J29" s="27">
        <f>J9+J12+J15+J18+J21+J28</f>
        <v>3153.6346311233119</v>
      </c>
      <c r="K29" s="27">
        <f>K9+K12+K15+K18+K21+K28</f>
        <v>0</v>
      </c>
      <c r="L29" s="27">
        <f>L9+L12+L15+L18+L21+L28</f>
        <v>302.1028948835127</v>
      </c>
      <c r="M29" s="27">
        <f>M9+M12+M15+M18+M21+M28</f>
        <v>0</v>
      </c>
      <c r="N29" s="27">
        <f>N9+N12+N15+N18+N21+N28</f>
        <v>0</v>
      </c>
      <c r="O29" s="27">
        <f>O9+O12+O15+O18+O21+O28</f>
        <v>0</v>
      </c>
      <c r="P29" s="27">
        <f>P9+P12+P15+P18+P21+P28</f>
        <v>0</v>
      </c>
      <c r="Q29" s="27">
        <f>Q9+Q12+Q15+Q18+Q21+Q28</f>
        <v>0</v>
      </c>
      <c r="R29" s="27">
        <f>R9+R12+R15+R18+R21+R28</f>
        <v>17.935833238806943</v>
      </c>
      <c r="S29" s="27">
        <f>S9+S12+S15+S18+S21+S28</f>
        <v>83.864270630346056</v>
      </c>
      <c r="T29" s="27">
        <f>T9+T12+T15+T18+T21+T28</f>
        <v>602.88921106344367</v>
      </c>
      <c r="U29" s="27">
        <f>U9+U12+U15+U18+U21+U28</f>
        <v>0</v>
      </c>
      <c r="V29" s="27">
        <f>V9+V12+V15+V18+V21+V28</f>
        <v>31.328342604431068</v>
      </c>
      <c r="W29" s="27">
        <f>W9+W12+W15+W18+W21+W28</f>
        <v>0</v>
      </c>
      <c r="X29" s="27">
        <f>X9+X12+X15+X18+X21+X28</f>
        <v>0</v>
      </c>
      <c r="Y29" s="27">
        <f>Y9+Y12+Y15+Y18+Y21+Y28</f>
        <v>0</v>
      </c>
      <c r="Z29" s="27">
        <f>Z9+Z12+Z15+Z18+Z21+Z28</f>
        <v>0</v>
      </c>
      <c r="AA29" s="27">
        <f>AA9+AA12+AA15+AA18+AA21+AA28</f>
        <v>0</v>
      </c>
      <c r="AB29" s="27">
        <f>AB9+AB12+AB15+AB18+AB21+AB28</f>
        <v>0.57169621789487812</v>
      </c>
      <c r="AC29" s="27">
        <f>AC9+AC12+AC15+AC18+AC21+AC28</f>
        <v>160.97341921608304</v>
      </c>
      <c r="AD29" s="27">
        <f>AD9+AD12+AD15+AD18+AD21+AD28</f>
        <v>0</v>
      </c>
      <c r="AE29" s="27">
        <f>AE9+AE12+AE15+AE18+AE21+AE28</f>
        <v>0</v>
      </c>
      <c r="AF29" s="27">
        <f>AF9+AF12+AF15+AF18+AF21+AF28</f>
        <v>2.1651566335329933</v>
      </c>
      <c r="AG29" s="27">
        <f>AG9+AG12+AG15+AG18+AG21+AG28</f>
        <v>0</v>
      </c>
      <c r="AH29" s="27">
        <f>AH9+AH12+AH15+AH18+AH21+AH28</f>
        <v>0</v>
      </c>
      <c r="AI29" s="27">
        <f>AI9+AI12+AI15+AI18+AI21+AI28</f>
        <v>0</v>
      </c>
      <c r="AJ29" s="27">
        <f>AJ9+AJ12+AJ15+AJ18+AJ21+AJ28</f>
        <v>0</v>
      </c>
      <c r="AK29" s="27">
        <f>AK9+AK12+AK15+AK18+AK21+AK28</f>
        <v>0</v>
      </c>
      <c r="AL29" s="27">
        <f>AL9+AL12+AL15+AL18+AL21+AL28</f>
        <v>0.71640892222805275</v>
      </c>
      <c r="AM29" s="27">
        <f>AM9+AM12+AM15+AM18+AM21+AM28</f>
        <v>0.15919086304855157</v>
      </c>
      <c r="AN29" s="27">
        <f>AN9+AN12+AN15+AN18+AN21+AN28</f>
        <v>0</v>
      </c>
      <c r="AO29" s="27">
        <f>AO9+AO12+AO15+AO18+AO21+AO28</f>
        <v>0</v>
      </c>
      <c r="AP29" s="27">
        <f>AP9+AP12+AP15+AP18+AP21+AP28</f>
        <v>1.0087750383587912</v>
      </c>
      <c r="AQ29" s="27">
        <f>AQ9+AQ12+AQ15+AQ18+AQ21+AQ28</f>
        <v>0</v>
      </c>
      <c r="AR29" s="27">
        <f>AR9+AR12+AR15+AR18+AR21+AR28</f>
        <v>0</v>
      </c>
      <c r="AS29" s="27">
        <f>AS9+AS12+AS15+AS18+AS21+AS28</f>
        <v>0</v>
      </c>
      <c r="AT29" s="27">
        <f>AT9+AT12+AT15+AT18+AT21+AT28</f>
        <v>0</v>
      </c>
      <c r="AU29" s="27">
        <f>AU9+AU12+AU15+AU18+AU21+AU28</f>
        <v>0</v>
      </c>
      <c r="AV29" s="27">
        <f>AV9+AV12+AV15+AV18+AV21+AV28</f>
        <v>225.82619919488565</v>
      </c>
      <c r="AW29" s="27">
        <f>AW9+AW12+AW15+AW18+AW21+AW28</f>
        <v>1017.9192921152049</v>
      </c>
      <c r="AX29" s="27">
        <f>AX9+AX12+AX15+AX18+AX21+AX28</f>
        <v>265.49277084377809</v>
      </c>
      <c r="AY29" s="27">
        <f>AY9+AY12+AY15+AY18+AY21+AY28</f>
        <v>0</v>
      </c>
      <c r="AZ29" s="27">
        <f>AZ9+AZ12+AZ15+AZ18+AZ21+AZ28</f>
        <v>492.34658705957668</v>
      </c>
      <c r="BA29" s="27">
        <f>BA9+BA12+BA15+BA18+BA21+BA28</f>
        <v>0</v>
      </c>
      <c r="BB29" s="27">
        <f>BB9+BB12+BB15+BB18+BB21+BB28</f>
        <v>0</v>
      </c>
      <c r="BC29" s="27">
        <f>BC9+BC12+BC15+BC18+BC21+BC28</f>
        <v>0</v>
      </c>
      <c r="BD29" s="27">
        <f>BD9+BD12+BD15+BD18+BD21+BD28</f>
        <v>0</v>
      </c>
      <c r="BE29" s="27">
        <f>BE9+BE12+BE15+BE18+BE21+BE28</f>
        <v>0</v>
      </c>
      <c r="BF29" s="27">
        <f>BF9+BF12+BF15+BF18+BF21+BF28</f>
        <v>154.98989744708439</v>
      </c>
      <c r="BG29" s="27">
        <f>BG9+BG12+BG15+BG18+BG21+BG28</f>
        <v>125.55331815744719</v>
      </c>
      <c r="BH29" s="27">
        <f>BH9+BH12+BH15+BH18+BH21+BH28</f>
        <v>151.40086974055566</v>
      </c>
      <c r="BI29" s="27">
        <f>BI9+BI12+BI15+BI18+BI21+BI28</f>
        <v>0</v>
      </c>
      <c r="BJ29" s="27">
        <f>BJ9+BJ12+BJ15+BJ18+BJ21+BJ28</f>
        <v>128.20124361285366</v>
      </c>
      <c r="BK29" s="28">
        <f t="shared" si="9"/>
        <v>12119.816061984207</v>
      </c>
    </row>
    <row r="30" spans="1:63" ht="3.75" customHeight="1" x14ac:dyDescent="0.2">
      <c r="A30" s="22"/>
      <c r="B30" s="33"/>
      <c r="C30" s="49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1"/>
    </row>
    <row r="31" spans="1:63" x14ac:dyDescent="0.2">
      <c r="A31" s="22" t="s">
        <v>1</v>
      </c>
      <c r="B31" s="23" t="s">
        <v>7</v>
      </c>
      <c r="C31" s="49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1"/>
    </row>
    <row r="32" spans="1:63" s="34" customFormat="1" x14ac:dyDescent="0.2">
      <c r="A32" s="22" t="s">
        <v>76</v>
      </c>
      <c r="B32" s="25" t="s">
        <v>2</v>
      </c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8"/>
    </row>
    <row r="33" spans="1:63" s="34" customFormat="1" x14ac:dyDescent="0.2">
      <c r="A33" s="22"/>
      <c r="B33" s="26" t="s">
        <v>105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5.5165618153579237</v>
      </c>
      <c r="I33" s="27">
        <v>0.5360417394594057</v>
      </c>
      <c r="J33" s="27">
        <v>0</v>
      </c>
      <c r="K33" s="27">
        <v>0</v>
      </c>
      <c r="L33" s="27">
        <v>0.96998999803779828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4.4318176599768737</v>
      </c>
      <c r="S33" s="27">
        <v>0</v>
      </c>
      <c r="T33" s="27">
        <v>0</v>
      </c>
      <c r="U33" s="27">
        <v>0</v>
      </c>
      <c r="V33" s="27">
        <v>0.66205125066799864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1.066694941497728</v>
      </c>
      <c r="AC33" s="27">
        <v>0</v>
      </c>
      <c r="AD33" s="27">
        <v>0</v>
      </c>
      <c r="AE33" s="27">
        <v>0</v>
      </c>
      <c r="AF33" s="27">
        <v>5.7498154620274369E-2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1.3587053189969984</v>
      </c>
      <c r="AM33" s="27">
        <v>0</v>
      </c>
      <c r="AN33" s="27">
        <v>0</v>
      </c>
      <c r="AO33" s="27">
        <v>0</v>
      </c>
      <c r="AP33" s="27">
        <v>6.7539450505349014E-2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76.285660534356836</v>
      </c>
      <c r="AW33" s="27">
        <v>6.0897975292743443</v>
      </c>
      <c r="AX33" s="27">
        <v>0</v>
      </c>
      <c r="AY33" s="27">
        <v>0</v>
      </c>
      <c r="AZ33" s="27">
        <v>21.106833524704157</v>
      </c>
      <c r="BA33" s="27">
        <v>0</v>
      </c>
      <c r="BB33" s="27">
        <v>0</v>
      </c>
      <c r="BC33" s="27">
        <v>0</v>
      </c>
      <c r="BD33" s="27">
        <v>0</v>
      </c>
      <c r="BE33" s="27">
        <v>0</v>
      </c>
      <c r="BF33" s="27">
        <v>89.950764499470608</v>
      </c>
      <c r="BG33" s="27">
        <v>3.4206651675528255</v>
      </c>
      <c r="BH33" s="27">
        <v>0</v>
      </c>
      <c r="BI33" s="27">
        <v>0</v>
      </c>
      <c r="BJ33" s="27">
        <v>16.363883441554119</v>
      </c>
      <c r="BK33" s="28">
        <f t="shared" ref="BK33:BK34" si="10">SUM(C33:BJ33)</f>
        <v>227.88450502603325</v>
      </c>
    </row>
    <row r="34" spans="1:63" s="34" customFormat="1" x14ac:dyDescent="0.2">
      <c r="A34" s="22"/>
      <c r="B34" s="26" t="s">
        <v>106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3.7280330296220372</v>
      </c>
      <c r="I34" s="27">
        <v>0.68860935260035472</v>
      </c>
      <c r="J34" s="27">
        <v>0</v>
      </c>
      <c r="K34" s="27">
        <v>0</v>
      </c>
      <c r="L34" s="27">
        <v>0.12273559126682816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2.5509107040877579</v>
      </c>
      <c r="S34" s="27">
        <v>0</v>
      </c>
      <c r="T34" s="27">
        <v>0</v>
      </c>
      <c r="U34" s="27">
        <v>0</v>
      </c>
      <c r="V34" s="27">
        <v>8.2029178896876713E-3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0.22990844819017781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0.30004257216769176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146.2706450517166</v>
      </c>
      <c r="AW34" s="27">
        <v>0.24383602280992636</v>
      </c>
      <c r="AX34" s="27">
        <v>0</v>
      </c>
      <c r="AY34" s="27">
        <v>0</v>
      </c>
      <c r="AZ34" s="27">
        <v>5.8979691071194731</v>
      </c>
      <c r="BA34" s="27">
        <v>0</v>
      </c>
      <c r="BB34" s="27">
        <v>0</v>
      </c>
      <c r="BC34" s="27">
        <v>0</v>
      </c>
      <c r="BD34" s="27">
        <v>0</v>
      </c>
      <c r="BE34" s="27">
        <v>0</v>
      </c>
      <c r="BF34" s="27">
        <v>125.34716269663618</v>
      </c>
      <c r="BG34" s="27">
        <v>0</v>
      </c>
      <c r="BH34" s="27">
        <v>0</v>
      </c>
      <c r="BI34" s="27">
        <v>0</v>
      </c>
      <c r="BJ34" s="27">
        <v>0.95571205309258866</v>
      </c>
      <c r="BK34" s="28">
        <f t="shared" si="10"/>
        <v>286.34376754719932</v>
      </c>
    </row>
    <row r="35" spans="1:63" s="34" customFormat="1" x14ac:dyDescent="0.2">
      <c r="A35" s="22"/>
      <c r="B35" s="29" t="s">
        <v>85</v>
      </c>
      <c r="C35" s="35">
        <f>SUM(C33:C34)</f>
        <v>0</v>
      </c>
      <c r="D35" s="35">
        <f t="shared" ref="D35:BK35" si="11">SUM(D33:D34)</f>
        <v>0</v>
      </c>
      <c r="E35" s="35">
        <f t="shared" si="11"/>
        <v>0</v>
      </c>
      <c r="F35" s="35">
        <f t="shared" si="11"/>
        <v>0</v>
      </c>
      <c r="G35" s="35">
        <f t="shared" si="11"/>
        <v>0</v>
      </c>
      <c r="H35" s="35">
        <f t="shared" si="11"/>
        <v>9.2445948449799609</v>
      </c>
      <c r="I35" s="35">
        <f t="shared" si="11"/>
        <v>1.2246510920597604</v>
      </c>
      <c r="J35" s="35">
        <f t="shared" si="11"/>
        <v>0</v>
      </c>
      <c r="K35" s="35">
        <f t="shared" si="11"/>
        <v>0</v>
      </c>
      <c r="L35" s="35">
        <f t="shared" si="11"/>
        <v>1.0927255893046264</v>
      </c>
      <c r="M35" s="35">
        <f t="shared" si="11"/>
        <v>0</v>
      </c>
      <c r="N35" s="35">
        <f t="shared" si="11"/>
        <v>0</v>
      </c>
      <c r="O35" s="35">
        <f t="shared" si="11"/>
        <v>0</v>
      </c>
      <c r="P35" s="35">
        <f t="shared" si="11"/>
        <v>0</v>
      </c>
      <c r="Q35" s="35">
        <f t="shared" si="11"/>
        <v>0</v>
      </c>
      <c r="R35" s="35">
        <f t="shared" si="11"/>
        <v>6.9827283640646316</v>
      </c>
      <c r="S35" s="35">
        <f t="shared" si="11"/>
        <v>0</v>
      </c>
      <c r="T35" s="35">
        <f t="shared" si="11"/>
        <v>0</v>
      </c>
      <c r="U35" s="35">
        <f t="shared" si="11"/>
        <v>0</v>
      </c>
      <c r="V35" s="35">
        <f t="shared" si="11"/>
        <v>0.67025416855768627</v>
      </c>
      <c r="W35" s="35">
        <f t="shared" si="11"/>
        <v>0</v>
      </c>
      <c r="X35" s="35">
        <f t="shared" si="11"/>
        <v>0</v>
      </c>
      <c r="Y35" s="35">
        <f t="shared" si="11"/>
        <v>0</v>
      </c>
      <c r="Z35" s="35">
        <f t="shared" si="11"/>
        <v>0</v>
      </c>
      <c r="AA35" s="35">
        <f t="shared" si="11"/>
        <v>0</v>
      </c>
      <c r="AB35" s="35">
        <f t="shared" si="11"/>
        <v>1.2966033896879059</v>
      </c>
      <c r="AC35" s="35">
        <f t="shared" si="11"/>
        <v>0</v>
      </c>
      <c r="AD35" s="35">
        <f t="shared" si="11"/>
        <v>0</v>
      </c>
      <c r="AE35" s="35">
        <f t="shared" si="11"/>
        <v>0</v>
      </c>
      <c r="AF35" s="35">
        <f t="shared" si="11"/>
        <v>5.7498154620274369E-2</v>
      </c>
      <c r="AG35" s="35">
        <f t="shared" si="11"/>
        <v>0</v>
      </c>
      <c r="AH35" s="35">
        <f t="shared" si="11"/>
        <v>0</v>
      </c>
      <c r="AI35" s="35">
        <f t="shared" si="11"/>
        <v>0</v>
      </c>
      <c r="AJ35" s="35">
        <f t="shared" si="11"/>
        <v>0</v>
      </c>
      <c r="AK35" s="35">
        <f t="shared" si="11"/>
        <v>0</v>
      </c>
      <c r="AL35" s="35">
        <f t="shared" si="11"/>
        <v>1.6587478911646902</v>
      </c>
      <c r="AM35" s="35">
        <f t="shared" si="11"/>
        <v>0</v>
      </c>
      <c r="AN35" s="35">
        <f t="shared" si="11"/>
        <v>0</v>
      </c>
      <c r="AO35" s="35">
        <f t="shared" si="11"/>
        <v>0</v>
      </c>
      <c r="AP35" s="35">
        <f t="shared" si="11"/>
        <v>6.7539450505349014E-2</v>
      </c>
      <c r="AQ35" s="35">
        <f t="shared" si="11"/>
        <v>0</v>
      </c>
      <c r="AR35" s="35">
        <f t="shared" si="11"/>
        <v>0</v>
      </c>
      <c r="AS35" s="35">
        <f t="shared" si="11"/>
        <v>0</v>
      </c>
      <c r="AT35" s="35">
        <f t="shared" si="11"/>
        <v>0</v>
      </c>
      <c r="AU35" s="35">
        <f t="shared" si="11"/>
        <v>0</v>
      </c>
      <c r="AV35" s="35">
        <f t="shared" si="11"/>
        <v>222.55630558607345</v>
      </c>
      <c r="AW35" s="35">
        <f t="shared" si="11"/>
        <v>6.3336335520842706</v>
      </c>
      <c r="AX35" s="35">
        <f t="shared" si="11"/>
        <v>0</v>
      </c>
      <c r="AY35" s="35">
        <f t="shared" si="11"/>
        <v>0</v>
      </c>
      <c r="AZ35" s="35">
        <f t="shared" si="11"/>
        <v>27.00480263182363</v>
      </c>
      <c r="BA35" s="35">
        <f t="shared" si="11"/>
        <v>0</v>
      </c>
      <c r="BB35" s="35">
        <f t="shared" si="11"/>
        <v>0</v>
      </c>
      <c r="BC35" s="35">
        <f t="shared" si="11"/>
        <v>0</v>
      </c>
      <c r="BD35" s="35">
        <f t="shared" si="11"/>
        <v>0</v>
      </c>
      <c r="BE35" s="35">
        <f t="shared" si="11"/>
        <v>0</v>
      </c>
      <c r="BF35" s="35">
        <f t="shared" si="11"/>
        <v>215.2979271961068</v>
      </c>
      <c r="BG35" s="35">
        <f t="shared" si="11"/>
        <v>3.4206651675528255</v>
      </c>
      <c r="BH35" s="35">
        <f t="shared" si="11"/>
        <v>0</v>
      </c>
      <c r="BI35" s="35">
        <f t="shared" si="11"/>
        <v>0</v>
      </c>
      <c r="BJ35" s="35">
        <f t="shared" si="11"/>
        <v>17.319595494646709</v>
      </c>
      <c r="BK35" s="35">
        <f t="shared" si="11"/>
        <v>514.22827257323252</v>
      </c>
    </row>
    <row r="36" spans="1:63" x14ac:dyDescent="0.2">
      <c r="A36" s="22" t="s">
        <v>77</v>
      </c>
      <c r="B36" s="25" t="s">
        <v>14</v>
      </c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1"/>
    </row>
    <row r="37" spans="1:63" x14ac:dyDescent="0.2">
      <c r="A37" s="22"/>
      <c r="B37" s="26" t="s">
        <v>126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0.378123446530646</v>
      </c>
      <c r="I37" s="27">
        <v>91.689345367305535</v>
      </c>
      <c r="J37" s="27">
        <v>0</v>
      </c>
      <c r="K37" s="27">
        <v>0</v>
      </c>
      <c r="L37" s="27">
        <v>10.986582049466422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0.21742240519762651</v>
      </c>
      <c r="S37" s="27">
        <v>1.3416191367333659</v>
      </c>
      <c r="T37" s="27">
        <v>0</v>
      </c>
      <c r="U37" s="27">
        <v>0</v>
      </c>
      <c r="V37" s="27">
        <v>1.7233202208664129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1.3362009833222275E-2</v>
      </c>
      <c r="AC37" s="27">
        <v>0</v>
      </c>
      <c r="AD37" s="27">
        <v>0</v>
      </c>
      <c r="AE37" s="27">
        <v>0</v>
      </c>
      <c r="AF37" s="27">
        <v>8.1859133333436473E-2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9.9416436166665734E-2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3.3747687479911317</v>
      </c>
      <c r="AW37" s="27">
        <v>5.151201648074883</v>
      </c>
      <c r="AX37" s="27">
        <v>0</v>
      </c>
      <c r="AY37" s="27">
        <v>0</v>
      </c>
      <c r="AZ37" s="27">
        <v>21.575946715231424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1.8002819238593388</v>
      </c>
      <c r="BG37" s="27">
        <v>1.4640228138354408</v>
      </c>
      <c r="BH37" s="27">
        <v>0</v>
      </c>
      <c r="BI37" s="27">
        <v>0</v>
      </c>
      <c r="BJ37" s="27">
        <v>6.727819767774454</v>
      </c>
      <c r="BK37" s="28">
        <f t="shared" ref="BK37" si="12">SUM(C37:BJ37)</f>
        <v>146.62509182220001</v>
      </c>
    </row>
    <row r="38" spans="1:63" x14ac:dyDescent="0.2">
      <c r="A38" s="22"/>
      <c r="B38" s="26" t="s">
        <v>125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2.3194699822790343</v>
      </c>
      <c r="I38" s="27">
        <v>0.93317614758673972</v>
      </c>
      <c r="J38" s="27">
        <v>0</v>
      </c>
      <c r="K38" s="27">
        <v>0</v>
      </c>
      <c r="L38" s="27">
        <v>2.2470450524940908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1.7247600595875086</v>
      </c>
      <c r="S38" s="27">
        <v>0</v>
      </c>
      <c r="T38" s="27">
        <v>0</v>
      </c>
      <c r="U38" s="27">
        <v>0</v>
      </c>
      <c r="V38" s="27">
        <v>0.48206198285262786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0.3687257248544108</v>
      </c>
      <c r="AC38" s="27">
        <v>0</v>
      </c>
      <c r="AD38" s="27">
        <v>0</v>
      </c>
      <c r="AE38" s="27">
        <v>0</v>
      </c>
      <c r="AF38" s="27">
        <v>9.5765889164550991E-2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0.60386059474837994</v>
      </c>
      <c r="AM38" s="27">
        <v>0</v>
      </c>
      <c r="AN38" s="27">
        <v>0</v>
      </c>
      <c r="AO38" s="27">
        <v>0</v>
      </c>
      <c r="AP38" s="27">
        <v>9.0436106064565022E-2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20.978361772244558</v>
      </c>
      <c r="AW38" s="27">
        <v>0.64436837565190741</v>
      </c>
      <c r="AX38" s="27">
        <v>0</v>
      </c>
      <c r="AY38" s="27">
        <v>0</v>
      </c>
      <c r="AZ38" s="27">
        <v>8.2917201214783987</v>
      </c>
      <c r="BA38" s="27">
        <v>0</v>
      </c>
      <c r="BB38" s="27">
        <v>0</v>
      </c>
      <c r="BC38" s="27">
        <v>0</v>
      </c>
      <c r="BD38" s="27">
        <v>0</v>
      </c>
      <c r="BE38" s="27">
        <v>0</v>
      </c>
      <c r="BF38" s="27">
        <v>17.668376736912972</v>
      </c>
      <c r="BG38" s="27">
        <v>0.20832728556204261</v>
      </c>
      <c r="BH38" s="27">
        <v>0</v>
      </c>
      <c r="BI38" s="27">
        <v>0</v>
      </c>
      <c r="BJ38" s="27">
        <v>4.2166941964850029</v>
      </c>
      <c r="BK38" s="28">
        <f t="shared" ref="BK38:BK47" si="13">SUM(C38:BJ38)</f>
        <v>60.873150027966787</v>
      </c>
    </row>
    <row r="39" spans="1:63" x14ac:dyDescent="0.2">
      <c r="A39" s="22"/>
      <c r="B39" s="26" t="s">
        <v>120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0.35137067436651476</v>
      </c>
      <c r="I39" s="27">
        <v>6.3087405800325819E-2</v>
      </c>
      <c r="J39" s="27">
        <v>0</v>
      </c>
      <c r="K39" s="27">
        <v>0</v>
      </c>
      <c r="L39" s="27">
        <v>0.140960051000528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0.18724135579926707</v>
      </c>
      <c r="S39" s="27">
        <v>0</v>
      </c>
      <c r="T39" s="27">
        <v>0</v>
      </c>
      <c r="U39" s="27">
        <v>0</v>
      </c>
      <c r="V39" s="27">
        <v>6.0629931000313131E-3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1.398046316871243E-2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2.7281900404017401E-2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4.7180519348750138</v>
      </c>
      <c r="AW39" s="27">
        <v>1.1324128901592061E-2</v>
      </c>
      <c r="AX39" s="27">
        <v>0</v>
      </c>
      <c r="AY39" s="27">
        <v>0</v>
      </c>
      <c r="AZ39" s="27">
        <v>1.6954201850006028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4.9420511292816744</v>
      </c>
      <c r="BG39" s="27">
        <v>1.3219080901691941E-2</v>
      </c>
      <c r="BH39" s="27">
        <v>0</v>
      </c>
      <c r="BI39" s="27">
        <v>0</v>
      </c>
      <c r="BJ39" s="27">
        <v>1.4828698135000664</v>
      </c>
      <c r="BK39" s="28">
        <f t="shared" si="13"/>
        <v>13.652921116100039</v>
      </c>
    </row>
    <row r="40" spans="1:63" x14ac:dyDescent="0.2">
      <c r="A40" s="22"/>
      <c r="B40" s="26" t="s">
        <v>123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2.9588102109586112</v>
      </c>
      <c r="I40" s="27">
        <v>13.525551885779246</v>
      </c>
      <c r="J40" s="27">
        <v>0</v>
      </c>
      <c r="K40" s="27">
        <v>0</v>
      </c>
      <c r="L40" s="27">
        <v>0.91215450078416449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1.6677262657162055</v>
      </c>
      <c r="S40" s="27">
        <v>0.22895192359922487</v>
      </c>
      <c r="T40" s="27">
        <v>0</v>
      </c>
      <c r="U40" s="27">
        <v>0</v>
      </c>
      <c r="V40" s="27">
        <v>0.23912847419588257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0.1599199276196788</v>
      </c>
      <c r="AC40" s="27">
        <v>3.5215218949414427E-3</v>
      </c>
      <c r="AD40" s="27">
        <v>0</v>
      </c>
      <c r="AE40" s="27">
        <v>0</v>
      </c>
      <c r="AF40" s="27">
        <v>0.24319058722381401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0.37381404650902844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111.34382869320771</v>
      </c>
      <c r="AW40" s="27">
        <v>5.2670767396846934</v>
      </c>
      <c r="AX40" s="27">
        <v>0</v>
      </c>
      <c r="AY40" s="27">
        <v>0</v>
      </c>
      <c r="AZ40" s="27">
        <v>18.635889717067471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118.20381361822623</v>
      </c>
      <c r="BG40" s="27">
        <v>5.7224480312395407</v>
      </c>
      <c r="BH40" s="27">
        <v>1.223768676661716E-2</v>
      </c>
      <c r="BI40" s="27">
        <v>0</v>
      </c>
      <c r="BJ40" s="27">
        <v>5.2353938469863319</v>
      </c>
      <c r="BK40" s="28">
        <f t="shared" si="13"/>
        <v>284.7334576774594</v>
      </c>
    </row>
    <row r="41" spans="1:63" x14ac:dyDescent="0.2">
      <c r="A41" s="22"/>
      <c r="B41" s="26" t="s">
        <v>122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6.9797074269572104</v>
      </c>
      <c r="I41" s="27">
        <v>20.744612932450799</v>
      </c>
      <c r="J41" s="27">
        <v>0</v>
      </c>
      <c r="K41" s="27">
        <v>0</v>
      </c>
      <c r="L41" s="27">
        <v>2.1061084804237558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4.4016088749865689</v>
      </c>
      <c r="S41" s="27">
        <v>5.6275772166756131</v>
      </c>
      <c r="T41" s="27">
        <v>0</v>
      </c>
      <c r="U41" s="27">
        <v>0</v>
      </c>
      <c r="V41" s="27">
        <v>2.1954879392393898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0.99522041040021525</v>
      </c>
      <c r="AC41" s="27">
        <v>3.5824289370526815E-3</v>
      </c>
      <c r="AD41" s="27">
        <v>0</v>
      </c>
      <c r="AE41" s="27">
        <v>0</v>
      </c>
      <c r="AF41" s="27">
        <v>1.2837991854577717E-4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1.7047256276324401</v>
      </c>
      <c r="AM41" s="27">
        <v>0</v>
      </c>
      <c r="AN41" s="27">
        <v>0</v>
      </c>
      <c r="AO41" s="27">
        <v>0</v>
      </c>
      <c r="AP41" s="27">
        <v>9.7080331318888213E-2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72.616411311515776</v>
      </c>
      <c r="AW41" s="27">
        <v>19.518953748119955</v>
      </c>
      <c r="AX41" s="27">
        <v>0</v>
      </c>
      <c r="AY41" s="27">
        <v>0</v>
      </c>
      <c r="AZ41" s="27">
        <v>30.02184406645172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91.273249069000499</v>
      </c>
      <c r="BG41" s="27">
        <v>3.035299722083376</v>
      </c>
      <c r="BH41" s="27">
        <v>1.1146707203872872</v>
      </c>
      <c r="BI41" s="27">
        <v>0</v>
      </c>
      <c r="BJ41" s="27">
        <v>26.765675779035238</v>
      </c>
      <c r="BK41" s="28">
        <f t="shared" si="13"/>
        <v>289.20194446553427</v>
      </c>
    </row>
    <row r="42" spans="1:63" x14ac:dyDescent="0.2">
      <c r="A42" s="22"/>
      <c r="B42" s="26" t="s">
        <v>108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1.6165611345481121</v>
      </c>
      <c r="I42" s="27">
        <v>0.26240717162956106</v>
      </c>
      <c r="J42" s="27">
        <v>0</v>
      </c>
      <c r="K42" s="27">
        <v>0</v>
      </c>
      <c r="L42" s="27">
        <v>1.462537059326469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0.60895316743770955</v>
      </c>
      <c r="S42" s="27">
        <v>2.3961530123254442</v>
      </c>
      <c r="T42" s="27">
        <v>0</v>
      </c>
      <c r="U42" s="27">
        <v>0</v>
      </c>
      <c r="V42" s="27">
        <v>4.3903766566036749E-2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1.9373293071126511E-2</v>
      </c>
      <c r="AC42" s="27">
        <v>0</v>
      </c>
      <c r="AD42" s="27">
        <v>0</v>
      </c>
      <c r="AE42" s="27">
        <v>0</v>
      </c>
      <c r="AF42" s="27">
        <v>4.1928746742980299E-4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2.1188221107508856E-2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6.2090631629015762</v>
      </c>
      <c r="AW42" s="27">
        <v>0.44318829567680457</v>
      </c>
      <c r="AX42" s="27">
        <v>0</v>
      </c>
      <c r="AY42" s="27">
        <v>0</v>
      </c>
      <c r="AZ42" s="27">
        <v>0.72850027240659421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4.4795798327847933</v>
      </c>
      <c r="BG42" s="27">
        <v>0.15401838307124049</v>
      </c>
      <c r="BH42" s="27">
        <v>0</v>
      </c>
      <c r="BI42" s="27">
        <v>0</v>
      </c>
      <c r="BJ42" s="27">
        <v>1.4224689833129203</v>
      </c>
      <c r="BK42" s="28">
        <f t="shared" si="13"/>
        <v>19.868315043633327</v>
      </c>
    </row>
    <row r="43" spans="1:63" x14ac:dyDescent="0.2">
      <c r="A43" s="22"/>
      <c r="B43" s="26" t="s">
        <v>107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1.3544917203682501</v>
      </c>
      <c r="I43" s="27">
        <v>0.28559723142909654</v>
      </c>
      <c r="J43" s="27">
        <v>0</v>
      </c>
      <c r="K43" s="27">
        <v>0</v>
      </c>
      <c r="L43" s="27">
        <v>4.6816232565451887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0.95475891072191055</v>
      </c>
      <c r="S43" s="27">
        <v>4.2800220472392443</v>
      </c>
      <c r="T43" s="27">
        <v>0</v>
      </c>
      <c r="U43" s="27">
        <v>0</v>
      </c>
      <c r="V43" s="27">
        <v>1.3218704455629733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5.687685262036371E-2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2.9776379424509069E-2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5.2151977557107454</v>
      </c>
      <c r="AW43" s="27">
        <v>0.13525746520535115</v>
      </c>
      <c r="AX43" s="27">
        <v>0</v>
      </c>
      <c r="AY43" s="27">
        <v>0</v>
      </c>
      <c r="AZ43" s="27">
        <v>2.8849770134298178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4.1747056467916295</v>
      </c>
      <c r="BG43" s="27">
        <v>0.96633407063091248</v>
      </c>
      <c r="BH43" s="27">
        <v>0</v>
      </c>
      <c r="BI43" s="27">
        <v>0</v>
      </c>
      <c r="BJ43" s="27">
        <v>1.9481049663533292</v>
      </c>
      <c r="BK43" s="28">
        <f t="shared" si="13"/>
        <v>28.289593762033324</v>
      </c>
    </row>
    <row r="44" spans="1:63" x14ac:dyDescent="0.2">
      <c r="A44" s="22"/>
      <c r="B44" s="26" t="s">
        <v>109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0.94372605988159375</v>
      </c>
      <c r="I44" s="27">
        <v>1.1062086421177013</v>
      </c>
      <c r="J44" s="27">
        <v>0</v>
      </c>
      <c r="K44" s="27">
        <v>0</v>
      </c>
      <c r="L44" s="27">
        <v>0.91790480315728662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0.52966240198381176</v>
      </c>
      <c r="S44" s="27">
        <v>0</v>
      </c>
      <c r="T44" s="27">
        <v>0</v>
      </c>
      <c r="U44" s="27">
        <v>0</v>
      </c>
      <c r="V44" s="27">
        <v>8.0768705426272985E-2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0.17560224514175626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0.24420376913230274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21.763033250952493</v>
      </c>
      <c r="AW44" s="27">
        <v>0.71577214367111108</v>
      </c>
      <c r="AX44" s="27">
        <v>0</v>
      </c>
      <c r="AY44" s="27">
        <v>0</v>
      </c>
      <c r="AZ44" s="27">
        <v>3.2781529651892432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24.907927827478687</v>
      </c>
      <c r="BG44" s="27">
        <v>0.17810942571338476</v>
      </c>
      <c r="BH44" s="27">
        <v>0</v>
      </c>
      <c r="BI44" s="27">
        <v>0</v>
      </c>
      <c r="BJ44" s="27">
        <v>1.9900792359568749</v>
      </c>
      <c r="BK44" s="28">
        <f t="shared" si="13"/>
        <v>56.831151475802521</v>
      </c>
    </row>
    <row r="45" spans="1:63" x14ac:dyDescent="0.2">
      <c r="A45" s="22"/>
      <c r="B45" s="26" t="s">
        <v>121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10.614501299488229</v>
      </c>
      <c r="I45" s="27">
        <v>50.330962633652547</v>
      </c>
      <c r="J45" s="27">
        <v>0</v>
      </c>
      <c r="K45" s="27">
        <v>0</v>
      </c>
      <c r="L45" s="27">
        <v>5.863717457456838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7.1204640738654454</v>
      </c>
      <c r="S45" s="27">
        <v>3.1271919539511988</v>
      </c>
      <c r="T45" s="27">
        <v>2.3089122544974958</v>
      </c>
      <c r="U45" s="27">
        <v>0</v>
      </c>
      <c r="V45" s="27">
        <v>2.5570501455549177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4.6980959481046725</v>
      </c>
      <c r="AC45" s="27">
        <v>5.8532153892208554E-2</v>
      </c>
      <c r="AD45" s="27">
        <v>0</v>
      </c>
      <c r="AE45" s="27">
        <v>0</v>
      </c>
      <c r="AF45" s="27">
        <v>0.5205909824086119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4.3496523532107219</v>
      </c>
      <c r="AM45" s="27">
        <v>1.0684427931341899E-2</v>
      </c>
      <c r="AN45" s="27">
        <v>0</v>
      </c>
      <c r="AO45" s="27">
        <v>0</v>
      </c>
      <c r="AP45" s="27">
        <v>0.31984165401037296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125.35205961975308</v>
      </c>
      <c r="AW45" s="27">
        <v>6.9452076067351474</v>
      </c>
      <c r="AX45" s="27">
        <v>0</v>
      </c>
      <c r="AY45" s="27">
        <v>0</v>
      </c>
      <c r="AZ45" s="27">
        <v>64.219684549544539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130.66788578327461</v>
      </c>
      <c r="BG45" s="27">
        <v>17.771895847600891</v>
      </c>
      <c r="BH45" s="27">
        <v>2.2292180649743751</v>
      </c>
      <c r="BI45" s="27">
        <v>0</v>
      </c>
      <c r="BJ45" s="27">
        <v>53.906651070458814</v>
      </c>
      <c r="BK45" s="28">
        <f t="shared" si="13"/>
        <v>492.97279988036604</v>
      </c>
    </row>
    <row r="46" spans="1:63" x14ac:dyDescent="0.2">
      <c r="A46" s="22"/>
      <c r="B46" s="29" t="s">
        <v>86</v>
      </c>
      <c r="C46" s="27">
        <f>SUM(C37:C45)</f>
        <v>0</v>
      </c>
      <c r="D46" s="27">
        <f t="shared" ref="D46:BJ46" si="14">SUM(D37:D45)</f>
        <v>0</v>
      </c>
      <c r="E46" s="27">
        <f t="shared" si="14"/>
        <v>0</v>
      </c>
      <c r="F46" s="27">
        <f t="shared" si="14"/>
        <v>0</v>
      </c>
      <c r="G46" s="27">
        <f t="shared" si="14"/>
        <v>0</v>
      </c>
      <c r="H46" s="27">
        <f t="shared" si="14"/>
        <v>27.5167619553782</v>
      </c>
      <c r="I46" s="27">
        <f t="shared" si="14"/>
        <v>178.94094941775157</v>
      </c>
      <c r="J46" s="27">
        <f t="shared" si="14"/>
        <v>0</v>
      </c>
      <c r="K46" s="27">
        <f t="shared" si="14"/>
        <v>0</v>
      </c>
      <c r="L46" s="27">
        <f t="shared" si="14"/>
        <v>29.318632710654747</v>
      </c>
      <c r="M46" s="27">
        <f t="shared" si="14"/>
        <v>0</v>
      </c>
      <c r="N46" s="27">
        <f t="shared" si="14"/>
        <v>0</v>
      </c>
      <c r="O46" s="27">
        <f t="shared" si="14"/>
        <v>0</v>
      </c>
      <c r="P46" s="27">
        <f t="shared" si="14"/>
        <v>0</v>
      </c>
      <c r="Q46" s="27">
        <f t="shared" si="14"/>
        <v>0</v>
      </c>
      <c r="R46" s="27">
        <f t="shared" si="14"/>
        <v>17.412597515296053</v>
      </c>
      <c r="S46" s="27">
        <f t="shared" si="14"/>
        <v>17.00151529052409</v>
      </c>
      <c r="T46" s="27">
        <f t="shared" si="14"/>
        <v>2.3089122544974958</v>
      </c>
      <c r="U46" s="27">
        <f t="shared" si="14"/>
        <v>0</v>
      </c>
      <c r="V46" s="27">
        <f t="shared" si="14"/>
        <v>8.6496546733645445</v>
      </c>
      <c r="W46" s="27">
        <f t="shared" si="14"/>
        <v>0</v>
      </c>
      <c r="X46" s="27">
        <f t="shared" si="14"/>
        <v>0</v>
      </c>
      <c r="Y46" s="27">
        <f t="shared" si="14"/>
        <v>0</v>
      </c>
      <c r="Z46" s="27">
        <f t="shared" si="14"/>
        <v>0</v>
      </c>
      <c r="AA46" s="27">
        <f t="shared" si="14"/>
        <v>0</v>
      </c>
      <c r="AB46" s="27">
        <f t="shared" si="14"/>
        <v>6.5011568748141588</v>
      </c>
      <c r="AC46" s="27">
        <f t="shared" si="14"/>
        <v>6.5636104724202671E-2</v>
      </c>
      <c r="AD46" s="27">
        <f t="shared" si="14"/>
        <v>0</v>
      </c>
      <c r="AE46" s="27">
        <f t="shared" si="14"/>
        <v>0</v>
      </c>
      <c r="AF46" s="27">
        <f t="shared" si="14"/>
        <v>0.94195425951638889</v>
      </c>
      <c r="AG46" s="27">
        <f t="shared" si="14"/>
        <v>0</v>
      </c>
      <c r="AH46" s="27">
        <f t="shared" si="14"/>
        <v>0</v>
      </c>
      <c r="AI46" s="27">
        <f t="shared" si="14"/>
        <v>0</v>
      </c>
      <c r="AJ46" s="27">
        <f t="shared" si="14"/>
        <v>0</v>
      </c>
      <c r="AK46" s="27">
        <f t="shared" si="14"/>
        <v>0</v>
      </c>
      <c r="AL46" s="27">
        <f t="shared" si="14"/>
        <v>7.4539193283355747</v>
      </c>
      <c r="AM46" s="27">
        <f t="shared" si="14"/>
        <v>1.0684427931341899E-2</v>
      </c>
      <c r="AN46" s="27">
        <f t="shared" si="14"/>
        <v>0</v>
      </c>
      <c r="AO46" s="27">
        <f t="shared" si="14"/>
        <v>0</v>
      </c>
      <c r="AP46" s="27">
        <f t="shared" si="14"/>
        <v>0.50735809139382626</v>
      </c>
      <c r="AQ46" s="27">
        <f t="shared" si="14"/>
        <v>0</v>
      </c>
      <c r="AR46" s="27">
        <f t="shared" si="14"/>
        <v>0</v>
      </c>
      <c r="AS46" s="27">
        <f t="shared" si="14"/>
        <v>0</v>
      </c>
      <c r="AT46" s="27">
        <f t="shared" si="14"/>
        <v>0</v>
      </c>
      <c r="AU46" s="27">
        <f t="shared" si="14"/>
        <v>0</v>
      </c>
      <c r="AV46" s="27">
        <f t="shared" si="14"/>
        <v>371.57077624915206</v>
      </c>
      <c r="AW46" s="27">
        <f t="shared" si="14"/>
        <v>38.83235015172145</v>
      </c>
      <c r="AX46" s="27">
        <f t="shared" si="14"/>
        <v>0</v>
      </c>
      <c r="AY46" s="27">
        <f t="shared" si="14"/>
        <v>0</v>
      </c>
      <c r="AZ46" s="27">
        <f t="shared" si="14"/>
        <v>151.33213560579981</v>
      </c>
      <c r="BA46" s="27">
        <f t="shared" si="14"/>
        <v>0</v>
      </c>
      <c r="BB46" s="27">
        <f t="shared" si="14"/>
        <v>0</v>
      </c>
      <c r="BC46" s="27">
        <f t="shared" si="14"/>
        <v>0</v>
      </c>
      <c r="BD46" s="27">
        <f t="shared" si="14"/>
        <v>0</v>
      </c>
      <c r="BE46" s="27">
        <f t="shared" si="14"/>
        <v>0</v>
      </c>
      <c r="BF46" s="27">
        <f t="shared" si="14"/>
        <v>398.11787156761045</v>
      </c>
      <c r="BG46" s="27">
        <f t="shared" si="14"/>
        <v>29.513674660638522</v>
      </c>
      <c r="BH46" s="27">
        <f t="shared" si="14"/>
        <v>3.3561264721282793</v>
      </c>
      <c r="BI46" s="27">
        <f t="shared" si="14"/>
        <v>0</v>
      </c>
      <c r="BJ46" s="27">
        <f t="shared" si="14"/>
        <v>103.69575765986303</v>
      </c>
      <c r="BK46" s="28">
        <f t="shared" si="13"/>
        <v>1393.0484252710958</v>
      </c>
    </row>
    <row r="47" spans="1:63" x14ac:dyDescent="0.2">
      <c r="A47" s="22"/>
      <c r="B47" s="32" t="s">
        <v>84</v>
      </c>
      <c r="C47" s="30">
        <f t="shared" ref="C47:AH47" si="15">C35+C46</f>
        <v>0</v>
      </c>
      <c r="D47" s="30">
        <f t="shared" si="15"/>
        <v>0</v>
      </c>
      <c r="E47" s="30">
        <f t="shared" si="15"/>
        <v>0</v>
      </c>
      <c r="F47" s="30">
        <f t="shared" si="15"/>
        <v>0</v>
      </c>
      <c r="G47" s="30">
        <f t="shared" si="15"/>
        <v>0</v>
      </c>
      <c r="H47" s="30">
        <f t="shared" si="15"/>
        <v>36.761356800358158</v>
      </c>
      <c r="I47" s="30">
        <f t="shared" si="15"/>
        <v>180.16560050981133</v>
      </c>
      <c r="J47" s="30">
        <f t="shared" si="15"/>
        <v>0</v>
      </c>
      <c r="K47" s="30">
        <f t="shared" si="15"/>
        <v>0</v>
      </c>
      <c r="L47" s="30">
        <f t="shared" si="15"/>
        <v>30.411358299959375</v>
      </c>
      <c r="M47" s="30">
        <f t="shared" si="15"/>
        <v>0</v>
      </c>
      <c r="N47" s="30">
        <f t="shared" si="15"/>
        <v>0</v>
      </c>
      <c r="O47" s="30">
        <f t="shared" si="15"/>
        <v>0</v>
      </c>
      <c r="P47" s="30">
        <f t="shared" si="15"/>
        <v>0</v>
      </c>
      <c r="Q47" s="30">
        <f t="shared" si="15"/>
        <v>0</v>
      </c>
      <c r="R47" s="30">
        <f t="shared" si="15"/>
        <v>24.395325879360684</v>
      </c>
      <c r="S47" s="30">
        <f t="shared" si="15"/>
        <v>17.00151529052409</v>
      </c>
      <c r="T47" s="30">
        <f t="shared" si="15"/>
        <v>2.3089122544974958</v>
      </c>
      <c r="U47" s="30">
        <f t="shared" si="15"/>
        <v>0</v>
      </c>
      <c r="V47" s="30">
        <f t="shared" si="15"/>
        <v>9.3199088419222313</v>
      </c>
      <c r="W47" s="30">
        <f t="shared" si="15"/>
        <v>0</v>
      </c>
      <c r="X47" s="30">
        <f t="shared" si="15"/>
        <v>0</v>
      </c>
      <c r="Y47" s="30">
        <f t="shared" si="15"/>
        <v>0</v>
      </c>
      <c r="Z47" s="30">
        <f t="shared" si="15"/>
        <v>0</v>
      </c>
      <c r="AA47" s="30">
        <f t="shared" si="15"/>
        <v>0</v>
      </c>
      <c r="AB47" s="30">
        <f t="shared" si="15"/>
        <v>7.7977602645020649</v>
      </c>
      <c r="AC47" s="30">
        <f t="shared" si="15"/>
        <v>6.5636104724202671E-2</v>
      </c>
      <c r="AD47" s="30">
        <f t="shared" si="15"/>
        <v>0</v>
      </c>
      <c r="AE47" s="30">
        <f t="shared" si="15"/>
        <v>0</v>
      </c>
      <c r="AF47" s="30">
        <f t="shared" si="15"/>
        <v>0.9994524141366633</v>
      </c>
      <c r="AG47" s="30">
        <f t="shared" si="15"/>
        <v>0</v>
      </c>
      <c r="AH47" s="30">
        <f t="shared" si="15"/>
        <v>0</v>
      </c>
      <c r="AI47" s="30">
        <f t="shared" ref="AI47:BJ47" si="16">AI35+AI46</f>
        <v>0</v>
      </c>
      <c r="AJ47" s="30">
        <f t="shared" si="16"/>
        <v>0</v>
      </c>
      <c r="AK47" s="30">
        <f t="shared" si="16"/>
        <v>0</v>
      </c>
      <c r="AL47" s="30">
        <f t="shared" si="16"/>
        <v>9.1126672195002651</v>
      </c>
      <c r="AM47" s="30">
        <f t="shared" si="16"/>
        <v>1.0684427931341899E-2</v>
      </c>
      <c r="AN47" s="30">
        <f t="shared" si="16"/>
        <v>0</v>
      </c>
      <c r="AO47" s="30">
        <f t="shared" si="16"/>
        <v>0</v>
      </c>
      <c r="AP47" s="30">
        <f t="shared" si="16"/>
        <v>0.5748975418991753</v>
      </c>
      <c r="AQ47" s="30">
        <f t="shared" si="16"/>
        <v>0</v>
      </c>
      <c r="AR47" s="30">
        <f t="shared" si="16"/>
        <v>0</v>
      </c>
      <c r="AS47" s="30">
        <f t="shared" si="16"/>
        <v>0</v>
      </c>
      <c r="AT47" s="30">
        <f t="shared" si="16"/>
        <v>0</v>
      </c>
      <c r="AU47" s="30">
        <f t="shared" si="16"/>
        <v>0</v>
      </c>
      <c r="AV47" s="30">
        <f t="shared" si="16"/>
        <v>594.12708183522545</v>
      </c>
      <c r="AW47" s="30">
        <f t="shared" si="16"/>
        <v>45.165983703805722</v>
      </c>
      <c r="AX47" s="30">
        <f t="shared" si="16"/>
        <v>0</v>
      </c>
      <c r="AY47" s="30">
        <f t="shared" si="16"/>
        <v>0</v>
      </c>
      <c r="AZ47" s="30">
        <f t="shared" si="16"/>
        <v>178.33693823762343</v>
      </c>
      <c r="BA47" s="30">
        <f t="shared" si="16"/>
        <v>0</v>
      </c>
      <c r="BB47" s="30">
        <f t="shared" si="16"/>
        <v>0</v>
      </c>
      <c r="BC47" s="30">
        <f t="shared" si="16"/>
        <v>0</v>
      </c>
      <c r="BD47" s="30">
        <f t="shared" si="16"/>
        <v>0</v>
      </c>
      <c r="BE47" s="30">
        <f t="shared" si="16"/>
        <v>0</v>
      </c>
      <c r="BF47" s="30">
        <f t="shared" si="16"/>
        <v>613.41579876371725</v>
      </c>
      <c r="BG47" s="30">
        <f t="shared" si="16"/>
        <v>32.934339828191348</v>
      </c>
      <c r="BH47" s="30">
        <f t="shared" si="16"/>
        <v>3.3561264721282793</v>
      </c>
      <c r="BI47" s="30">
        <f t="shared" si="16"/>
        <v>0</v>
      </c>
      <c r="BJ47" s="30">
        <f t="shared" si="16"/>
        <v>121.01535315450974</v>
      </c>
      <c r="BK47" s="28">
        <f t="shared" si="13"/>
        <v>1907.2766978443283</v>
      </c>
    </row>
    <row r="48" spans="1:63" ht="3" customHeight="1" x14ac:dyDescent="0.2">
      <c r="A48" s="22"/>
      <c r="B48" s="25"/>
      <c r="C48" s="49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1"/>
    </row>
    <row r="49" spans="1:63" x14ac:dyDescent="0.2">
      <c r="A49" s="22" t="s">
        <v>15</v>
      </c>
      <c r="B49" s="23" t="s">
        <v>8</v>
      </c>
      <c r="C49" s="49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1"/>
    </row>
    <row r="50" spans="1:63" x14ac:dyDescent="0.2">
      <c r="A50" s="22" t="s">
        <v>76</v>
      </c>
      <c r="B50" s="25" t="s">
        <v>16</v>
      </c>
      <c r="C50" s="49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1"/>
    </row>
    <row r="51" spans="1:63" x14ac:dyDescent="0.2">
      <c r="A51" s="22"/>
      <c r="B51" s="26" t="s">
        <v>124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3.211904557766625</v>
      </c>
      <c r="I51" s="27">
        <v>61.776802791038747</v>
      </c>
      <c r="J51" s="27">
        <v>0</v>
      </c>
      <c r="K51" s="27">
        <v>0</v>
      </c>
      <c r="L51" s="27">
        <v>7.2442414111526103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1.7518479576476269</v>
      </c>
      <c r="S51" s="27">
        <v>1.5422557666486978E-2</v>
      </c>
      <c r="T51" s="27">
        <v>4.8990805101640973</v>
      </c>
      <c r="U51" s="27">
        <v>0</v>
      </c>
      <c r="V51" s="27">
        <v>6.0032802671305205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1.3459294634480752</v>
      </c>
      <c r="AC51" s="27">
        <v>3.5396891584668125E-3</v>
      </c>
      <c r="AD51" s="27">
        <v>0</v>
      </c>
      <c r="AE51" s="27">
        <v>0</v>
      </c>
      <c r="AF51" s="27">
        <v>1.4695361596493404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1.6203117821076942</v>
      </c>
      <c r="AM51" s="27">
        <v>2.9339719365885759E-2</v>
      </c>
      <c r="AN51" s="27">
        <v>0</v>
      </c>
      <c r="AO51" s="27">
        <v>0</v>
      </c>
      <c r="AP51" s="27">
        <v>1.7877157631443579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58.770800777450859</v>
      </c>
      <c r="AW51" s="27">
        <v>7.6918832046200691</v>
      </c>
      <c r="AX51" s="27">
        <v>0</v>
      </c>
      <c r="AY51" s="27">
        <v>0</v>
      </c>
      <c r="AZ51" s="27">
        <v>90.347818516565212</v>
      </c>
      <c r="BA51" s="27">
        <v>0</v>
      </c>
      <c r="BB51" s="27">
        <v>0</v>
      </c>
      <c r="BC51" s="27">
        <v>0</v>
      </c>
      <c r="BD51" s="27">
        <v>0</v>
      </c>
      <c r="BE51" s="27">
        <v>0</v>
      </c>
      <c r="BF51" s="27">
        <v>47.757784195693809</v>
      </c>
      <c r="BG51" s="27">
        <v>1.7439070375164072</v>
      </c>
      <c r="BH51" s="27">
        <v>8.2024571228197125</v>
      </c>
      <c r="BI51" s="27">
        <v>0</v>
      </c>
      <c r="BJ51" s="27">
        <v>48.962001371727148</v>
      </c>
      <c r="BK51" s="28">
        <f t="shared" ref="BK51:BK52" si="17">SUM(C51:BJ51)</f>
        <v>354.63560485583378</v>
      </c>
    </row>
    <row r="52" spans="1:63" x14ac:dyDescent="0.2">
      <c r="A52" s="22"/>
      <c r="B52" s="32" t="s">
        <v>83</v>
      </c>
      <c r="C52" s="30">
        <f>SUM(C51)</f>
        <v>0</v>
      </c>
      <c r="D52" s="30">
        <f t="shared" ref="D52:BJ52" si="18">SUM(D51)</f>
        <v>0</v>
      </c>
      <c r="E52" s="30">
        <f t="shared" si="18"/>
        <v>0</v>
      </c>
      <c r="F52" s="30">
        <f t="shared" si="18"/>
        <v>0</v>
      </c>
      <c r="G52" s="30">
        <f t="shared" si="18"/>
        <v>0</v>
      </c>
      <c r="H52" s="30">
        <f t="shared" si="18"/>
        <v>3.211904557766625</v>
      </c>
      <c r="I52" s="30">
        <f t="shared" si="18"/>
        <v>61.776802791038747</v>
      </c>
      <c r="J52" s="30">
        <f t="shared" si="18"/>
        <v>0</v>
      </c>
      <c r="K52" s="30">
        <f t="shared" si="18"/>
        <v>0</v>
      </c>
      <c r="L52" s="30">
        <f t="shared" si="18"/>
        <v>7.2442414111526103</v>
      </c>
      <c r="M52" s="30">
        <f t="shared" si="18"/>
        <v>0</v>
      </c>
      <c r="N52" s="30">
        <f t="shared" si="18"/>
        <v>0</v>
      </c>
      <c r="O52" s="30">
        <f t="shared" si="18"/>
        <v>0</v>
      </c>
      <c r="P52" s="30">
        <f t="shared" si="18"/>
        <v>0</v>
      </c>
      <c r="Q52" s="30">
        <f t="shared" si="18"/>
        <v>0</v>
      </c>
      <c r="R52" s="30">
        <f t="shared" si="18"/>
        <v>1.7518479576476269</v>
      </c>
      <c r="S52" s="30">
        <f t="shared" si="18"/>
        <v>1.5422557666486978E-2</v>
      </c>
      <c r="T52" s="30">
        <f t="shared" si="18"/>
        <v>4.8990805101640973</v>
      </c>
      <c r="U52" s="30">
        <f t="shared" si="18"/>
        <v>0</v>
      </c>
      <c r="V52" s="30">
        <f t="shared" si="18"/>
        <v>6.0032802671305205</v>
      </c>
      <c r="W52" s="30">
        <f t="shared" si="18"/>
        <v>0</v>
      </c>
      <c r="X52" s="30">
        <f t="shared" si="18"/>
        <v>0</v>
      </c>
      <c r="Y52" s="30">
        <f t="shared" si="18"/>
        <v>0</v>
      </c>
      <c r="Z52" s="30">
        <f t="shared" si="18"/>
        <v>0</v>
      </c>
      <c r="AA52" s="30">
        <f t="shared" si="18"/>
        <v>0</v>
      </c>
      <c r="AB52" s="30">
        <f t="shared" si="18"/>
        <v>1.3459294634480752</v>
      </c>
      <c r="AC52" s="30">
        <f t="shared" si="18"/>
        <v>3.5396891584668125E-3</v>
      </c>
      <c r="AD52" s="30">
        <f t="shared" si="18"/>
        <v>0</v>
      </c>
      <c r="AE52" s="30">
        <f t="shared" si="18"/>
        <v>0</v>
      </c>
      <c r="AF52" s="30">
        <f t="shared" si="18"/>
        <v>1.4695361596493404</v>
      </c>
      <c r="AG52" s="30">
        <f t="shared" si="18"/>
        <v>0</v>
      </c>
      <c r="AH52" s="30">
        <f t="shared" si="18"/>
        <v>0</v>
      </c>
      <c r="AI52" s="30">
        <f t="shared" si="18"/>
        <v>0</v>
      </c>
      <c r="AJ52" s="30">
        <f t="shared" si="18"/>
        <v>0</v>
      </c>
      <c r="AK52" s="30">
        <f t="shared" si="18"/>
        <v>0</v>
      </c>
      <c r="AL52" s="30">
        <f t="shared" si="18"/>
        <v>1.6203117821076942</v>
      </c>
      <c r="AM52" s="30">
        <f t="shared" si="18"/>
        <v>2.9339719365885759E-2</v>
      </c>
      <c r="AN52" s="30">
        <f t="shared" si="18"/>
        <v>0</v>
      </c>
      <c r="AO52" s="30">
        <f t="shared" si="18"/>
        <v>0</v>
      </c>
      <c r="AP52" s="30">
        <f t="shared" si="18"/>
        <v>1.7877157631443579</v>
      </c>
      <c r="AQ52" s="30">
        <f t="shared" si="18"/>
        <v>0</v>
      </c>
      <c r="AR52" s="30">
        <f t="shared" si="18"/>
        <v>0</v>
      </c>
      <c r="AS52" s="30">
        <f t="shared" si="18"/>
        <v>0</v>
      </c>
      <c r="AT52" s="30">
        <f t="shared" si="18"/>
        <v>0</v>
      </c>
      <c r="AU52" s="30">
        <f t="shared" si="18"/>
        <v>0</v>
      </c>
      <c r="AV52" s="30">
        <f t="shared" si="18"/>
        <v>58.770800777450859</v>
      </c>
      <c r="AW52" s="30">
        <f t="shared" si="18"/>
        <v>7.6918832046200691</v>
      </c>
      <c r="AX52" s="30">
        <f t="shared" si="18"/>
        <v>0</v>
      </c>
      <c r="AY52" s="30">
        <f t="shared" si="18"/>
        <v>0</v>
      </c>
      <c r="AZ52" s="30">
        <f t="shared" si="18"/>
        <v>90.347818516565212</v>
      </c>
      <c r="BA52" s="30">
        <f t="shared" si="18"/>
        <v>0</v>
      </c>
      <c r="BB52" s="30">
        <f t="shared" si="18"/>
        <v>0</v>
      </c>
      <c r="BC52" s="30">
        <f t="shared" si="18"/>
        <v>0</v>
      </c>
      <c r="BD52" s="30">
        <f t="shared" si="18"/>
        <v>0</v>
      </c>
      <c r="BE52" s="30">
        <f t="shared" si="18"/>
        <v>0</v>
      </c>
      <c r="BF52" s="30">
        <f t="shared" si="18"/>
        <v>47.757784195693809</v>
      </c>
      <c r="BG52" s="30">
        <f t="shared" si="18"/>
        <v>1.7439070375164072</v>
      </c>
      <c r="BH52" s="30">
        <f t="shared" si="18"/>
        <v>8.2024571228197125</v>
      </c>
      <c r="BI52" s="30">
        <f t="shared" si="18"/>
        <v>0</v>
      </c>
      <c r="BJ52" s="30">
        <f t="shared" si="18"/>
        <v>48.962001371727148</v>
      </c>
      <c r="BK52" s="28">
        <f t="shared" si="17"/>
        <v>354.63560485583378</v>
      </c>
    </row>
    <row r="53" spans="1:63" ht="2.25" customHeight="1" x14ac:dyDescent="0.2">
      <c r="A53" s="22"/>
      <c r="B53" s="25"/>
      <c r="C53" s="49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1"/>
    </row>
    <row r="54" spans="1:63" x14ac:dyDescent="0.2">
      <c r="A54" s="22" t="s">
        <v>4</v>
      </c>
      <c r="B54" s="23" t="s">
        <v>9</v>
      </c>
      <c r="C54" s="49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1"/>
    </row>
    <row r="55" spans="1:63" x14ac:dyDescent="0.2">
      <c r="A55" s="22" t="s">
        <v>76</v>
      </c>
      <c r="B55" s="25" t="s">
        <v>17</v>
      </c>
      <c r="C55" s="49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1"/>
    </row>
    <row r="56" spans="1:63" x14ac:dyDescent="0.2">
      <c r="A56" s="22"/>
      <c r="B56" s="29" t="s">
        <v>37</v>
      </c>
      <c r="C56" s="30">
        <v>0</v>
      </c>
      <c r="D56" s="27">
        <v>0</v>
      </c>
      <c r="E56" s="27">
        <v>0</v>
      </c>
      <c r="F56" s="27">
        <v>0</v>
      </c>
      <c r="G56" s="36">
        <v>0</v>
      </c>
      <c r="H56" s="30">
        <v>0</v>
      </c>
      <c r="I56" s="27">
        <v>0</v>
      </c>
      <c r="J56" s="27">
        <v>0</v>
      </c>
      <c r="K56" s="27">
        <v>0</v>
      </c>
      <c r="L56" s="36">
        <v>0</v>
      </c>
      <c r="M56" s="30">
        <v>0</v>
      </c>
      <c r="N56" s="27">
        <v>0</v>
      </c>
      <c r="O56" s="27">
        <v>0</v>
      </c>
      <c r="P56" s="27">
        <v>0</v>
      </c>
      <c r="Q56" s="36">
        <v>0</v>
      </c>
      <c r="R56" s="30">
        <v>0</v>
      </c>
      <c r="S56" s="27">
        <v>0</v>
      </c>
      <c r="T56" s="27">
        <v>0</v>
      </c>
      <c r="U56" s="27">
        <v>0</v>
      </c>
      <c r="V56" s="36">
        <v>0</v>
      </c>
      <c r="W56" s="30">
        <v>0</v>
      </c>
      <c r="X56" s="27">
        <v>0</v>
      </c>
      <c r="Y56" s="27">
        <v>0</v>
      </c>
      <c r="Z56" s="27">
        <v>0</v>
      </c>
      <c r="AA56" s="36">
        <v>0</v>
      </c>
      <c r="AB56" s="30">
        <v>0</v>
      </c>
      <c r="AC56" s="27">
        <v>0</v>
      </c>
      <c r="AD56" s="27">
        <v>0</v>
      </c>
      <c r="AE56" s="27">
        <v>0</v>
      </c>
      <c r="AF56" s="36">
        <v>0</v>
      </c>
      <c r="AG56" s="30">
        <v>0</v>
      </c>
      <c r="AH56" s="27">
        <v>0</v>
      </c>
      <c r="AI56" s="27">
        <v>0</v>
      </c>
      <c r="AJ56" s="27">
        <v>0</v>
      </c>
      <c r="AK56" s="36">
        <v>0</v>
      </c>
      <c r="AL56" s="30">
        <v>0</v>
      </c>
      <c r="AM56" s="27">
        <v>0</v>
      </c>
      <c r="AN56" s="27">
        <v>0</v>
      </c>
      <c r="AO56" s="27">
        <v>0</v>
      </c>
      <c r="AP56" s="36">
        <v>0</v>
      </c>
      <c r="AQ56" s="30">
        <v>0</v>
      </c>
      <c r="AR56" s="27">
        <v>0</v>
      </c>
      <c r="AS56" s="27">
        <v>0</v>
      </c>
      <c r="AT56" s="27">
        <v>0</v>
      </c>
      <c r="AU56" s="36">
        <v>0</v>
      </c>
      <c r="AV56" s="30">
        <v>0</v>
      </c>
      <c r="AW56" s="27">
        <v>0</v>
      </c>
      <c r="AX56" s="27">
        <v>0</v>
      </c>
      <c r="AY56" s="27">
        <v>0</v>
      </c>
      <c r="AZ56" s="36">
        <v>0</v>
      </c>
      <c r="BA56" s="30">
        <v>0</v>
      </c>
      <c r="BB56" s="27">
        <v>0</v>
      </c>
      <c r="BC56" s="27">
        <v>0</v>
      </c>
      <c r="BD56" s="27">
        <v>0</v>
      </c>
      <c r="BE56" s="36">
        <v>0</v>
      </c>
      <c r="BF56" s="30">
        <v>0</v>
      </c>
      <c r="BG56" s="27">
        <v>0</v>
      </c>
      <c r="BH56" s="27">
        <v>0</v>
      </c>
      <c r="BI56" s="27">
        <v>0</v>
      </c>
      <c r="BJ56" s="36">
        <v>0</v>
      </c>
      <c r="BK56" s="28">
        <f>SUM(C56:BJ56)</f>
        <v>0</v>
      </c>
    </row>
    <row r="57" spans="1:63" x14ac:dyDescent="0.2">
      <c r="A57" s="22"/>
      <c r="B57" s="29" t="s">
        <v>85</v>
      </c>
      <c r="C57" s="30">
        <f>SUM(C56)</f>
        <v>0</v>
      </c>
      <c r="D57" s="30">
        <f t="shared" ref="D57:BJ57" si="19">SUM(D56)</f>
        <v>0</v>
      </c>
      <c r="E57" s="30">
        <f t="shared" si="19"/>
        <v>0</v>
      </c>
      <c r="F57" s="30">
        <f t="shared" si="19"/>
        <v>0</v>
      </c>
      <c r="G57" s="30">
        <f t="shared" si="19"/>
        <v>0</v>
      </c>
      <c r="H57" s="30">
        <f t="shared" si="19"/>
        <v>0</v>
      </c>
      <c r="I57" s="30">
        <f t="shared" si="19"/>
        <v>0</v>
      </c>
      <c r="J57" s="30">
        <f t="shared" si="19"/>
        <v>0</v>
      </c>
      <c r="K57" s="30">
        <f t="shared" si="19"/>
        <v>0</v>
      </c>
      <c r="L57" s="30">
        <f t="shared" si="19"/>
        <v>0</v>
      </c>
      <c r="M57" s="30">
        <f t="shared" si="19"/>
        <v>0</v>
      </c>
      <c r="N57" s="30">
        <f t="shared" si="19"/>
        <v>0</v>
      </c>
      <c r="O57" s="30">
        <f t="shared" si="19"/>
        <v>0</v>
      </c>
      <c r="P57" s="30">
        <f t="shared" si="19"/>
        <v>0</v>
      </c>
      <c r="Q57" s="30">
        <f t="shared" si="19"/>
        <v>0</v>
      </c>
      <c r="R57" s="30">
        <f t="shared" si="19"/>
        <v>0</v>
      </c>
      <c r="S57" s="30">
        <f t="shared" si="19"/>
        <v>0</v>
      </c>
      <c r="T57" s="30">
        <f t="shared" si="19"/>
        <v>0</v>
      </c>
      <c r="U57" s="30">
        <f t="shared" si="19"/>
        <v>0</v>
      </c>
      <c r="V57" s="30">
        <f t="shared" si="19"/>
        <v>0</v>
      </c>
      <c r="W57" s="30">
        <f t="shared" si="19"/>
        <v>0</v>
      </c>
      <c r="X57" s="30">
        <f t="shared" si="19"/>
        <v>0</v>
      </c>
      <c r="Y57" s="30">
        <f t="shared" si="19"/>
        <v>0</v>
      </c>
      <c r="Z57" s="30">
        <f t="shared" si="19"/>
        <v>0</v>
      </c>
      <c r="AA57" s="30">
        <f t="shared" si="19"/>
        <v>0</v>
      </c>
      <c r="AB57" s="30">
        <f t="shared" si="19"/>
        <v>0</v>
      </c>
      <c r="AC57" s="30">
        <f t="shared" si="19"/>
        <v>0</v>
      </c>
      <c r="AD57" s="30">
        <f t="shared" si="19"/>
        <v>0</v>
      </c>
      <c r="AE57" s="30">
        <f t="shared" si="19"/>
        <v>0</v>
      </c>
      <c r="AF57" s="30">
        <f t="shared" si="19"/>
        <v>0</v>
      </c>
      <c r="AG57" s="30">
        <f t="shared" si="19"/>
        <v>0</v>
      </c>
      <c r="AH57" s="30">
        <f t="shared" si="19"/>
        <v>0</v>
      </c>
      <c r="AI57" s="30">
        <f t="shared" si="19"/>
        <v>0</v>
      </c>
      <c r="AJ57" s="30">
        <f t="shared" si="19"/>
        <v>0</v>
      </c>
      <c r="AK57" s="30">
        <f t="shared" si="19"/>
        <v>0</v>
      </c>
      <c r="AL57" s="30">
        <f t="shared" si="19"/>
        <v>0</v>
      </c>
      <c r="AM57" s="30">
        <f t="shared" si="19"/>
        <v>0</v>
      </c>
      <c r="AN57" s="30">
        <f t="shared" si="19"/>
        <v>0</v>
      </c>
      <c r="AO57" s="30">
        <f t="shared" si="19"/>
        <v>0</v>
      </c>
      <c r="AP57" s="30">
        <f t="shared" si="19"/>
        <v>0</v>
      </c>
      <c r="AQ57" s="30">
        <f t="shared" si="19"/>
        <v>0</v>
      </c>
      <c r="AR57" s="30">
        <f t="shared" si="19"/>
        <v>0</v>
      </c>
      <c r="AS57" s="30">
        <f t="shared" si="19"/>
        <v>0</v>
      </c>
      <c r="AT57" s="30">
        <f t="shared" si="19"/>
        <v>0</v>
      </c>
      <c r="AU57" s="30">
        <f t="shared" si="19"/>
        <v>0</v>
      </c>
      <c r="AV57" s="30">
        <f t="shared" si="19"/>
        <v>0</v>
      </c>
      <c r="AW57" s="30">
        <f t="shared" si="19"/>
        <v>0</v>
      </c>
      <c r="AX57" s="30">
        <f t="shared" si="19"/>
        <v>0</v>
      </c>
      <c r="AY57" s="30">
        <f t="shared" si="19"/>
        <v>0</v>
      </c>
      <c r="AZ57" s="30">
        <f t="shared" si="19"/>
        <v>0</v>
      </c>
      <c r="BA57" s="30">
        <f t="shared" si="19"/>
        <v>0</v>
      </c>
      <c r="BB57" s="30">
        <f t="shared" si="19"/>
        <v>0</v>
      </c>
      <c r="BC57" s="30">
        <f t="shared" si="19"/>
        <v>0</v>
      </c>
      <c r="BD57" s="30">
        <f t="shared" si="19"/>
        <v>0</v>
      </c>
      <c r="BE57" s="30">
        <f t="shared" si="19"/>
        <v>0</v>
      </c>
      <c r="BF57" s="30">
        <f t="shared" si="19"/>
        <v>0</v>
      </c>
      <c r="BG57" s="30">
        <f t="shared" si="19"/>
        <v>0</v>
      </c>
      <c r="BH57" s="30">
        <f t="shared" si="19"/>
        <v>0</v>
      </c>
      <c r="BI57" s="30">
        <f t="shared" si="19"/>
        <v>0</v>
      </c>
      <c r="BJ57" s="30">
        <f t="shared" si="19"/>
        <v>0</v>
      </c>
      <c r="BK57" s="28">
        <f>SUM(C57:BJ57)</f>
        <v>0</v>
      </c>
    </row>
    <row r="58" spans="1:63" x14ac:dyDescent="0.2">
      <c r="A58" s="22" t="s">
        <v>77</v>
      </c>
      <c r="B58" s="25" t="s">
        <v>18</v>
      </c>
      <c r="C58" s="49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1"/>
    </row>
    <row r="59" spans="1:63" x14ac:dyDescent="0.2">
      <c r="A59" s="22"/>
      <c r="B59" s="29" t="s">
        <v>112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0.26346610219246241</v>
      </c>
      <c r="AW59" s="30">
        <v>190.99159919416002</v>
      </c>
      <c r="AX59" s="30">
        <v>312.81602927693018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0.13241833163414507</v>
      </c>
      <c r="BG59" s="30">
        <v>22.733306899801619</v>
      </c>
      <c r="BH59" s="30">
        <v>0</v>
      </c>
      <c r="BI59" s="30">
        <v>0</v>
      </c>
      <c r="BJ59" s="30">
        <v>0.6684698172841913</v>
      </c>
      <c r="BK59" s="28">
        <f t="shared" ref="BK59:BK64" si="20">SUM(C59:BJ59)</f>
        <v>527.6052896220026</v>
      </c>
    </row>
    <row r="60" spans="1:63" x14ac:dyDescent="0.2">
      <c r="A60" s="22"/>
      <c r="B60" s="29" t="s">
        <v>113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0.16457200938359434</v>
      </c>
      <c r="AW60" s="30">
        <v>81.838507105552154</v>
      </c>
      <c r="AX60" s="30">
        <v>315.91950314366727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6.1900162861701538E-2</v>
      </c>
      <c r="BG60" s="30">
        <v>0</v>
      </c>
      <c r="BH60" s="30">
        <v>0</v>
      </c>
      <c r="BI60" s="30">
        <v>0</v>
      </c>
      <c r="BJ60" s="30">
        <v>0</v>
      </c>
      <c r="BK60" s="28">
        <f t="shared" si="20"/>
        <v>397.98448242146475</v>
      </c>
    </row>
    <row r="61" spans="1:63" x14ac:dyDescent="0.2">
      <c r="A61" s="22"/>
      <c r="B61" s="29" t="s">
        <v>111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0.38008838518739396</v>
      </c>
      <c r="AW61" s="30">
        <v>76.667449909617829</v>
      </c>
      <c r="AX61" s="30">
        <v>0</v>
      </c>
      <c r="AY61" s="30">
        <v>0</v>
      </c>
      <c r="AZ61" s="30">
        <v>1.3115599033251966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0.10764144795558837</v>
      </c>
      <c r="BG61" s="30">
        <v>9.5230322337096305E-3</v>
      </c>
      <c r="BH61" s="30">
        <v>0</v>
      </c>
      <c r="BI61" s="30">
        <v>0</v>
      </c>
      <c r="BJ61" s="30">
        <v>0.32460588614651431</v>
      </c>
      <c r="BK61" s="28">
        <f t="shared" si="20"/>
        <v>78.800868564466228</v>
      </c>
    </row>
    <row r="62" spans="1:63" x14ac:dyDescent="0.2">
      <c r="A62" s="22"/>
      <c r="B62" s="29" t="s">
        <v>114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0.99901876289386771</v>
      </c>
      <c r="AW62" s="30">
        <v>1.3231619555837479</v>
      </c>
      <c r="AX62" s="30">
        <v>324.01679932506067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1.7974091056720745</v>
      </c>
      <c r="BG62" s="30">
        <v>7.1570089574064387E-5</v>
      </c>
      <c r="BH62" s="30">
        <v>0</v>
      </c>
      <c r="BI62" s="30">
        <v>0</v>
      </c>
      <c r="BJ62" s="30">
        <v>0</v>
      </c>
      <c r="BK62" s="28">
        <f t="shared" si="20"/>
        <v>328.13646071929998</v>
      </c>
    </row>
    <row r="63" spans="1:63" x14ac:dyDescent="0.2">
      <c r="A63" s="22"/>
      <c r="B63" s="29" t="s">
        <v>86</v>
      </c>
      <c r="C63" s="30">
        <f>SUM(C59:C62)</f>
        <v>0</v>
      </c>
      <c r="D63" s="30">
        <f t="shared" ref="D63:BJ63" si="21">SUM(D59:D62)</f>
        <v>0</v>
      </c>
      <c r="E63" s="30">
        <f t="shared" si="21"/>
        <v>0</v>
      </c>
      <c r="F63" s="30">
        <f t="shared" si="21"/>
        <v>0</v>
      </c>
      <c r="G63" s="30">
        <f t="shared" si="21"/>
        <v>0</v>
      </c>
      <c r="H63" s="30">
        <f t="shared" si="21"/>
        <v>0</v>
      </c>
      <c r="I63" s="30">
        <f t="shared" si="21"/>
        <v>0</v>
      </c>
      <c r="J63" s="30">
        <f t="shared" si="21"/>
        <v>0</v>
      </c>
      <c r="K63" s="30">
        <f t="shared" si="21"/>
        <v>0</v>
      </c>
      <c r="L63" s="30">
        <f t="shared" si="21"/>
        <v>0</v>
      </c>
      <c r="M63" s="30">
        <f t="shared" si="21"/>
        <v>0</v>
      </c>
      <c r="N63" s="30">
        <f t="shared" si="21"/>
        <v>0</v>
      </c>
      <c r="O63" s="30">
        <f t="shared" si="21"/>
        <v>0</v>
      </c>
      <c r="P63" s="30">
        <f t="shared" si="21"/>
        <v>0</v>
      </c>
      <c r="Q63" s="30">
        <f t="shared" si="21"/>
        <v>0</v>
      </c>
      <c r="R63" s="30">
        <f t="shared" si="21"/>
        <v>0</v>
      </c>
      <c r="S63" s="30">
        <f t="shared" si="21"/>
        <v>0</v>
      </c>
      <c r="T63" s="30">
        <f t="shared" si="21"/>
        <v>0</v>
      </c>
      <c r="U63" s="30">
        <f t="shared" si="21"/>
        <v>0</v>
      </c>
      <c r="V63" s="30">
        <f t="shared" si="21"/>
        <v>0</v>
      </c>
      <c r="W63" s="30">
        <f t="shared" si="21"/>
        <v>0</v>
      </c>
      <c r="X63" s="30">
        <f t="shared" si="21"/>
        <v>0</v>
      </c>
      <c r="Y63" s="30">
        <f t="shared" si="21"/>
        <v>0</v>
      </c>
      <c r="Z63" s="30">
        <f t="shared" si="21"/>
        <v>0</v>
      </c>
      <c r="AA63" s="30">
        <f t="shared" si="21"/>
        <v>0</v>
      </c>
      <c r="AB63" s="30">
        <f t="shared" si="21"/>
        <v>0</v>
      </c>
      <c r="AC63" s="30">
        <f t="shared" si="21"/>
        <v>0</v>
      </c>
      <c r="AD63" s="30">
        <f t="shared" si="21"/>
        <v>0</v>
      </c>
      <c r="AE63" s="30">
        <f t="shared" si="21"/>
        <v>0</v>
      </c>
      <c r="AF63" s="30">
        <f t="shared" si="21"/>
        <v>0</v>
      </c>
      <c r="AG63" s="30">
        <f t="shared" si="21"/>
        <v>0</v>
      </c>
      <c r="AH63" s="30">
        <f t="shared" si="21"/>
        <v>0</v>
      </c>
      <c r="AI63" s="30">
        <f t="shared" si="21"/>
        <v>0</v>
      </c>
      <c r="AJ63" s="30">
        <f t="shared" si="21"/>
        <v>0</v>
      </c>
      <c r="AK63" s="30">
        <f t="shared" si="21"/>
        <v>0</v>
      </c>
      <c r="AL63" s="30">
        <f t="shared" si="21"/>
        <v>0</v>
      </c>
      <c r="AM63" s="30">
        <f t="shared" si="21"/>
        <v>0</v>
      </c>
      <c r="AN63" s="30">
        <f t="shared" si="21"/>
        <v>0</v>
      </c>
      <c r="AO63" s="30">
        <f t="shared" si="21"/>
        <v>0</v>
      </c>
      <c r="AP63" s="30">
        <f t="shared" si="21"/>
        <v>0</v>
      </c>
      <c r="AQ63" s="30">
        <f t="shared" si="21"/>
        <v>0</v>
      </c>
      <c r="AR63" s="30">
        <f t="shared" si="21"/>
        <v>0</v>
      </c>
      <c r="AS63" s="30">
        <f t="shared" si="21"/>
        <v>0</v>
      </c>
      <c r="AT63" s="30">
        <f t="shared" si="21"/>
        <v>0</v>
      </c>
      <c r="AU63" s="30">
        <f t="shared" si="21"/>
        <v>0</v>
      </c>
      <c r="AV63" s="30">
        <f t="shared" si="21"/>
        <v>1.8071452596573185</v>
      </c>
      <c r="AW63" s="30">
        <f t="shared" si="21"/>
        <v>350.82071816491379</v>
      </c>
      <c r="AX63" s="30">
        <f t="shared" si="21"/>
        <v>952.75233174565813</v>
      </c>
      <c r="AY63" s="30">
        <f t="shared" si="21"/>
        <v>0</v>
      </c>
      <c r="AZ63" s="30">
        <f t="shared" si="21"/>
        <v>1.3115599033251966</v>
      </c>
      <c r="BA63" s="30">
        <f t="shared" si="21"/>
        <v>0</v>
      </c>
      <c r="BB63" s="30">
        <f t="shared" si="21"/>
        <v>0</v>
      </c>
      <c r="BC63" s="30">
        <f t="shared" si="21"/>
        <v>0</v>
      </c>
      <c r="BD63" s="30">
        <f t="shared" si="21"/>
        <v>0</v>
      </c>
      <c r="BE63" s="30">
        <f t="shared" si="21"/>
        <v>0</v>
      </c>
      <c r="BF63" s="30">
        <f t="shared" si="21"/>
        <v>2.0993690481235094</v>
      </c>
      <c r="BG63" s="30">
        <f t="shared" si="21"/>
        <v>22.742901502124901</v>
      </c>
      <c r="BH63" s="30">
        <f t="shared" si="21"/>
        <v>0</v>
      </c>
      <c r="BI63" s="30">
        <f t="shared" si="21"/>
        <v>0</v>
      </c>
      <c r="BJ63" s="30">
        <f t="shared" si="21"/>
        <v>0.99307570343070561</v>
      </c>
      <c r="BK63" s="28">
        <f t="shared" si="20"/>
        <v>1332.5271013272334</v>
      </c>
    </row>
    <row r="64" spans="1:63" x14ac:dyDescent="0.2">
      <c r="A64" s="22"/>
      <c r="B64" s="32" t="s">
        <v>84</v>
      </c>
      <c r="C64" s="30">
        <f>C57+C63</f>
        <v>0</v>
      </c>
      <c r="D64" s="30">
        <f t="shared" ref="D64:BJ64" si="22">D57+D63</f>
        <v>0</v>
      </c>
      <c r="E64" s="30">
        <f t="shared" si="22"/>
        <v>0</v>
      </c>
      <c r="F64" s="30">
        <f t="shared" si="22"/>
        <v>0</v>
      </c>
      <c r="G64" s="30">
        <f t="shared" si="22"/>
        <v>0</v>
      </c>
      <c r="H64" s="30">
        <f t="shared" si="22"/>
        <v>0</v>
      </c>
      <c r="I64" s="30">
        <f t="shared" si="22"/>
        <v>0</v>
      </c>
      <c r="J64" s="30">
        <f t="shared" si="22"/>
        <v>0</v>
      </c>
      <c r="K64" s="30">
        <f t="shared" si="22"/>
        <v>0</v>
      </c>
      <c r="L64" s="30">
        <f t="shared" si="22"/>
        <v>0</v>
      </c>
      <c r="M64" s="30">
        <f t="shared" si="22"/>
        <v>0</v>
      </c>
      <c r="N64" s="30">
        <f t="shared" si="22"/>
        <v>0</v>
      </c>
      <c r="O64" s="30">
        <f t="shared" si="22"/>
        <v>0</v>
      </c>
      <c r="P64" s="30">
        <f t="shared" si="22"/>
        <v>0</v>
      </c>
      <c r="Q64" s="30">
        <f t="shared" si="22"/>
        <v>0</v>
      </c>
      <c r="R64" s="30">
        <f t="shared" si="22"/>
        <v>0</v>
      </c>
      <c r="S64" s="30">
        <f t="shared" si="22"/>
        <v>0</v>
      </c>
      <c r="T64" s="30">
        <f t="shared" si="22"/>
        <v>0</v>
      </c>
      <c r="U64" s="30">
        <f t="shared" si="22"/>
        <v>0</v>
      </c>
      <c r="V64" s="30">
        <f t="shared" si="22"/>
        <v>0</v>
      </c>
      <c r="W64" s="30">
        <f t="shared" si="22"/>
        <v>0</v>
      </c>
      <c r="X64" s="30">
        <f t="shared" si="22"/>
        <v>0</v>
      </c>
      <c r="Y64" s="30">
        <f t="shared" si="22"/>
        <v>0</v>
      </c>
      <c r="Z64" s="30">
        <f t="shared" si="22"/>
        <v>0</v>
      </c>
      <c r="AA64" s="30">
        <f t="shared" si="22"/>
        <v>0</v>
      </c>
      <c r="AB64" s="30">
        <f t="shared" si="22"/>
        <v>0</v>
      </c>
      <c r="AC64" s="30">
        <f t="shared" si="22"/>
        <v>0</v>
      </c>
      <c r="AD64" s="30">
        <f t="shared" si="22"/>
        <v>0</v>
      </c>
      <c r="AE64" s="30">
        <f t="shared" si="22"/>
        <v>0</v>
      </c>
      <c r="AF64" s="30">
        <f t="shared" si="22"/>
        <v>0</v>
      </c>
      <c r="AG64" s="30">
        <f t="shared" si="22"/>
        <v>0</v>
      </c>
      <c r="AH64" s="30">
        <f t="shared" si="22"/>
        <v>0</v>
      </c>
      <c r="AI64" s="30">
        <f t="shared" si="22"/>
        <v>0</v>
      </c>
      <c r="AJ64" s="30">
        <f t="shared" si="22"/>
        <v>0</v>
      </c>
      <c r="AK64" s="30">
        <f t="shared" si="22"/>
        <v>0</v>
      </c>
      <c r="AL64" s="30">
        <f t="shared" si="22"/>
        <v>0</v>
      </c>
      <c r="AM64" s="30">
        <f t="shared" si="22"/>
        <v>0</v>
      </c>
      <c r="AN64" s="30">
        <f t="shared" si="22"/>
        <v>0</v>
      </c>
      <c r="AO64" s="30">
        <f t="shared" si="22"/>
        <v>0</v>
      </c>
      <c r="AP64" s="30">
        <f t="shared" si="22"/>
        <v>0</v>
      </c>
      <c r="AQ64" s="30">
        <f t="shared" si="22"/>
        <v>0</v>
      </c>
      <c r="AR64" s="30">
        <f t="shared" si="22"/>
        <v>0</v>
      </c>
      <c r="AS64" s="30">
        <f t="shared" si="22"/>
        <v>0</v>
      </c>
      <c r="AT64" s="30">
        <f t="shared" si="22"/>
        <v>0</v>
      </c>
      <c r="AU64" s="30">
        <f t="shared" si="22"/>
        <v>0</v>
      </c>
      <c r="AV64" s="30">
        <f t="shared" si="22"/>
        <v>1.8071452596573185</v>
      </c>
      <c r="AW64" s="30">
        <f t="shared" si="22"/>
        <v>350.82071816491379</v>
      </c>
      <c r="AX64" s="30">
        <f t="shared" si="22"/>
        <v>952.75233174565813</v>
      </c>
      <c r="AY64" s="30">
        <f t="shared" si="22"/>
        <v>0</v>
      </c>
      <c r="AZ64" s="30">
        <f t="shared" si="22"/>
        <v>1.3115599033251966</v>
      </c>
      <c r="BA64" s="30">
        <f t="shared" si="22"/>
        <v>0</v>
      </c>
      <c r="BB64" s="30">
        <f t="shared" si="22"/>
        <v>0</v>
      </c>
      <c r="BC64" s="30">
        <f t="shared" si="22"/>
        <v>0</v>
      </c>
      <c r="BD64" s="30">
        <f t="shared" si="22"/>
        <v>0</v>
      </c>
      <c r="BE64" s="30">
        <f t="shared" si="22"/>
        <v>0</v>
      </c>
      <c r="BF64" s="30">
        <f t="shared" si="22"/>
        <v>2.0993690481235094</v>
      </c>
      <c r="BG64" s="30">
        <f t="shared" si="22"/>
        <v>22.742901502124901</v>
      </c>
      <c r="BH64" s="30">
        <f t="shared" si="22"/>
        <v>0</v>
      </c>
      <c r="BI64" s="30">
        <f t="shared" si="22"/>
        <v>0</v>
      </c>
      <c r="BJ64" s="30">
        <f t="shared" si="22"/>
        <v>0.99307570343070561</v>
      </c>
      <c r="BK64" s="28">
        <f t="shared" si="20"/>
        <v>1332.5271013272334</v>
      </c>
    </row>
    <row r="65" spans="1:66" ht="4.5" customHeight="1" x14ac:dyDescent="0.2">
      <c r="A65" s="22"/>
      <c r="B65" s="25"/>
      <c r="C65" s="49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1"/>
    </row>
    <row r="66" spans="1:66" x14ac:dyDescent="0.2">
      <c r="A66" s="22" t="s">
        <v>19</v>
      </c>
      <c r="B66" s="23" t="s">
        <v>20</v>
      </c>
      <c r="C66" s="49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1"/>
    </row>
    <row r="67" spans="1:66" x14ac:dyDescent="0.2">
      <c r="A67" s="22" t="s">
        <v>76</v>
      </c>
      <c r="B67" s="25" t="s">
        <v>21</v>
      </c>
      <c r="C67" s="49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1"/>
    </row>
    <row r="68" spans="1:66" x14ac:dyDescent="0.2">
      <c r="A68" s="22"/>
      <c r="B68" s="29" t="s">
        <v>37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28">
        <f>SUM(C68:BJ68)</f>
        <v>0</v>
      </c>
    </row>
    <row r="69" spans="1:66" x14ac:dyDescent="0.2">
      <c r="A69" s="22"/>
      <c r="B69" s="32" t="s">
        <v>83</v>
      </c>
      <c r="C69" s="30">
        <v>0</v>
      </c>
      <c r="D69" s="27">
        <v>0</v>
      </c>
      <c r="E69" s="27">
        <v>0</v>
      </c>
      <c r="F69" s="27">
        <v>0</v>
      </c>
      <c r="G69" s="36">
        <v>0</v>
      </c>
      <c r="H69" s="30">
        <v>0</v>
      </c>
      <c r="I69" s="27">
        <v>0</v>
      </c>
      <c r="J69" s="27">
        <v>0</v>
      </c>
      <c r="K69" s="27">
        <v>0</v>
      </c>
      <c r="L69" s="36">
        <v>0</v>
      </c>
      <c r="M69" s="30">
        <v>0</v>
      </c>
      <c r="N69" s="27">
        <v>0</v>
      </c>
      <c r="O69" s="27">
        <v>0</v>
      </c>
      <c r="P69" s="27">
        <v>0</v>
      </c>
      <c r="Q69" s="36">
        <v>0</v>
      </c>
      <c r="R69" s="30">
        <v>0</v>
      </c>
      <c r="S69" s="27">
        <v>0</v>
      </c>
      <c r="T69" s="27">
        <v>0</v>
      </c>
      <c r="U69" s="27">
        <v>0</v>
      </c>
      <c r="V69" s="36">
        <v>0</v>
      </c>
      <c r="W69" s="30">
        <v>0</v>
      </c>
      <c r="X69" s="27">
        <v>0</v>
      </c>
      <c r="Y69" s="27">
        <v>0</v>
      </c>
      <c r="Z69" s="27">
        <v>0</v>
      </c>
      <c r="AA69" s="36">
        <v>0</v>
      </c>
      <c r="AB69" s="30">
        <v>0</v>
      </c>
      <c r="AC69" s="27">
        <v>0</v>
      </c>
      <c r="AD69" s="27">
        <v>0</v>
      </c>
      <c r="AE69" s="27">
        <v>0</v>
      </c>
      <c r="AF69" s="36">
        <v>0</v>
      </c>
      <c r="AG69" s="30">
        <v>0</v>
      </c>
      <c r="AH69" s="27">
        <v>0</v>
      </c>
      <c r="AI69" s="27">
        <v>0</v>
      </c>
      <c r="AJ69" s="27">
        <v>0</v>
      </c>
      <c r="AK69" s="36">
        <v>0</v>
      </c>
      <c r="AL69" s="30">
        <v>0</v>
      </c>
      <c r="AM69" s="27">
        <v>0</v>
      </c>
      <c r="AN69" s="27">
        <v>0</v>
      </c>
      <c r="AO69" s="27">
        <v>0</v>
      </c>
      <c r="AP69" s="36">
        <v>0</v>
      </c>
      <c r="AQ69" s="30">
        <v>0</v>
      </c>
      <c r="AR69" s="27">
        <v>0</v>
      </c>
      <c r="AS69" s="27">
        <v>0</v>
      </c>
      <c r="AT69" s="27">
        <v>0</v>
      </c>
      <c r="AU69" s="36">
        <v>0</v>
      </c>
      <c r="AV69" s="30">
        <v>0</v>
      </c>
      <c r="AW69" s="27">
        <v>0</v>
      </c>
      <c r="AX69" s="27">
        <v>0</v>
      </c>
      <c r="AY69" s="27">
        <v>0</v>
      </c>
      <c r="AZ69" s="36">
        <v>0</v>
      </c>
      <c r="BA69" s="30">
        <v>0</v>
      </c>
      <c r="BB69" s="27">
        <v>0</v>
      </c>
      <c r="BC69" s="27">
        <v>0</v>
      </c>
      <c r="BD69" s="27">
        <v>0</v>
      </c>
      <c r="BE69" s="36">
        <v>0</v>
      </c>
      <c r="BF69" s="30">
        <v>0</v>
      </c>
      <c r="BG69" s="27">
        <v>0</v>
      </c>
      <c r="BH69" s="27">
        <v>0</v>
      </c>
      <c r="BI69" s="27">
        <v>0</v>
      </c>
      <c r="BJ69" s="36">
        <v>0</v>
      </c>
      <c r="BK69" s="28">
        <f>SUM(C69:BJ69)</f>
        <v>0</v>
      </c>
    </row>
    <row r="70" spans="1:66" ht="4.5" customHeight="1" x14ac:dyDescent="0.2">
      <c r="A70" s="22"/>
      <c r="B70" s="37"/>
      <c r="C70" s="49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1"/>
    </row>
    <row r="71" spans="1:66" x14ac:dyDescent="0.2">
      <c r="A71" s="22"/>
      <c r="B71" s="38" t="s">
        <v>99</v>
      </c>
      <c r="C71" s="39">
        <f t="shared" ref="C71:AH71" si="23">C29+C47+C52+C64+C69</f>
        <v>0</v>
      </c>
      <c r="D71" s="39">
        <f t="shared" si="23"/>
        <v>17.37509381033064</v>
      </c>
      <c r="E71" s="39">
        <f t="shared" si="23"/>
        <v>0</v>
      </c>
      <c r="F71" s="39">
        <f t="shared" si="23"/>
        <v>0</v>
      </c>
      <c r="G71" s="39">
        <f t="shared" si="23"/>
        <v>0</v>
      </c>
      <c r="H71" s="39">
        <f t="shared" si="23"/>
        <v>76.489501250961965</v>
      </c>
      <c r="I71" s="39">
        <f t="shared" si="23"/>
        <v>5388.7871229755046</v>
      </c>
      <c r="J71" s="39">
        <f t="shared" si="23"/>
        <v>3153.6346311233119</v>
      </c>
      <c r="K71" s="39">
        <f t="shared" si="23"/>
        <v>0</v>
      </c>
      <c r="L71" s="39">
        <f t="shared" si="23"/>
        <v>339.75849459462466</v>
      </c>
      <c r="M71" s="39">
        <f t="shared" si="23"/>
        <v>0</v>
      </c>
      <c r="N71" s="39">
        <f t="shared" si="23"/>
        <v>0</v>
      </c>
      <c r="O71" s="39">
        <f t="shared" si="23"/>
        <v>0</v>
      </c>
      <c r="P71" s="39">
        <f t="shared" si="23"/>
        <v>0</v>
      </c>
      <c r="Q71" s="39">
        <f t="shared" si="23"/>
        <v>0</v>
      </c>
      <c r="R71" s="39">
        <f t="shared" si="23"/>
        <v>44.083007075815253</v>
      </c>
      <c r="S71" s="39">
        <f t="shared" si="23"/>
        <v>100.88120847853662</v>
      </c>
      <c r="T71" s="39">
        <f t="shared" si="23"/>
        <v>610.09720382810531</v>
      </c>
      <c r="U71" s="39">
        <f t="shared" si="23"/>
        <v>0</v>
      </c>
      <c r="V71" s="39">
        <f t="shared" si="23"/>
        <v>46.65153171348382</v>
      </c>
      <c r="W71" s="39">
        <f t="shared" si="23"/>
        <v>0</v>
      </c>
      <c r="X71" s="39">
        <f t="shared" si="23"/>
        <v>0</v>
      </c>
      <c r="Y71" s="39">
        <f t="shared" si="23"/>
        <v>0</v>
      </c>
      <c r="Z71" s="39">
        <f t="shared" si="23"/>
        <v>0</v>
      </c>
      <c r="AA71" s="39">
        <f t="shared" si="23"/>
        <v>0</v>
      </c>
      <c r="AB71" s="39">
        <f t="shared" si="23"/>
        <v>9.7153859458450178</v>
      </c>
      <c r="AC71" s="39">
        <f t="shared" si="23"/>
        <v>161.04259500996571</v>
      </c>
      <c r="AD71" s="39">
        <f t="shared" si="23"/>
        <v>0</v>
      </c>
      <c r="AE71" s="39">
        <f t="shared" si="23"/>
        <v>0</v>
      </c>
      <c r="AF71" s="39">
        <f t="shared" si="23"/>
        <v>4.6341452073189968</v>
      </c>
      <c r="AG71" s="39">
        <f t="shared" si="23"/>
        <v>0</v>
      </c>
      <c r="AH71" s="39">
        <f t="shared" si="23"/>
        <v>0</v>
      </c>
      <c r="AI71" s="39">
        <f t="shared" ref="AI71:BK71" si="24">AI29+AI47+AI52+AI64+AI69</f>
        <v>0</v>
      </c>
      <c r="AJ71" s="39">
        <f t="shared" si="24"/>
        <v>0</v>
      </c>
      <c r="AK71" s="39">
        <f t="shared" si="24"/>
        <v>0</v>
      </c>
      <c r="AL71" s="39">
        <f t="shared" si="24"/>
        <v>11.449387923836014</v>
      </c>
      <c r="AM71" s="39">
        <f t="shared" si="24"/>
        <v>0.19921501034577921</v>
      </c>
      <c r="AN71" s="39">
        <f t="shared" si="24"/>
        <v>0</v>
      </c>
      <c r="AO71" s="39">
        <f t="shared" si="24"/>
        <v>0</v>
      </c>
      <c r="AP71" s="39">
        <f t="shared" si="24"/>
        <v>3.3713883434023244</v>
      </c>
      <c r="AQ71" s="39">
        <f t="shared" si="24"/>
        <v>0</v>
      </c>
      <c r="AR71" s="39">
        <f t="shared" si="24"/>
        <v>0</v>
      </c>
      <c r="AS71" s="39">
        <f t="shared" si="24"/>
        <v>0</v>
      </c>
      <c r="AT71" s="39">
        <f t="shared" si="24"/>
        <v>0</v>
      </c>
      <c r="AU71" s="39">
        <f t="shared" si="24"/>
        <v>0</v>
      </c>
      <c r="AV71" s="39">
        <f t="shared" si="24"/>
        <v>880.53122706721933</v>
      </c>
      <c r="AW71" s="39">
        <f t="shared" si="24"/>
        <v>1421.5978771885445</v>
      </c>
      <c r="AX71" s="39">
        <f t="shared" si="24"/>
        <v>1218.2451025894361</v>
      </c>
      <c r="AY71" s="39">
        <f t="shared" si="24"/>
        <v>0</v>
      </c>
      <c r="AZ71" s="39">
        <f t="shared" si="24"/>
        <v>762.34290371709051</v>
      </c>
      <c r="BA71" s="39">
        <f t="shared" si="24"/>
        <v>0</v>
      </c>
      <c r="BB71" s="39">
        <f t="shared" si="24"/>
        <v>0</v>
      </c>
      <c r="BC71" s="39">
        <f t="shared" si="24"/>
        <v>0</v>
      </c>
      <c r="BD71" s="39">
        <f t="shared" si="24"/>
        <v>0</v>
      </c>
      <c r="BE71" s="39">
        <f t="shared" si="24"/>
        <v>0</v>
      </c>
      <c r="BF71" s="39">
        <f t="shared" si="24"/>
        <v>818.26284945461896</v>
      </c>
      <c r="BG71" s="39">
        <f t="shared" si="24"/>
        <v>182.97446652527987</v>
      </c>
      <c r="BH71" s="39">
        <f t="shared" si="24"/>
        <v>162.95945333550364</v>
      </c>
      <c r="BI71" s="39">
        <f t="shared" si="24"/>
        <v>0</v>
      </c>
      <c r="BJ71" s="39">
        <f t="shared" si="24"/>
        <v>299.17167384252122</v>
      </c>
      <c r="BK71" s="47">
        <f t="shared" si="24"/>
        <v>15714.255466011604</v>
      </c>
      <c r="BM71" s="46"/>
      <c r="BN71" s="46"/>
    </row>
    <row r="72" spans="1:66" ht="4.5" customHeight="1" x14ac:dyDescent="0.2">
      <c r="A72" s="22"/>
      <c r="B72" s="38"/>
      <c r="C72" s="54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5"/>
    </row>
    <row r="73" spans="1:66" ht="14.25" customHeight="1" x14ac:dyDescent="0.3">
      <c r="A73" s="22" t="s">
        <v>5</v>
      </c>
      <c r="B73" s="20" t="s">
        <v>23</v>
      </c>
      <c r="C73" s="54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5"/>
    </row>
    <row r="74" spans="1:66" x14ac:dyDescent="0.2">
      <c r="A74" s="22"/>
      <c r="B74" s="29" t="s">
        <v>37</v>
      </c>
      <c r="C74" s="27"/>
      <c r="D74" s="27"/>
      <c r="E74" s="27"/>
      <c r="F74" s="27"/>
      <c r="G74" s="40"/>
      <c r="H74" s="30"/>
      <c r="I74" s="27"/>
      <c r="J74" s="27"/>
      <c r="K74" s="27"/>
      <c r="L74" s="40"/>
      <c r="M74" s="30"/>
      <c r="N74" s="27"/>
      <c r="O74" s="27"/>
      <c r="P74" s="27"/>
      <c r="Q74" s="40"/>
      <c r="R74" s="30"/>
      <c r="S74" s="27"/>
      <c r="T74" s="27"/>
      <c r="U74" s="27"/>
      <c r="V74" s="36"/>
      <c r="W74" s="41"/>
      <c r="X74" s="27"/>
      <c r="Y74" s="27"/>
      <c r="Z74" s="27"/>
      <c r="AA74" s="40"/>
      <c r="AB74" s="30"/>
      <c r="AC74" s="27"/>
      <c r="AD74" s="27"/>
      <c r="AE74" s="27"/>
      <c r="AF74" s="40"/>
      <c r="AG74" s="30"/>
      <c r="AH74" s="27"/>
      <c r="AI74" s="27"/>
      <c r="AJ74" s="27"/>
      <c r="AK74" s="40"/>
      <c r="AL74" s="30"/>
      <c r="AM74" s="27"/>
      <c r="AN74" s="27"/>
      <c r="AO74" s="27"/>
      <c r="AP74" s="40"/>
      <c r="AQ74" s="30"/>
      <c r="AR74" s="27"/>
      <c r="AS74" s="27"/>
      <c r="AT74" s="27"/>
      <c r="AU74" s="40"/>
      <c r="AV74" s="30"/>
      <c r="AW74" s="27"/>
      <c r="AX74" s="27"/>
      <c r="AY74" s="27"/>
      <c r="AZ74" s="40"/>
      <c r="BA74" s="30"/>
      <c r="BB74" s="27"/>
      <c r="BC74" s="27"/>
      <c r="BD74" s="27"/>
      <c r="BE74" s="40"/>
      <c r="BF74" s="30"/>
      <c r="BG74" s="27"/>
      <c r="BH74" s="27"/>
      <c r="BI74" s="27"/>
      <c r="BJ74" s="40"/>
      <c r="BK74" s="30"/>
    </row>
    <row r="75" spans="1:66" ht="13.5" thickBot="1" x14ac:dyDescent="0.25">
      <c r="A75" s="42"/>
      <c r="B75" s="32" t="s">
        <v>83</v>
      </c>
      <c r="C75" s="27">
        <v>0</v>
      </c>
      <c r="D75" s="27">
        <v>0</v>
      </c>
      <c r="E75" s="27">
        <v>0</v>
      </c>
      <c r="F75" s="27">
        <v>0</v>
      </c>
      <c r="G75" s="40">
        <v>0</v>
      </c>
      <c r="H75" s="30">
        <v>0</v>
      </c>
      <c r="I75" s="27">
        <v>0</v>
      </c>
      <c r="J75" s="27">
        <v>0</v>
      </c>
      <c r="K75" s="27">
        <v>0</v>
      </c>
      <c r="L75" s="40">
        <v>0</v>
      </c>
      <c r="M75" s="30">
        <v>0</v>
      </c>
      <c r="N75" s="27">
        <v>0</v>
      </c>
      <c r="O75" s="27">
        <v>0</v>
      </c>
      <c r="P75" s="27">
        <v>0</v>
      </c>
      <c r="Q75" s="40">
        <v>0</v>
      </c>
      <c r="R75" s="30">
        <v>0</v>
      </c>
      <c r="S75" s="27">
        <v>0</v>
      </c>
      <c r="T75" s="27">
        <v>0</v>
      </c>
      <c r="U75" s="27">
        <v>0</v>
      </c>
      <c r="V75" s="36">
        <v>0</v>
      </c>
      <c r="W75" s="41">
        <v>0</v>
      </c>
      <c r="X75" s="27">
        <v>0</v>
      </c>
      <c r="Y75" s="27">
        <v>0</v>
      </c>
      <c r="Z75" s="27">
        <v>0</v>
      </c>
      <c r="AA75" s="40">
        <v>0</v>
      </c>
      <c r="AB75" s="30">
        <v>0</v>
      </c>
      <c r="AC75" s="27">
        <v>0</v>
      </c>
      <c r="AD75" s="27">
        <v>0</v>
      </c>
      <c r="AE75" s="27">
        <v>0</v>
      </c>
      <c r="AF75" s="40">
        <v>0</v>
      </c>
      <c r="AG75" s="30">
        <v>0</v>
      </c>
      <c r="AH75" s="27">
        <v>0</v>
      </c>
      <c r="AI75" s="27">
        <v>0</v>
      </c>
      <c r="AJ75" s="27">
        <v>0</v>
      </c>
      <c r="AK75" s="40">
        <v>0</v>
      </c>
      <c r="AL75" s="30">
        <v>0</v>
      </c>
      <c r="AM75" s="27">
        <v>0</v>
      </c>
      <c r="AN75" s="27">
        <v>0</v>
      </c>
      <c r="AO75" s="27">
        <v>0</v>
      </c>
      <c r="AP75" s="40">
        <v>0</v>
      </c>
      <c r="AQ75" s="30">
        <v>0</v>
      </c>
      <c r="AR75" s="27">
        <v>0</v>
      </c>
      <c r="AS75" s="27">
        <v>0</v>
      </c>
      <c r="AT75" s="27">
        <v>0</v>
      </c>
      <c r="AU75" s="40">
        <v>0</v>
      </c>
      <c r="AV75" s="30">
        <v>0</v>
      </c>
      <c r="AW75" s="27">
        <v>0</v>
      </c>
      <c r="AX75" s="27">
        <v>0</v>
      </c>
      <c r="AY75" s="27">
        <v>0</v>
      </c>
      <c r="AZ75" s="40">
        <v>0</v>
      </c>
      <c r="BA75" s="30">
        <v>0</v>
      </c>
      <c r="BB75" s="27">
        <v>0</v>
      </c>
      <c r="BC75" s="27">
        <v>0</v>
      </c>
      <c r="BD75" s="27">
        <v>0</v>
      </c>
      <c r="BE75" s="40">
        <v>0</v>
      </c>
      <c r="BF75" s="30">
        <v>0</v>
      </c>
      <c r="BG75" s="27">
        <v>0</v>
      </c>
      <c r="BH75" s="27">
        <v>0</v>
      </c>
      <c r="BI75" s="27">
        <v>0</v>
      </c>
      <c r="BJ75" s="40">
        <v>0</v>
      </c>
      <c r="BK75" s="28">
        <f>SUM(C75:BJ75)</f>
        <v>0</v>
      </c>
    </row>
    <row r="76" spans="1:66" ht="6" customHeight="1" x14ac:dyDescent="0.2">
      <c r="A76" s="34"/>
      <c r="B76" s="43"/>
    </row>
    <row r="77" spans="1:66" x14ac:dyDescent="0.2">
      <c r="A77" s="34"/>
      <c r="B77" s="34" t="s">
        <v>26</v>
      </c>
      <c r="L77" s="34"/>
    </row>
    <row r="78" spans="1:66" x14ac:dyDescent="0.2">
      <c r="A78" s="34"/>
      <c r="B78" s="34" t="s">
        <v>27</v>
      </c>
      <c r="L78" s="34"/>
    </row>
    <row r="79" spans="1:66" x14ac:dyDescent="0.2">
      <c r="L79" s="34"/>
    </row>
    <row r="80" spans="1:66" x14ac:dyDescent="0.2">
      <c r="B80" s="34" t="s">
        <v>33</v>
      </c>
      <c r="L80" s="34"/>
      <c r="BI80" s="44"/>
      <c r="BK80" s="46"/>
    </row>
    <row r="81" spans="2:12" x14ac:dyDescent="0.2">
      <c r="B81" s="34" t="s">
        <v>34</v>
      </c>
      <c r="L81" s="34"/>
    </row>
    <row r="82" spans="2:12" x14ac:dyDescent="0.2">
      <c r="B82" s="34"/>
      <c r="L82" s="34"/>
    </row>
    <row r="84" spans="2:12" x14ac:dyDescent="0.2">
      <c r="B84" s="24" t="s">
        <v>38</v>
      </c>
    </row>
    <row r="85" spans="2:12" x14ac:dyDescent="0.2">
      <c r="B85" s="24" t="s">
        <v>30</v>
      </c>
    </row>
    <row r="86" spans="2:12" x14ac:dyDescent="0.2">
      <c r="B86" s="24" t="s">
        <v>31</v>
      </c>
    </row>
    <row r="87" spans="2:12" x14ac:dyDescent="0.2">
      <c r="B87" s="24" t="s">
        <v>98</v>
      </c>
    </row>
    <row r="88" spans="2:12" x14ac:dyDescent="0.2">
      <c r="B88" s="24" t="s">
        <v>100</v>
      </c>
    </row>
    <row r="89" spans="2:12" x14ac:dyDescent="0.2">
      <c r="B89" s="24" t="s">
        <v>32</v>
      </c>
    </row>
    <row r="90" spans="2:12" x14ac:dyDescent="0.2">
      <c r="B90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49:BK49"/>
    <mergeCell ref="C53:BK53"/>
    <mergeCell ref="C10:BK10"/>
    <mergeCell ref="C13:BK13"/>
    <mergeCell ref="C16:BK16"/>
    <mergeCell ref="C19:BK19"/>
    <mergeCell ref="C22:BK22"/>
    <mergeCell ref="C70:BK70"/>
    <mergeCell ref="A1:A5"/>
    <mergeCell ref="C50:BK50"/>
    <mergeCell ref="C72:BK72"/>
    <mergeCell ref="C73:BK73"/>
    <mergeCell ref="C54:BK54"/>
    <mergeCell ref="C55:BK55"/>
    <mergeCell ref="C58:BK58"/>
    <mergeCell ref="C65:BK65"/>
    <mergeCell ref="C66:BK66"/>
    <mergeCell ref="C31:BK31"/>
    <mergeCell ref="C67:BK67"/>
    <mergeCell ref="C32:BK32"/>
    <mergeCell ref="C30:BK30"/>
    <mergeCell ref="C36:BK36"/>
    <mergeCell ref="C48:BK48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N48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2" spans="2:11" x14ac:dyDescent="0.2">
      <c r="B2" s="82" t="s">
        <v>128</v>
      </c>
      <c r="C2" s="83"/>
      <c r="D2" s="83"/>
      <c r="E2" s="83"/>
      <c r="F2" s="83"/>
      <c r="G2" s="83"/>
      <c r="H2" s="83"/>
      <c r="I2" s="83"/>
      <c r="J2" s="83"/>
      <c r="K2" s="84"/>
    </row>
    <row r="3" spans="2:11" x14ac:dyDescent="0.2">
      <c r="B3" s="85" t="s">
        <v>110</v>
      </c>
      <c r="C3" s="86"/>
      <c r="D3" s="86"/>
      <c r="E3" s="86"/>
      <c r="F3" s="86"/>
      <c r="G3" s="86"/>
      <c r="H3" s="86"/>
      <c r="I3" s="86"/>
      <c r="J3" s="86"/>
      <c r="K3" s="87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6.6768817970019028E-3</v>
      </c>
      <c r="E5" s="6">
        <v>1.3569609012070598E-2</v>
      </c>
      <c r="F5" s="6">
        <v>0.30044577736670247</v>
      </c>
      <c r="G5" s="6">
        <v>5.9767827935674998E-3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0.61912240299543442</v>
      </c>
      <c r="E6" s="6">
        <v>2.7739361096810553</v>
      </c>
      <c r="F6" s="6">
        <v>10.165678247025781</v>
      </c>
      <c r="G6" s="6">
        <v>1.671352804828983</v>
      </c>
      <c r="H6" s="6">
        <v>0</v>
      </c>
      <c r="I6" s="6">
        <v>0</v>
      </c>
      <c r="J6" s="6">
        <v>7.1369445395680547E-2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6.0394438927638253E-2</v>
      </c>
      <c r="F7" s="6">
        <v>3.3478100876859554E-2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2:11" x14ac:dyDescent="0.2">
      <c r="B8" s="1">
        <v>4</v>
      </c>
      <c r="C8" s="3" t="s">
        <v>43</v>
      </c>
      <c r="D8" s="6">
        <v>137.92897169848663</v>
      </c>
      <c r="E8" s="6">
        <v>27.080914053454094</v>
      </c>
      <c r="F8" s="6">
        <v>13.257555428614802</v>
      </c>
      <c r="G8" s="6">
        <v>4.9142484216127018</v>
      </c>
      <c r="H8" s="6">
        <v>0</v>
      </c>
      <c r="I8" s="6">
        <v>0</v>
      </c>
      <c r="J8" s="6">
        <v>2.4188697644172224E-3</v>
      </c>
      <c r="K8" s="6">
        <v>0</v>
      </c>
    </row>
    <row r="9" spans="2:11" x14ac:dyDescent="0.2">
      <c r="B9" s="1">
        <v>5</v>
      </c>
      <c r="C9" s="3" t="s">
        <v>44</v>
      </c>
      <c r="D9" s="6">
        <v>16.616830801232059</v>
      </c>
      <c r="E9" s="6">
        <v>24.921283746978933</v>
      </c>
      <c r="F9" s="6">
        <v>51.466123581868004</v>
      </c>
      <c r="G9" s="6">
        <v>2.4396186600804235</v>
      </c>
      <c r="H9" s="6">
        <v>0</v>
      </c>
      <c r="I9" s="6">
        <v>0</v>
      </c>
      <c r="J9" s="6">
        <v>0.25359328396784109</v>
      </c>
      <c r="K9" s="6">
        <v>0</v>
      </c>
    </row>
    <row r="10" spans="2:11" x14ac:dyDescent="0.2">
      <c r="B10" s="1">
        <v>6</v>
      </c>
      <c r="C10" s="3" t="s">
        <v>45</v>
      </c>
      <c r="D10" s="6">
        <v>0.13923143216748407</v>
      </c>
      <c r="E10" s="6">
        <v>1.2403178170656322</v>
      </c>
      <c r="F10" s="6">
        <v>6.1134973801024319</v>
      </c>
      <c r="G10" s="6">
        <v>0.93004170428700417</v>
      </c>
      <c r="H10" s="6">
        <v>0</v>
      </c>
      <c r="I10" s="6">
        <v>0</v>
      </c>
      <c r="J10" s="6">
        <v>3.2618109269454763E-2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18.237688258622804</v>
      </c>
      <c r="E11" s="6">
        <v>12.480161676567496</v>
      </c>
      <c r="F11" s="6">
        <v>23.719359377424198</v>
      </c>
      <c r="G11" s="6">
        <v>2.1638907864152244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1.7304301787940761</v>
      </c>
      <c r="E14" s="6">
        <v>48.609432000630768</v>
      </c>
      <c r="F14" s="6">
        <v>17.054315556251758</v>
      </c>
      <c r="G14" s="6">
        <v>1.2065667141000869</v>
      </c>
      <c r="H14" s="6">
        <v>0</v>
      </c>
      <c r="I14" s="6">
        <v>0</v>
      </c>
      <c r="J14" s="6">
        <v>2.8761226081413196E-2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145.27670328983305</v>
      </c>
      <c r="E15" s="6">
        <v>283.25478926695638</v>
      </c>
      <c r="F15" s="6">
        <v>210.96441803916369</v>
      </c>
      <c r="G15" s="6">
        <v>39.809164380271582</v>
      </c>
      <c r="H15" s="6">
        <v>0</v>
      </c>
      <c r="I15" s="6">
        <v>0</v>
      </c>
      <c r="J15" s="6">
        <v>0.18791907377767331</v>
      </c>
      <c r="K15" s="6">
        <v>0</v>
      </c>
    </row>
    <row r="16" spans="2:11" x14ac:dyDescent="0.2">
      <c r="B16" s="1">
        <v>12</v>
      </c>
      <c r="C16" s="3" t="s">
        <v>51</v>
      </c>
      <c r="D16" s="6">
        <v>210.68789696355105</v>
      </c>
      <c r="E16" s="6">
        <v>3.628237007145382</v>
      </c>
      <c r="F16" s="6">
        <v>10.02951983480839</v>
      </c>
      <c r="G16" s="6">
        <v>4.8771649909514485</v>
      </c>
      <c r="H16" s="6">
        <v>0</v>
      </c>
      <c r="I16" s="6">
        <v>0</v>
      </c>
      <c r="J16" s="6">
        <v>4.9974376947140207E-2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0.14900069454296502</v>
      </c>
      <c r="E17" s="6">
        <v>0.23811368496255406</v>
      </c>
      <c r="F17" s="6">
        <v>1.0969085987912541</v>
      </c>
      <c r="G17" s="6">
        <v>2.3573535120300373E-2</v>
      </c>
      <c r="H17" s="6">
        <v>0</v>
      </c>
      <c r="I17" s="6">
        <v>0</v>
      </c>
      <c r="J17" s="6">
        <v>8.5385915912929936E-4</v>
      </c>
      <c r="K17" s="6">
        <v>0</v>
      </c>
    </row>
    <row r="18" spans="2:11" x14ac:dyDescent="0.2">
      <c r="B18" s="1">
        <v>14</v>
      </c>
      <c r="C18" s="3" t="s">
        <v>53</v>
      </c>
      <c r="D18" s="6">
        <v>3.396785903471012E-2</v>
      </c>
      <c r="E18" s="6">
        <v>1.0585098117211178</v>
      </c>
      <c r="F18" s="6">
        <v>6.577808375959779</v>
      </c>
      <c r="G18" s="6">
        <v>1.0102990833538097</v>
      </c>
      <c r="H18" s="6">
        <v>0</v>
      </c>
      <c r="I18" s="6">
        <v>0</v>
      </c>
      <c r="J18" s="6">
        <v>3.5994412814565404E-4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6.9788304753376433</v>
      </c>
      <c r="E19" s="6">
        <v>28.259832646476401</v>
      </c>
      <c r="F19" s="6">
        <v>77.974671335769528</v>
      </c>
      <c r="G19" s="6">
        <v>12.205346590520627</v>
      </c>
      <c r="H19" s="6">
        <v>0</v>
      </c>
      <c r="I19" s="6">
        <v>0</v>
      </c>
      <c r="J19" s="6">
        <v>4.8918287861260526E-5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266.95490354557313</v>
      </c>
      <c r="E20" s="6">
        <v>242.63740582121289</v>
      </c>
      <c r="F20" s="6">
        <v>158.8822827811137</v>
      </c>
      <c r="G20" s="6">
        <v>27.250490415514498</v>
      </c>
      <c r="H20" s="6">
        <v>0</v>
      </c>
      <c r="I20" s="6">
        <v>0</v>
      </c>
      <c r="J20" s="6">
        <v>23.084407549680709</v>
      </c>
      <c r="K20" s="6">
        <v>0</v>
      </c>
    </row>
    <row r="21" spans="2:11" x14ac:dyDescent="0.2">
      <c r="B21" s="1">
        <v>17</v>
      </c>
      <c r="C21" s="3" t="s">
        <v>56</v>
      </c>
      <c r="D21" s="6">
        <v>60.484892480012107</v>
      </c>
      <c r="E21" s="6">
        <v>43.53801551014503</v>
      </c>
      <c r="F21" s="6">
        <v>100.72174730232592</v>
      </c>
      <c r="G21" s="6">
        <v>12.353397944721458</v>
      </c>
      <c r="H21" s="6">
        <v>0</v>
      </c>
      <c r="I21" s="6">
        <v>0</v>
      </c>
      <c r="J21" s="6">
        <v>0.49944445563597223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10.515841761840965</v>
      </c>
      <c r="E23" s="6">
        <v>25.873098001913082</v>
      </c>
      <c r="F23" s="6">
        <v>69.855178708410165</v>
      </c>
      <c r="G23" s="6">
        <v>16.411847649301215</v>
      </c>
      <c r="H23" s="6">
        <v>0</v>
      </c>
      <c r="I23" s="6">
        <v>0</v>
      </c>
      <c r="J23" s="6">
        <v>0.44477737144282814</v>
      </c>
      <c r="K23" s="6">
        <v>0</v>
      </c>
    </row>
    <row r="24" spans="2:11" x14ac:dyDescent="0.2">
      <c r="B24" s="1">
        <v>20</v>
      </c>
      <c r="C24" s="3" t="s">
        <v>59</v>
      </c>
      <c r="D24" s="6">
        <v>6626.7127217038433</v>
      </c>
      <c r="E24" s="6">
        <v>1040.2155304152886</v>
      </c>
      <c r="F24" s="6">
        <v>458.68795375026929</v>
      </c>
      <c r="G24" s="6">
        <v>52.644073287692876</v>
      </c>
      <c r="H24" s="6">
        <v>0</v>
      </c>
      <c r="I24" s="6">
        <v>0</v>
      </c>
      <c r="J24" s="6">
        <v>1292.0547185840048</v>
      </c>
      <c r="K24" s="6">
        <v>0</v>
      </c>
    </row>
    <row r="25" spans="2:11" x14ac:dyDescent="0.2">
      <c r="B25" s="1">
        <v>21</v>
      </c>
      <c r="C25" s="2" t="s">
        <v>60</v>
      </c>
      <c r="D25" s="6">
        <v>3.1515613641521396E-3</v>
      </c>
      <c r="E25" s="6">
        <v>9.9386009520203433E-3</v>
      </c>
      <c r="F25" s="6">
        <v>8.8600671934847511E-2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0</v>
      </c>
      <c r="E26" s="6">
        <v>5.5317053317454443E-2</v>
      </c>
      <c r="F26" s="6">
        <v>0.59687117038377113</v>
      </c>
      <c r="G26" s="6">
        <v>3.4952386838106725E-2</v>
      </c>
      <c r="H26" s="6">
        <v>0</v>
      </c>
      <c r="I26" s="6">
        <v>0</v>
      </c>
      <c r="J26" s="6">
        <v>0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2.165459436411502E-4</v>
      </c>
      <c r="E28" s="6">
        <v>0.17465681694899196</v>
      </c>
      <c r="F28" s="6">
        <v>4.5081891281755306E-2</v>
      </c>
      <c r="G28" s="6">
        <v>3.5063593319868951E-3</v>
      </c>
      <c r="H28" s="6">
        <v>0</v>
      </c>
      <c r="I28" s="6">
        <v>0</v>
      </c>
      <c r="J28" s="6">
        <v>0</v>
      </c>
      <c r="K28" s="6">
        <v>0</v>
      </c>
    </row>
    <row r="29" spans="2:11" x14ac:dyDescent="0.2">
      <c r="B29" s="1">
        <v>25</v>
      </c>
      <c r="C29" s="3" t="s">
        <v>64</v>
      </c>
      <c r="D29" s="6">
        <v>1035.0982427392069</v>
      </c>
      <c r="E29" s="6">
        <v>84.797011210995947</v>
      </c>
      <c r="F29" s="6">
        <v>60.417027836969197</v>
      </c>
      <c r="G29" s="6">
        <v>5.7343515095634316</v>
      </c>
      <c r="H29" s="6">
        <v>0</v>
      </c>
      <c r="I29" s="6">
        <v>0</v>
      </c>
      <c r="J29" s="6">
        <v>0.29013187435120924</v>
      </c>
      <c r="K29" s="6">
        <v>0</v>
      </c>
    </row>
    <row r="30" spans="2:11" x14ac:dyDescent="0.2">
      <c r="B30" s="1">
        <v>26</v>
      </c>
      <c r="C30" s="3" t="s">
        <v>65</v>
      </c>
      <c r="D30" s="6">
        <v>32.684894778267925</v>
      </c>
      <c r="E30" s="6">
        <v>11.26321919746478</v>
      </c>
      <c r="F30" s="6">
        <v>21.689387648982436</v>
      </c>
      <c r="G30" s="6">
        <v>2.9782727007858218</v>
      </c>
      <c r="H30" s="6">
        <v>0</v>
      </c>
      <c r="I30" s="6">
        <v>0</v>
      </c>
      <c r="J30" s="6">
        <v>2.885975667336315E-2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0.34055717578201428</v>
      </c>
      <c r="E31" s="6">
        <v>1.0474276857604778</v>
      </c>
      <c r="F31" s="6">
        <v>1.515336523981649</v>
      </c>
      <c r="G31" s="6">
        <v>3.7541995281373093E-2</v>
      </c>
      <c r="H31" s="6">
        <v>0</v>
      </c>
      <c r="I31" s="6">
        <v>0</v>
      </c>
      <c r="J31" s="6">
        <v>0.78470735803674929</v>
      </c>
      <c r="K31" s="6">
        <v>0</v>
      </c>
    </row>
    <row r="32" spans="2:11" x14ac:dyDescent="0.2">
      <c r="B32" s="1">
        <v>28</v>
      </c>
      <c r="C32" s="3" t="s">
        <v>66</v>
      </c>
      <c r="D32" s="6">
        <v>8.2580840355925265</v>
      </c>
      <c r="E32" s="6">
        <v>0.58207989287106732</v>
      </c>
      <c r="F32" s="6">
        <v>2.2149175385930957</v>
      </c>
      <c r="G32" s="6">
        <v>0.17770120103286421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18.138555099640598</v>
      </c>
      <c r="E33" s="6">
        <v>21.570988385584521</v>
      </c>
      <c r="F33" s="6">
        <v>27.279773492365994</v>
      </c>
      <c r="G33" s="6">
        <v>1.787052566177874</v>
      </c>
      <c r="H33" s="6">
        <v>0</v>
      </c>
      <c r="I33" s="6">
        <v>0</v>
      </c>
      <c r="J33" s="6">
        <v>6.1033070979054031E-3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124.89435907090517</v>
      </c>
      <c r="E34" s="6">
        <v>47.215959414074348</v>
      </c>
      <c r="F34" s="6">
        <v>35.844446465435404</v>
      </c>
      <c r="G34" s="6">
        <v>3.7419840683485912</v>
      </c>
      <c r="H34" s="6">
        <v>0</v>
      </c>
      <c r="I34" s="6">
        <v>0</v>
      </c>
      <c r="J34" s="6">
        <v>0.22183892303238864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2.3275993160875457</v>
      </c>
      <c r="E35" s="6">
        <v>0.24057839144969609</v>
      </c>
      <c r="F35" s="6">
        <v>1.2646241640573741</v>
      </c>
      <c r="G35" s="6">
        <v>6.1517198191651168E-3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419.80962773049043</v>
      </c>
      <c r="E36" s="6">
        <v>58.653975123015705</v>
      </c>
      <c r="F36" s="6">
        <v>69.45098726508796</v>
      </c>
      <c r="G36" s="6">
        <v>10.759090145678773</v>
      </c>
      <c r="H36" s="6">
        <v>0</v>
      </c>
      <c r="I36" s="6">
        <v>0</v>
      </c>
      <c r="J36" s="6">
        <v>12.574237972033039</v>
      </c>
      <c r="K36" s="6">
        <v>0</v>
      </c>
    </row>
    <row r="37" spans="2:14" x14ac:dyDescent="0.2">
      <c r="B37" s="1">
        <v>33</v>
      </c>
      <c r="C37" s="3" t="s">
        <v>101</v>
      </c>
      <c r="D37" s="6">
        <v>334.63929456952707</v>
      </c>
      <c r="E37" s="6">
        <v>50.120470326833157</v>
      </c>
      <c r="F37" s="6">
        <v>70.825283100563837</v>
      </c>
      <c r="G37" s="6">
        <v>10.977896451467881</v>
      </c>
      <c r="H37" s="6">
        <v>0</v>
      </c>
      <c r="I37" s="6">
        <v>0</v>
      </c>
      <c r="J37" s="6">
        <v>0.34117690144866486</v>
      </c>
      <c r="K37" s="6">
        <v>0</v>
      </c>
    </row>
    <row r="38" spans="2:14" x14ac:dyDescent="0.2">
      <c r="B38" s="1">
        <v>34</v>
      </c>
      <c r="C38" s="3" t="s">
        <v>71</v>
      </c>
      <c r="D38" s="6">
        <v>24.073752166016238</v>
      </c>
      <c r="E38" s="6">
        <v>5.9620450288831339E-2</v>
      </c>
      <c r="F38" s="6">
        <v>0.34121774891874912</v>
      </c>
      <c r="G38" s="6">
        <v>8.48460125133986E-3</v>
      </c>
      <c r="H38" s="6">
        <v>0</v>
      </c>
      <c r="I38" s="6">
        <v>0</v>
      </c>
      <c r="J38" s="6">
        <v>0</v>
      </c>
      <c r="K38" s="6">
        <v>0</v>
      </c>
    </row>
    <row r="39" spans="2:14" x14ac:dyDescent="0.2">
      <c r="B39" s="1">
        <v>35</v>
      </c>
      <c r="C39" s="3" t="s">
        <v>72</v>
      </c>
      <c r="D39" s="6">
        <v>28.374340058888556</v>
      </c>
      <c r="E39" s="6">
        <v>101.55166173455291</v>
      </c>
      <c r="F39" s="6">
        <v>220.94164138813744</v>
      </c>
      <c r="G39" s="6">
        <v>41.667101783523805</v>
      </c>
      <c r="H39" s="6">
        <v>0</v>
      </c>
      <c r="I39" s="6">
        <v>0</v>
      </c>
      <c r="J39" s="6">
        <v>0.44992891382888245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0.60128793748489195</v>
      </c>
      <c r="E40" s="6">
        <v>2.1210597853602495</v>
      </c>
      <c r="F40" s="6">
        <v>5.2695632399980568</v>
      </c>
      <c r="G40" s="6">
        <v>0.91857294261311218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293.56937643687979</v>
      </c>
      <c r="E41" s="6">
        <v>128.58150664685792</v>
      </c>
      <c r="F41" s="6">
        <v>172.59099552147288</v>
      </c>
      <c r="G41" s="6">
        <v>95.8858906725537</v>
      </c>
      <c r="H41" s="6">
        <v>0</v>
      </c>
      <c r="I41" s="6">
        <v>0</v>
      </c>
      <c r="J41" s="6">
        <v>1.118851253185462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5"/>
      <c r="M42" s="45"/>
      <c r="N42" s="48"/>
    </row>
    <row r="43" spans="2:14" x14ac:dyDescent="0.2">
      <c r="B43" t="s">
        <v>89</v>
      </c>
      <c r="J43" s="45"/>
    </row>
    <row r="44" spans="2:14" x14ac:dyDescent="0.2">
      <c r="M44" s="48"/>
    </row>
    <row r="45" spans="2:14" x14ac:dyDescent="0.2">
      <c r="D45" s="45"/>
      <c r="E45" s="45"/>
      <c r="F45" s="45"/>
      <c r="G45" s="45"/>
      <c r="H45" s="45"/>
      <c r="I45" s="45"/>
      <c r="J45" s="45"/>
      <c r="K45" s="45"/>
    </row>
    <row r="46" spans="2:14" x14ac:dyDescent="0.2">
      <c r="D46" s="45"/>
    </row>
    <row r="47" spans="2:14" x14ac:dyDescent="0.2">
      <c r="K47" s="48"/>
    </row>
    <row r="48" spans="2:14" x14ac:dyDescent="0.2">
      <c r="D48" s="48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2019-07-08T07:49:09Z</dcterms:modified>
</cp:coreProperties>
</file>