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</definedName>
  </definedNames>
  <calcPr calcId="144525"/>
</workbook>
</file>

<file path=xl/calcChain.xml><?xml version="1.0" encoding="utf-8"?>
<calcChain xmlns="http://schemas.openxmlformats.org/spreadsheetml/2006/main">
  <c r="BK8" i="8" l="1"/>
  <c r="BJ9" i="8" l="1"/>
  <c r="BI9" i="8"/>
  <c r="BH9" i="8"/>
  <c r="BG9" i="8"/>
  <c r="BF9" i="8"/>
  <c r="BE9" i="8"/>
  <c r="BD9" i="8"/>
  <c r="BC9" i="8"/>
  <c r="BB9" i="8"/>
  <c r="BA9" i="8"/>
  <c r="AZ9" i="8"/>
  <c r="AY9" i="8"/>
  <c r="AX9" i="8"/>
  <c r="AW9" i="8"/>
  <c r="AV9" i="8"/>
  <c r="AU9" i="8"/>
  <c r="AT9" i="8"/>
  <c r="AS9" i="8"/>
  <c r="AR9" i="8"/>
  <c r="AQ9" i="8"/>
  <c r="AP9" i="8"/>
  <c r="AO9" i="8"/>
  <c r="AN9" i="8"/>
  <c r="AM9" i="8"/>
  <c r="AL9" i="8"/>
  <c r="AK9" i="8"/>
  <c r="AJ9" i="8"/>
  <c r="AI9" i="8"/>
  <c r="AH9" i="8"/>
  <c r="AG9" i="8"/>
  <c r="AF9" i="8"/>
  <c r="AE9" i="8"/>
  <c r="AD9" i="8"/>
  <c r="AC9" i="8"/>
  <c r="AB9" i="8"/>
  <c r="AA9" i="8"/>
  <c r="Z9" i="8"/>
  <c r="Y9" i="8"/>
  <c r="X9" i="8"/>
  <c r="W9" i="8"/>
  <c r="V9" i="8"/>
  <c r="U9" i="8"/>
  <c r="T9" i="8"/>
  <c r="S9" i="8"/>
  <c r="R9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BK11" i="8"/>
  <c r="BJ59" i="8" l="1"/>
  <c r="BI59" i="8"/>
  <c r="BH59" i="8"/>
  <c r="BG59" i="8"/>
  <c r="BF59" i="8"/>
  <c r="BE59" i="8"/>
  <c r="BD59" i="8"/>
  <c r="BC59" i="8"/>
  <c r="BB59" i="8"/>
  <c r="BA59" i="8"/>
  <c r="AZ59" i="8"/>
  <c r="AY59" i="8"/>
  <c r="AX59" i="8"/>
  <c r="AW59" i="8"/>
  <c r="AV59" i="8"/>
  <c r="AU59" i="8"/>
  <c r="AT59" i="8"/>
  <c r="AS59" i="8"/>
  <c r="AR59" i="8"/>
  <c r="AQ59" i="8"/>
  <c r="AP59" i="8"/>
  <c r="AO59" i="8"/>
  <c r="AN59" i="8"/>
  <c r="AM59" i="8"/>
  <c r="AL59" i="8"/>
  <c r="AK59" i="8"/>
  <c r="AJ59" i="8"/>
  <c r="AI59" i="8"/>
  <c r="AH59" i="8"/>
  <c r="AG59" i="8"/>
  <c r="AF59" i="8"/>
  <c r="AE59" i="8"/>
  <c r="AD59" i="8"/>
  <c r="AC59" i="8"/>
  <c r="AB59" i="8"/>
  <c r="AA59" i="8"/>
  <c r="Z59" i="8"/>
  <c r="Y59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E59" i="8"/>
  <c r="D59" i="8"/>
  <c r="C59" i="8"/>
  <c r="BJ48" i="8"/>
  <c r="BI48" i="8"/>
  <c r="BH48" i="8"/>
  <c r="BG48" i="8"/>
  <c r="BF48" i="8"/>
  <c r="BE48" i="8"/>
  <c r="BD48" i="8"/>
  <c r="BC48" i="8"/>
  <c r="BB48" i="8"/>
  <c r="BA48" i="8"/>
  <c r="AZ48" i="8"/>
  <c r="AY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J21" i="8"/>
  <c r="BI21" i="8"/>
  <c r="BH21" i="8"/>
  <c r="BG21" i="8"/>
  <c r="BF21" i="8"/>
  <c r="BE21" i="8"/>
  <c r="BD21" i="8"/>
  <c r="BC21" i="8"/>
  <c r="BB21" i="8"/>
  <c r="BA21" i="8"/>
  <c r="AZ21" i="8"/>
  <c r="AY21" i="8"/>
  <c r="AX21" i="8"/>
  <c r="AW21" i="8"/>
  <c r="AV21" i="8"/>
  <c r="AU21" i="8"/>
  <c r="AT21" i="8"/>
  <c r="AS21" i="8"/>
  <c r="AR21" i="8"/>
  <c r="AQ21" i="8"/>
  <c r="AP21" i="8"/>
  <c r="AO21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BK70" i="8"/>
  <c r="BK58" i="8"/>
  <c r="BK20" i="8"/>
  <c r="BK39" i="8" l="1"/>
  <c r="BK23" i="8"/>
  <c r="BK24" i="8"/>
  <c r="BK25" i="8"/>
  <c r="BK26" i="8"/>
  <c r="BK27" i="8"/>
  <c r="BK28" i="8"/>
  <c r="BK29" i="8"/>
  <c r="BK35" i="8"/>
  <c r="BK36" i="8"/>
  <c r="BK77" i="8" l="1"/>
  <c r="BK71" i="8"/>
  <c r="BK64" i="8"/>
  <c r="BK63" i="8"/>
  <c r="BK62" i="8"/>
  <c r="BK61" i="8"/>
  <c r="BK59" i="8"/>
  <c r="BK53" i="8"/>
  <c r="BK47" i="8"/>
  <c r="BK46" i="8"/>
  <c r="BK45" i="8"/>
  <c r="BK44" i="8"/>
  <c r="BK43" i="8"/>
  <c r="BK42" i="8"/>
  <c r="BK41" i="8"/>
  <c r="BK40" i="8"/>
  <c r="BK21" i="8"/>
  <c r="BK17" i="8"/>
  <c r="BK14" i="8"/>
  <c r="D65" i="8"/>
  <c r="E65" i="8"/>
  <c r="F65" i="8"/>
  <c r="G65" i="8"/>
  <c r="H65" i="8"/>
  <c r="I65" i="8"/>
  <c r="J65" i="8"/>
  <c r="K65" i="8"/>
  <c r="L65" i="8"/>
  <c r="M65" i="8"/>
  <c r="N65" i="8"/>
  <c r="O65" i="8"/>
  <c r="P65" i="8"/>
  <c r="Q65" i="8"/>
  <c r="R65" i="8"/>
  <c r="S65" i="8"/>
  <c r="T65" i="8"/>
  <c r="U65" i="8"/>
  <c r="V65" i="8"/>
  <c r="W65" i="8"/>
  <c r="X65" i="8"/>
  <c r="Y65" i="8"/>
  <c r="Z65" i="8"/>
  <c r="AA65" i="8"/>
  <c r="AB65" i="8"/>
  <c r="AC65" i="8"/>
  <c r="AD65" i="8"/>
  <c r="AE65" i="8"/>
  <c r="AF65" i="8"/>
  <c r="AG65" i="8"/>
  <c r="AH65" i="8"/>
  <c r="AI65" i="8"/>
  <c r="AJ65" i="8"/>
  <c r="AK65" i="8"/>
  <c r="AL65" i="8"/>
  <c r="AM65" i="8"/>
  <c r="AN65" i="8"/>
  <c r="AO65" i="8"/>
  <c r="AP65" i="8"/>
  <c r="AQ65" i="8"/>
  <c r="AR65" i="8"/>
  <c r="AS65" i="8"/>
  <c r="AT65" i="8"/>
  <c r="AU65" i="8"/>
  <c r="AV65" i="8"/>
  <c r="AW65" i="8"/>
  <c r="AW66" i="8" s="1"/>
  <c r="AX65" i="8"/>
  <c r="AX66" i="8" s="1"/>
  <c r="AY65" i="8"/>
  <c r="AY66" i="8" s="1"/>
  <c r="AZ65" i="8"/>
  <c r="AZ66" i="8" s="1"/>
  <c r="BA65" i="8"/>
  <c r="BA66" i="8" s="1"/>
  <c r="BB65" i="8"/>
  <c r="BB66" i="8" s="1"/>
  <c r="BC65" i="8"/>
  <c r="BC66" i="8" s="1"/>
  <c r="BD65" i="8"/>
  <c r="BD66" i="8" s="1"/>
  <c r="BE65" i="8"/>
  <c r="BE66" i="8" s="1"/>
  <c r="BF65" i="8"/>
  <c r="BF66" i="8" s="1"/>
  <c r="BG65" i="8"/>
  <c r="BG66" i="8" s="1"/>
  <c r="BH65" i="8"/>
  <c r="BH66" i="8" s="1"/>
  <c r="BI65" i="8"/>
  <c r="BI66" i="8" s="1"/>
  <c r="BJ65" i="8"/>
  <c r="BJ66" i="8" s="1"/>
  <c r="C65" i="8"/>
  <c r="C66" i="8" s="1"/>
  <c r="AV66" i="8"/>
  <c r="D66" i="8"/>
  <c r="E66" i="8"/>
  <c r="F66" i="8"/>
  <c r="G66" i="8"/>
  <c r="H66" i="8"/>
  <c r="I66" i="8"/>
  <c r="J66" i="8"/>
  <c r="K66" i="8"/>
  <c r="L66" i="8"/>
  <c r="M66" i="8"/>
  <c r="N66" i="8"/>
  <c r="O66" i="8"/>
  <c r="P66" i="8"/>
  <c r="Q66" i="8"/>
  <c r="R66" i="8"/>
  <c r="S66" i="8"/>
  <c r="T66" i="8"/>
  <c r="U66" i="8"/>
  <c r="V66" i="8"/>
  <c r="W66" i="8"/>
  <c r="X66" i="8"/>
  <c r="Y66" i="8"/>
  <c r="Z66" i="8"/>
  <c r="AA66" i="8"/>
  <c r="AB66" i="8"/>
  <c r="AC66" i="8"/>
  <c r="AD66" i="8"/>
  <c r="AE66" i="8"/>
  <c r="AF66" i="8"/>
  <c r="AG66" i="8"/>
  <c r="AH66" i="8"/>
  <c r="AI66" i="8"/>
  <c r="AJ66" i="8"/>
  <c r="AK66" i="8"/>
  <c r="AL66" i="8"/>
  <c r="AM66" i="8"/>
  <c r="AN66" i="8"/>
  <c r="AO66" i="8"/>
  <c r="AP66" i="8"/>
  <c r="AQ66" i="8"/>
  <c r="AR66" i="8"/>
  <c r="AS66" i="8"/>
  <c r="AT66" i="8"/>
  <c r="AU66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V54" i="8"/>
  <c r="W54" i="8"/>
  <c r="X54" i="8"/>
  <c r="Y54" i="8"/>
  <c r="Z54" i="8"/>
  <c r="AA54" i="8"/>
  <c r="AB54" i="8"/>
  <c r="AC54" i="8"/>
  <c r="AD54" i="8"/>
  <c r="AE54" i="8"/>
  <c r="AF54" i="8"/>
  <c r="AG54" i="8"/>
  <c r="AH54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C18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C30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C15" i="8"/>
  <c r="C54" i="8"/>
  <c r="D12" i="8"/>
  <c r="D31" i="8" s="1"/>
  <c r="E12" i="8"/>
  <c r="F12" i="8"/>
  <c r="F31" i="8" s="1"/>
  <c r="G12" i="8"/>
  <c r="H12" i="8"/>
  <c r="H31" i="8" s="1"/>
  <c r="I12" i="8"/>
  <c r="J12" i="8"/>
  <c r="J31" i="8" s="1"/>
  <c r="K12" i="8"/>
  <c r="L12" i="8"/>
  <c r="L31" i="8" s="1"/>
  <c r="M12" i="8"/>
  <c r="N12" i="8"/>
  <c r="N31" i="8" s="1"/>
  <c r="O12" i="8"/>
  <c r="P12" i="8"/>
  <c r="P31" i="8" s="1"/>
  <c r="Q12" i="8"/>
  <c r="R12" i="8"/>
  <c r="R31" i="8" s="1"/>
  <c r="S12" i="8"/>
  <c r="T12" i="8"/>
  <c r="T31" i="8" s="1"/>
  <c r="U12" i="8"/>
  <c r="V12" i="8"/>
  <c r="V31" i="8" s="1"/>
  <c r="W12" i="8"/>
  <c r="X12" i="8"/>
  <c r="X31" i="8" s="1"/>
  <c r="Y12" i="8"/>
  <c r="Z12" i="8"/>
  <c r="Z31" i="8" s="1"/>
  <c r="AA12" i="8"/>
  <c r="AB12" i="8"/>
  <c r="AB31" i="8" s="1"/>
  <c r="AC12" i="8"/>
  <c r="AD12" i="8"/>
  <c r="AD31" i="8" s="1"/>
  <c r="AE12" i="8"/>
  <c r="AF12" i="8"/>
  <c r="AF31" i="8" s="1"/>
  <c r="AG12" i="8"/>
  <c r="AH12" i="8"/>
  <c r="AH31" i="8" s="1"/>
  <c r="AI12" i="8"/>
  <c r="AJ12" i="8"/>
  <c r="AJ31" i="8" s="1"/>
  <c r="AK12" i="8"/>
  <c r="AL12" i="8"/>
  <c r="AL31" i="8" s="1"/>
  <c r="AM12" i="8"/>
  <c r="AN12" i="8"/>
  <c r="AN31" i="8" s="1"/>
  <c r="AO12" i="8"/>
  <c r="AP12" i="8"/>
  <c r="AP31" i="8" s="1"/>
  <c r="AQ12" i="8"/>
  <c r="AR12" i="8"/>
  <c r="AR31" i="8" s="1"/>
  <c r="AS12" i="8"/>
  <c r="AT12" i="8"/>
  <c r="AT31" i="8" s="1"/>
  <c r="AU12" i="8"/>
  <c r="AV12" i="8"/>
  <c r="AV31" i="8" s="1"/>
  <c r="AW12" i="8"/>
  <c r="AX12" i="8"/>
  <c r="AX31" i="8" s="1"/>
  <c r="AY12" i="8"/>
  <c r="AZ12" i="8"/>
  <c r="AZ31" i="8" s="1"/>
  <c r="BA12" i="8"/>
  <c r="BB12" i="8"/>
  <c r="BB31" i="8" s="1"/>
  <c r="BC12" i="8"/>
  <c r="BD12" i="8"/>
  <c r="BD31" i="8" s="1"/>
  <c r="BE12" i="8"/>
  <c r="BF12" i="8"/>
  <c r="BF31" i="8" s="1"/>
  <c r="BG12" i="8"/>
  <c r="BH12" i="8"/>
  <c r="BH31" i="8" s="1"/>
  <c r="BI12" i="8"/>
  <c r="BJ12" i="8"/>
  <c r="BJ31" i="8" s="1"/>
  <c r="C12" i="8"/>
  <c r="C9" i="8"/>
  <c r="C37" i="8"/>
  <c r="BI31" i="8" l="1"/>
  <c r="BG31" i="8"/>
  <c r="BE31" i="8"/>
  <c r="BC31" i="8"/>
  <c r="BA31" i="8"/>
  <c r="AY31" i="8"/>
  <c r="AW31" i="8"/>
  <c r="AU31" i="8"/>
  <c r="AS31" i="8"/>
  <c r="AQ31" i="8"/>
  <c r="AO31" i="8"/>
  <c r="AM31" i="8"/>
  <c r="AK31" i="8"/>
  <c r="AI31" i="8"/>
  <c r="AG31" i="8"/>
  <c r="AE31" i="8"/>
  <c r="AC31" i="8"/>
  <c r="AA31" i="8"/>
  <c r="Y31" i="8"/>
  <c r="W31" i="8"/>
  <c r="U31" i="8"/>
  <c r="S31" i="8"/>
  <c r="Q31" i="8"/>
  <c r="O31" i="8"/>
  <c r="M31" i="8"/>
  <c r="K31" i="8"/>
  <c r="I31" i="8"/>
  <c r="G31" i="8"/>
  <c r="E31" i="8"/>
  <c r="BK48" i="8"/>
  <c r="BI49" i="8"/>
  <c r="BE49" i="8"/>
  <c r="BC49" i="8"/>
  <c r="BA49" i="8"/>
  <c r="AY49" i="8"/>
  <c r="AW49" i="8"/>
  <c r="AU49" i="8"/>
  <c r="AS49" i="8"/>
  <c r="AQ49" i="8"/>
  <c r="AO49" i="8"/>
  <c r="AM49" i="8"/>
  <c r="AK49" i="8"/>
  <c r="AI49" i="8"/>
  <c r="AG49" i="8"/>
  <c r="AE49" i="8"/>
  <c r="AC49" i="8"/>
  <c r="AA49" i="8"/>
  <c r="Y49" i="8"/>
  <c r="W49" i="8"/>
  <c r="U49" i="8"/>
  <c r="S49" i="8"/>
  <c r="Q49" i="8"/>
  <c r="O49" i="8"/>
  <c r="M49" i="8"/>
  <c r="K49" i="8"/>
  <c r="I49" i="8"/>
  <c r="G49" i="8"/>
  <c r="E49" i="8"/>
  <c r="AX49" i="8"/>
  <c r="AV49" i="8"/>
  <c r="AT49" i="8"/>
  <c r="AR49" i="8"/>
  <c r="AP49" i="8"/>
  <c r="AN49" i="8"/>
  <c r="AL49" i="8"/>
  <c r="AJ49" i="8"/>
  <c r="AH49" i="8"/>
  <c r="AF49" i="8"/>
  <c r="AD49" i="8"/>
  <c r="AB49" i="8"/>
  <c r="Z49" i="8"/>
  <c r="X49" i="8"/>
  <c r="V49" i="8"/>
  <c r="T49" i="8"/>
  <c r="R49" i="8"/>
  <c r="P49" i="8"/>
  <c r="N49" i="8"/>
  <c r="L49" i="8"/>
  <c r="J49" i="8"/>
  <c r="H49" i="8"/>
  <c r="F49" i="8"/>
  <c r="D49" i="8"/>
  <c r="BK18" i="8"/>
  <c r="BK54" i="8"/>
  <c r="BG49" i="8"/>
  <c r="BK37" i="8"/>
  <c r="BJ49" i="8"/>
  <c r="BF49" i="8"/>
  <c r="BD49" i="8"/>
  <c r="BD73" i="8" s="1"/>
  <c r="AZ49" i="8"/>
  <c r="BK9" i="8"/>
  <c r="BK12" i="8"/>
  <c r="BK66" i="8"/>
  <c r="BK65" i="8"/>
  <c r="BB49" i="8"/>
  <c r="BK30" i="8"/>
  <c r="BK15" i="8"/>
  <c r="C49" i="8"/>
  <c r="BH49" i="8"/>
  <c r="BA73" i="8"/>
  <c r="AS73" i="8"/>
  <c r="AK73" i="8"/>
  <c r="Q73" i="8"/>
  <c r="I73" i="8"/>
  <c r="C31" i="8"/>
  <c r="W73" i="8" l="1"/>
  <c r="E73" i="8"/>
  <c r="M73" i="8"/>
  <c r="U73" i="8"/>
  <c r="AG73" i="8"/>
  <c r="AO73" i="8"/>
  <c r="AW73" i="8"/>
  <c r="BE73" i="8"/>
  <c r="BG73" i="8"/>
  <c r="G73" i="8"/>
  <c r="K73" i="8"/>
  <c r="O73" i="8"/>
  <c r="S73" i="8"/>
  <c r="AA73" i="8"/>
  <c r="AI73" i="8"/>
  <c r="AM73" i="8"/>
  <c r="AQ73" i="8"/>
  <c r="AU73" i="8"/>
  <c r="AY73" i="8"/>
  <c r="BC73" i="8"/>
  <c r="Y73" i="8"/>
  <c r="AC73" i="8"/>
  <c r="AE73" i="8"/>
  <c r="BI73" i="8"/>
  <c r="D73" i="8"/>
  <c r="H73" i="8"/>
  <c r="L73" i="8"/>
  <c r="P73" i="8"/>
  <c r="T73" i="8"/>
  <c r="X73" i="8"/>
  <c r="AB73" i="8"/>
  <c r="AF73" i="8"/>
  <c r="AJ73" i="8"/>
  <c r="AN73" i="8"/>
  <c r="AR73" i="8"/>
  <c r="AV73" i="8"/>
  <c r="F73" i="8"/>
  <c r="J73" i="8"/>
  <c r="N73" i="8"/>
  <c r="R73" i="8"/>
  <c r="V73" i="8"/>
  <c r="Z73" i="8"/>
  <c r="AD73" i="8"/>
  <c r="AH73" i="8"/>
  <c r="AL73" i="8"/>
  <c r="AP73" i="8"/>
  <c r="AT73" i="8"/>
  <c r="AX73" i="8"/>
  <c r="AZ73" i="8"/>
  <c r="BB73" i="8"/>
  <c r="BJ73" i="8"/>
  <c r="BF73" i="8"/>
  <c r="BH73" i="8"/>
  <c r="BK49" i="8"/>
  <c r="C73" i="8"/>
  <c r="BK31" i="8"/>
  <c r="BK73" i="8" l="1"/>
</calcChain>
</file>

<file path=xl/sharedStrings.xml><?xml version="1.0" encoding="utf-8"?>
<sst xmlns="http://schemas.openxmlformats.org/spreadsheetml/2006/main" count="169" uniqueCount="132">
  <si>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</si>
  <si>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</si>
  <si>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</si>
  <si>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</si>
  <si>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</si>
  <si>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</si>
  <si>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</si>
  <si>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</si>
  <si>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</si>
  <si>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</si>
  <si>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</si>
  <si>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</si>
  <si>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</si>
  <si>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</si>
  <si>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</si>
  <si>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</si>
  <si>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</si>
  <si>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</si>
  <si>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</si>
  <si>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</si>
  <si>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</si>
  <si>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</si>
  <si>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</si>
  <si>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</si>
  <si>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</si>
  <si>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</si>
  <si>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</si>
  <si>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</si>
  <si>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</si>
  <si>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</si>
  <si>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</si>
  <si>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</si>
  <si>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</si>
  <si>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</si>
  <si>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</si>
  <si>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</si>
  <si>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</si>
  <si>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</si>
  <si>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</si>
  <si>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</si>
  <si>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</si>
  <si>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</si>
  <si>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</si>
  <si>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</si>
  <si>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</si>
  <si>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</si>
  <si>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</si>
  <si>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</si>
  <si>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</si>
  <si>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</si>
  <si>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</si>
  <si>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</si>
  <si>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</si>
  <si>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</si>
  <si>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</si>
  <si>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</si>
  <si>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</si>
  <si>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</si>
  <si>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</si>
  <si>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</si>
  <si>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</si>
  <si>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</si>
  <si>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</si>
  <si>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</si>
  <si>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</si>
  <si>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</si>
  <si>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</si>
  <si>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</si>
  <si>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</si>
  <si>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</si>
  <si>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</si>
  <si>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</si>
  <si>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</si>
  <si>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</si>
  <si>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</si>
  <si>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</si>
  <si>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</si>
  <si>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</si>
  <si>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</si>
  <si>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</si>
  <si>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</si>
  <si>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</si>
  <si>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</si>
  <si>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</si>
  <si>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</si>
  <si>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</si>
  <si>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</si>
  <si>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</si>
  <si>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</si>
  <si>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</si>
  <si>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</si>
  <si>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</si>
  <si>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</si>
  <si>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</si>
  <si>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</si>
  <si>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</si>
  <si>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</si>
  <si>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</si>
  <si>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</si>
  <si>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</si>
  <si>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</si>
  <si>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</si>
  <si>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</si>
  <si>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</si>
  <si>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BOND FUND</t>
  </si>
  <si>
    <t>LIC MF DUAL ADVANTAGE FIXED TERM PLAN-SERIES 2</t>
  </si>
  <si>
    <t>LIC MF DUAL ADVANTAGE FIXED TERM PLAN-SERIES 3</t>
  </si>
  <si>
    <t>LIC MF TAX PLAN</t>
  </si>
  <si>
    <t>LIC MF Unit Linked Insurance Scheme</t>
  </si>
  <si>
    <t>LIC MF INDEX FUND NIFTY</t>
  </si>
  <si>
    <t>LIC MF INDEX FUND SENSEX</t>
  </si>
  <si>
    <t>LIC MF INFRASTRUCTURE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</si>
  <si>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</si>
  <si>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</si>
  <si>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</si>
  <si>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</si>
  <si>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</si>
  <si>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T30</t>
  </si>
  <si>
    <t>B30</t>
  </si>
  <si>
    <t>LIC MF BANKING AND PSU DEBT FUND</t>
  </si>
  <si>
    <t>LIC MF DEBT HYBRID FUND</t>
  </si>
  <si>
    <t>LIC MF SAVINGS FUND</t>
  </si>
  <si>
    <t>LIC MF CHILDRENS GIFT FUND</t>
  </si>
  <si>
    <t>LIC MF LARGE AND MIDCAP FUND</t>
  </si>
  <si>
    <t>LIC MF LARGE CAP FUND</t>
  </si>
  <si>
    <t>LIC MF MULTI CAP FUND</t>
  </si>
  <si>
    <t>LIC MF EQUITY HYBRID FUND</t>
  </si>
  <si>
    <t>LIC MF BANKING &amp; FINANCIAL SERVICES FUND</t>
  </si>
  <si>
    <t>LIC MF ARBITRAGE FUND</t>
  </si>
  <si>
    <t>LIC MF SHORT TERM DEBT FUND</t>
  </si>
  <si>
    <t>LIC Mutual Fund: Net Average Assets Under Management (AAUM) as on 31/05/2019 (All figures in Rs. Crore)</t>
  </si>
  <si>
    <t>Table showing State wise /Union Territory wise contribution to AAUM of category of schemes as on 31.05.2019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</si>
</sst>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15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8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4" fontId="13" fillId="0" borderId="0" xfId="0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4" fontId="0" fillId="0" borderId="0" xfId="0" applyNumberFormat="1"/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2"/>
  <sheetViews>
    <sheetView tabSelected="1" zoomScale="75" zoomScaleNormal="75" workbookViewId="0">
      <selection sqref="A1:A5"/>
    </sheetView>
  </sheetViews>
  <sheetFormatPr defaultColWidth="9.140625" defaultRowHeight="12.75" x14ac:dyDescent="0.2"/>
  <cols>
    <col min="1" max="1" width="8.28515625" style="24" customWidth="1"/>
    <col min="2" max="2" width="70.42578125" style="24" bestFit="1" customWidth="1"/>
    <col min="3" max="8" width="6.42578125" style="24" bestFit="1" customWidth="1"/>
    <col min="9" max="9" width="9.85546875" style="24" bestFit="1" customWidth="1"/>
    <col min="10" max="10" width="8.7109375" style="24" customWidth="1"/>
    <col min="11" max="11" width="6.42578125" style="24" bestFit="1" customWidth="1"/>
    <col min="12" max="12" width="9" style="24" customWidth="1"/>
    <col min="13" max="18" width="6.42578125" style="24" bestFit="1" customWidth="1"/>
    <col min="19" max="19" width="7.5703125" style="24" bestFit="1" customWidth="1"/>
    <col min="20" max="20" width="8.7109375" style="24" customWidth="1"/>
    <col min="21" max="23" width="6.42578125" style="24" bestFit="1" customWidth="1"/>
    <col min="24" max="24" width="6.42578125" style="24" customWidth="1"/>
    <col min="25" max="36" width="6.42578125" style="24" bestFit="1" customWidth="1"/>
    <col min="37" max="37" width="6" style="24" bestFit="1" customWidth="1"/>
    <col min="38" max="47" width="6.42578125" style="24" bestFit="1" customWidth="1"/>
    <col min="48" max="48" width="9.140625" style="24" bestFit="1" customWidth="1"/>
    <col min="49" max="49" width="8.7109375" style="24" customWidth="1"/>
    <col min="50" max="50" width="8.7109375" style="24" bestFit="1" customWidth="1"/>
    <col min="51" max="51" width="6.42578125" style="24" bestFit="1" customWidth="1"/>
    <col min="52" max="52" width="7.5703125" style="24" bestFit="1" customWidth="1"/>
    <col min="53" max="57" width="6.42578125" style="24" bestFit="1" customWidth="1"/>
    <col min="58" max="58" width="9.140625" style="24" bestFit="1" customWidth="1"/>
    <col min="59" max="60" width="7.5703125" style="24" bestFit="1" customWidth="1"/>
    <col min="61" max="61" width="6.42578125" style="24" bestFit="1" customWidth="1"/>
    <col min="62" max="62" width="7.5703125" style="24" bestFit="1" customWidth="1"/>
    <col min="63" max="63" width="17" style="24" customWidth="1"/>
    <col min="64" max="16384" width="9.140625" style="24"/>
  </cols>
  <sheetData>
    <row r="1" spans="1:107" s="11" customFormat="1" ht="19.5" thickBot="1" x14ac:dyDescent="0.35">
      <c r="A1" s="75" t="s">
        <v>75</v>
      </c>
      <c r="B1" s="64" t="s">
        <v>29</v>
      </c>
      <c r="C1" s="55" t="s">
        <v>130</v>
      </c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7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</row>
    <row r="2" spans="1:107" s="13" customFormat="1" ht="18.75" thickBot="1" x14ac:dyDescent="0.4">
      <c r="A2" s="76"/>
      <c r="B2" s="65"/>
      <c r="C2" s="69" t="s">
        <v>28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1"/>
      <c r="W2" s="69" t="s">
        <v>24</v>
      </c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1"/>
      <c r="AQ2" s="69" t="s">
        <v>25</v>
      </c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1"/>
      <c r="BK2" s="61" t="s">
        <v>22</v>
      </c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</row>
    <row r="3" spans="1:107" s="15" customFormat="1" ht="18.75" thickBot="1" x14ac:dyDescent="0.4">
      <c r="A3" s="76"/>
      <c r="B3" s="65"/>
      <c r="C3" s="58" t="s">
        <v>117</v>
      </c>
      <c r="D3" s="59"/>
      <c r="E3" s="59"/>
      <c r="F3" s="59"/>
      <c r="G3" s="59"/>
      <c r="H3" s="59"/>
      <c r="I3" s="59"/>
      <c r="J3" s="59"/>
      <c r="K3" s="59"/>
      <c r="L3" s="60"/>
      <c r="M3" s="58" t="s">
        <v>118</v>
      </c>
      <c r="N3" s="59"/>
      <c r="O3" s="59"/>
      <c r="P3" s="59"/>
      <c r="Q3" s="59"/>
      <c r="R3" s="59"/>
      <c r="S3" s="59"/>
      <c r="T3" s="59"/>
      <c r="U3" s="59"/>
      <c r="V3" s="60"/>
      <c r="W3" s="58" t="s">
        <v>117</v>
      </c>
      <c r="X3" s="59"/>
      <c r="Y3" s="59"/>
      <c r="Z3" s="59"/>
      <c r="AA3" s="59"/>
      <c r="AB3" s="59"/>
      <c r="AC3" s="59"/>
      <c r="AD3" s="59"/>
      <c r="AE3" s="59"/>
      <c r="AF3" s="60"/>
      <c r="AG3" s="58" t="s">
        <v>118</v>
      </c>
      <c r="AH3" s="59"/>
      <c r="AI3" s="59"/>
      <c r="AJ3" s="59"/>
      <c r="AK3" s="59"/>
      <c r="AL3" s="59"/>
      <c r="AM3" s="59"/>
      <c r="AN3" s="59"/>
      <c r="AO3" s="59"/>
      <c r="AP3" s="60"/>
      <c r="AQ3" s="58" t="s">
        <v>117</v>
      </c>
      <c r="AR3" s="59"/>
      <c r="AS3" s="59"/>
      <c r="AT3" s="59"/>
      <c r="AU3" s="59"/>
      <c r="AV3" s="59"/>
      <c r="AW3" s="59"/>
      <c r="AX3" s="59"/>
      <c r="AY3" s="59"/>
      <c r="AZ3" s="60"/>
      <c r="BA3" s="58" t="s">
        <v>118</v>
      </c>
      <c r="BB3" s="59"/>
      <c r="BC3" s="59"/>
      <c r="BD3" s="59"/>
      <c r="BE3" s="59"/>
      <c r="BF3" s="59"/>
      <c r="BG3" s="59"/>
      <c r="BH3" s="59"/>
      <c r="BI3" s="59"/>
      <c r="BJ3" s="60"/>
      <c r="BK3" s="62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</row>
    <row r="4" spans="1:107" s="15" customFormat="1" ht="18" x14ac:dyDescent="0.35">
      <c r="A4" s="76"/>
      <c r="B4" s="65"/>
      <c r="C4" s="52" t="s">
        <v>35</v>
      </c>
      <c r="D4" s="53"/>
      <c r="E4" s="53"/>
      <c r="F4" s="53"/>
      <c r="G4" s="54"/>
      <c r="H4" s="49" t="s">
        <v>36</v>
      </c>
      <c r="I4" s="50"/>
      <c r="J4" s="50"/>
      <c r="K4" s="50"/>
      <c r="L4" s="51"/>
      <c r="M4" s="52" t="s">
        <v>35</v>
      </c>
      <c r="N4" s="53"/>
      <c r="O4" s="53"/>
      <c r="P4" s="53"/>
      <c r="Q4" s="54"/>
      <c r="R4" s="49" t="s">
        <v>36</v>
      </c>
      <c r="S4" s="50"/>
      <c r="T4" s="50"/>
      <c r="U4" s="50"/>
      <c r="V4" s="51"/>
      <c r="W4" s="52" t="s">
        <v>35</v>
      </c>
      <c r="X4" s="53"/>
      <c r="Y4" s="53"/>
      <c r="Z4" s="53"/>
      <c r="AA4" s="54"/>
      <c r="AB4" s="49" t="s">
        <v>36</v>
      </c>
      <c r="AC4" s="50"/>
      <c r="AD4" s="50"/>
      <c r="AE4" s="50"/>
      <c r="AF4" s="51"/>
      <c r="AG4" s="52" t="s">
        <v>35</v>
      </c>
      <c r="AH4" s="53"/>
      <c r="AI4" s="53"/>
      <c r="AJ4" s="53"/>
      <c r="AK4" s="54"/>
      <c r="AL4" s="49" t="s">
        <v>36</v>
      </c>
      <c r="AM4" s="50"/>
      <c r="AN4" s="50"/>
      <c r="AO4" s="50"/>
      <c r="AP4" s="51"/>
      <c r="AQ4" s="52" t="s">
        <v>35</v>
      </c>
      <c r="AR4" s="53"/>
      <c r="AS4" s="53"/>
      <c r="AT4" s="53"/>
      <c r="AU4" s="54"/>
      <c r="AV4" s="49" t="s">
        <v>36</v>
      </c>
      <c r="AW4" s="50"/>
      <c r="AX4" s="50"/>
      <c r="AY4" s="50"/>
      <c r="AZ4" s="51"/>
      <c r="BA4" s="52" t="s">
        <v>35</v>
      </c>
      <c r="BB4" s="53"/>
      <c r="BC4" s="53"/>
      <c r="BD4" s="53"/>
      <c r="BE4" s="54"/>
      <c r="BF4" s="49" t="s">
        <v>36</v>
      </c>
      <c r="BG4" s="50"/>
      <c r="BH4" s="50"/>
      <c r="BI4" s="50"/>
      <c r="BJ4" s="51"/>
      <c r="BK4" s="62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</row>
    <row r="5" spans="1:107" s="19" customFormat="1" ht="15" customHeight="1" x14ac:dyDescent="0.3">
      <c r="A5" s="76"/>
      <c r="B5" s="65"/>
      <c r="C5" s="7">
        <v>1</v>
      </c>
      <c r="D5" s="8">
        <v>2</v>
      </c>
      <c r="E5" s="8">
        <v>3</v>
      </c>
      <c r="F5" s="8">
        <v>4</v>
      </c>
      <c r="G5" s="9">
        <v>5</v>
      </c>
      <c r="H5" s="7">
        <v>1</v>
      </c>
      <c r="I5" s="8">
        <v>2</v>
      </c>
      <c r="J5" s="8">
        <v>3</v>
      </c>
      <c r="K5" s="8">
        <v>4</v>
      </c>
      <c r="L5" s="9">
        <v>5</v>
      </c>
      <c r="M5" s="7">
        <v>1</v>
      </c>
      <c r="N5" s="8">
        <v>2</v>
      </c>
      <c r="O5" s="8">
        <v>3</v>
      </c>
      <c r="P5" s="8">
        <v>4</v>
      </c>
      <c r="Q5" s="9">
        <v>5</v>
      </c>
      <c r="R5" s="7">
        <v>1</v>
      </c>
      <c r="S5" s="8">
        <v>2</v>
      </c>
      <c r="T5" s="8">
        <v>3</v>
      </c>
      <c r="U5" s="8">
        <v>4</v>
      </c>
      <c r="V5" s="9">
        <v>5</v>
      </c>
      <c r="W5" s="7">
        <v>1</v>
      </c>
      <c r="X5" s="8">
        <v>2</v>
      </c>
      <c r="Y5" s="8">
        <v>3</v>
      </c>
      <c r="Z5" s="8">
        <v>4</v>
      </c>
      <c r="AA5" s="9">
        <v>5</v>
      </c>
      <c r="AB5" s="7">
        <v>1</v>
      </c>
      <c r="AC5" s="8">
        <v>2</v>
      </c>
      <c r="AD5" s="8">
        <v>3</v>
      </c>
      <c r="AE5" s="8">
        <v>4</v>
      </c>
      <c r="AF5" s="9">
        <v>5</v>
      </c>
      <c r="AG5" s="7">
        <v>1</v>
      </c>
      <c r="AH5" s="8">
        <v>2</v>
      </c>
      <c r="AI5" s="8">
        <v>3</v>
      </c>
      <c r="AJ5" s="8">
        <v>4</v>
      </c>
      <c r="AK5" s="9">
        <v>5</v>
      </c>
      <c r="AL5" s="7">
        <v>1</v>
      </c>
      <c r="AM5" s="8">
        <v>2</v>
      </c>
      <c r="AN5" s="8">
        <v>3</v>
      </c>
      <c r="AO5" s="8">
        <v>4</v>
      </c>
      <c r="AP5" s="9">
        <v>5</v>
      </c>
      <c r="AQ5" s="7">
        <v>1</v>
      </c>
      <c r="AR5" s="8">
        <v>2</v>
      </c>
      <c r="AS5" s="8">
        <v>3</v>
      </c>
      <c r="AT5" s="8">
        <v>4</v>
      </c>
      <c r="AU5" s="9">
        <v>5</v>
      </c>
      <c r="AV5" s="7">
        <v>1</v>
      </c>
      <c r="AW5" s="8">
        <v>2</v>
      </c>
      <c r="AX5" s="8">
        <v>3</v>
      </c>
      <c r="AY5" s="8">
        <v>4</v>
      </c>
      <c r="AZ5" s="9">
        <v>5</v>
      </c>
      <c r="BA5" s="7">
        <v>1</v>
      </c>
      <c r="BB5" s="8">
        <v>2</v>
      </c>
      <c r="BC5" s="8">
        <v>3</v>
      </c>
      <c r="BD5" s="8">
        <v>4</v>
      </c>
      <c r="BE5" s="9">
        <v>5</v>
      </c>
      <c r="BF5" s="7">
        <v>1</v>
      </c>
      <c r="BG5" s="8">
        <v>2</v>
      </c>
      <c r="BH5" s="8">
        <v>3</v>
      </c>
      <c r="BI5" s="8">
        <v>4</v>
      </c>
      <c r="BJ5" s="9">
        <v>5</v>
      </c>
      <c r="BK5" s="63"/>
      <c r="BL5" s="16"/>
      <c r="BM5" s="16"/>
      <c r="BN5" s="16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</row>
    <row r="6" spans="1:107" x14ac:dyDescent="0.2">
      <c r="A6" s="22" t="s">
        <v>0</v>
      </c>
      <c r="B6" s="23" t="s">
        <v>6</v>
      </c>
      <c r="C6" s="66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8"/>
    </row>
    <row r="7" spans="1:107" x14ac:dyDescent="0.2">
      <c r="A7" s="22" t="s">
        <v>76</v>
      </c>
      <c r="B7" s="25" t="s">
        <v>11</v>
      </c>
      <c r="C7" s="66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8"/>
    </row>
    <row r="8" spans="1:107" x14ac:dyDescent="0.2">
      <c r="A8" s="22"/>
      <c r="B8" s="26" t="s">
        <v>102</v>
      </c>
      <c r="C8" s="27">
        <v>0</v>
      </c>
      <c r="D8" s="27">
        <v>18.252802555765399</v>
      </c>
      <c r="E8" s="27">
        <v>0</v>
      </c>
      <c r="F8" s="27">
        <v>0</v>
      </c>
      <c r="G8" s="27">
        <v>0</v>
      </c>
      <c r="H8" s="27">
        <v>13.173168524266405</v>
      </c>
      <c r="I8" s="27">
        <v>5191.1647989519151</v>
      </c>
      <c r="J8" s="27">
        <v>2627.13129427593</v>
      </c>
      <c r="K8" s="27">
        <v>0</v>
      </c>
      <c r="L8" s="27">
        <v>178.09345715692061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5.198639566651118</v>
      </c>
      <c r="S8" s="27">
        <v>66.380855936046402</v>
      </c>
      <c r="T8" s="27">
        <v>586.17391282581696</v>
      </c>
      <c r="U8" s="27">
        <v>0</v>
      </c>
      <c r="V8" s="27">
        <v>14.444302201625735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0.10947215417072739</v>
      </c>
      <c r="AC8" s="27">
        <v>87.793071696628928</v>
      </c>
      <c r="AD8" s="27">
        <v>0</v>
      </c>
      <c r="AE8" s="27">
        <v>0</v>
      </c>
      <c r="AF8" s="27">
        <v>0.71424269606397606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0.1852045251453221</v>
      </c>
      <c r="AM8" s="27">
        <v>5.62646868224752E-2</v>
      </c>
      <c r="AN8" s="27">
        <v>0.13001001801947801</v>
      </c>
      <c r="AO8" s="27">
        <v>0</v>
      </c>
      <c r="AP8" s="27">
        <v>0.22773448633129489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29.510645956432977</v>
      </c>
      <c r="AW8" s="27">
        <v>866.30673992877348</v>
      </c>
      <c r="AX8" s="27">
        <v>253.51076523234758</v>
      </c>
      <c r="AY8" s="27">
        <v>0</v>
      </c>
      <c r="AZ8" s="27">
        <v>119.42671458289624</v>
      </c>
      <c r="BA8" s="27">
        <v>0</v>
      </c>
      <c r="BB8" s="27">
        <v>0</v>
      </c>
      <c r="BC8" s="27">
        <v>0</v>
      </c>
      <c r="BD8" s="27">
        <v>0</v>
      </c>
      <c r="BE8" s="27">
        <v>0</v>
      </c>
      <c r="BF8" s="27">
        <v>11.347476538662765</v>
      </c>
      <c r="BG8" s="27">
        <v>68.323337073968872</v>
      </c>
      <c r="BH8" s="27">
        <v>30.430530223798662</v>
      </c>
      <c r="BI8" s="27">
        <v>0</v>
      </c>
      <c r="BJ8" s="27">
        <v>9.5833978285181249</v>
      </c>
      <c r="BK8" s="28">
        <f>SUM(C8:BJ8)</f>
        <v>10177.668839623517</v>
      </c>
    </row>
    <row r="9" spans="1:107" x14ac:dyDescent="0.2">
      <c r="A9" s="22"/>
      <c r="B9" s="29" t="s">
        <v>85</v>
      </c>
      <c r="C9" s="30">
        <f>SUM(C8)</f>
        <v>0</v>
      </c>
      <c r="D9" s="30">
        <f t="shared" ref="D9:BJ9" si="0">SUM(D8)</f>
        <v>18.252802555765399</v>
      </c>
      <c r="E9" s="30">
        <f t="shared" si="0"/>
        <v>0</v>
      </c>
      <c r="F9" s="30">
        <f t="shared" si="0"/>
        <v>0</v>
      </c>
      <c r="G9" s="30">
        <f t="shared" si="0"/>
        <v>0</v>
      </c>
      <c r="H9" s="30">
        <f t="shared" si="0"/>
        <v>13.173168524266405</v>
      </c>
      <c r="I9" s="30">
        <f t="shared" si="0"/>
        <v>5191.1647989519151</v>
      </c>
      <c r="J9" s="30">
        <f t="shared" si="0"/>
        <v>2627.13129427593</v>
      </c>
      <c r="K9" s="30">
        <f t="shared" si="0"/>
        <v>0</v>
      </c>
      <c r="L9" s="30">
        <f t="shared" si="0"/>
        <v>178.09345715692061</v>
      </c>
      <c r="M9" s="30">
        <f t="shared" si="0"/>
        <v>0</v>
      </c>
      <c r="N9" s="30">
        <f t="shared" si="0"/>
        <v>0</v>
      </c>
      <c r="O9" s="30">
        <f t="shared" si="0"/>
        <v>0</v>
      </c>
      <c r="P9" s="30">
        <f t="shared" si="0"/>
        <v>0</v>
      </c>
      <c r="Q9" s="30">
        <f t="shared" si="0"/>
        <v>0</v>
      </c>
      <c r="R9" s="30">
        <f t="shared" si="0"/>
        <v>5.198639566651118</v>
      </c>
      <c r="S9" s="30">
        <f t="shared" si="0"/>
        <v>66.380855936046402</v>
      </c>
      <c r="T9" s="30">
        <f t="shared" si="0"/>
        <v>586.17391282581696</v>
      </c>
      <c r="U9" s="30">
        <f t="shared" si="0"/>
        <v>0</v>
      </c>
      <c r="V9" s="30">
        <f t="shared" si="0"/>
        <v>14.444302201625735</v>
      </c>
      <c r="W9" s="30">
        <f t="shared" si="0"/>
        <v>0</v>
      </c>
      <c r="X9" s="30">
        <f t="shared" si="0"/>
        <v>0</v>
      </c>
      <c r="Y9" s="30">
        <f t="shared" si="0"/>
        <v>0</v>
      </c>
      <c r="Z9" s="30">
        <f t="shared" si="0"/>
        <v>0</v>
      </c>
      <c r="AA9" s="30">
        <f t="shared" si="0"/>
        <v>0</v>
      </c>
      <c r="AB9" s="30">
        <f t="shared" si="0"/>
        <v>0.10947215417072739</v>
      </c>
      <c r="AC9" s="30">
        <f t="shared" si="0"/>
        <v>87.793071696628928</v>
      </c>
      <c r="AD9" s="30">
        <f t="shared" si="0"/>
        <v>0</v>
      </c>
      <c r="AE9" s="30">
        <f t="shared" si="0"/>
        <v>0</v>
      </c>
      <c r="AF9" s="30">
        <f t="shared" si="0"/>
        <v>0.71424269606397606</v>
      </c>
      <c r="AG9" s="30">
        <f t="shared" si="0"/>
        <v>0</v>
      </c>
      <c r="AH9" s="30">
        <f t="shared" si="0"/>
        <v>0</v>
      </c>
      <c r="AI9" s="30">
        <f t="shared" si="0"/>
        <v>0</v>
      </c>
      <c r="AJ9" s="30">
        <f t="shared" si="0"/>
        <v>0</v>
      </c>
      <c r="AK9" s="30">
        <f t="shared" si="0"/>
        <v>0</v>
      </c>
      <c r="AL9" s="30">
        <f t="shared" si="0"/>
        <v>0.1852045251453221</v>
      </c>
      <c r="AM9" s="30">
        <f t="shared" si="0"/>
        <v>5.62646868224752E-2</v>
      </c>
      <c r="AN9" s="30">
        <f t="shared" si="0"/>
        <v>0.13001001801947801</v>
      </c>
      <c r="AO9" s="30">
        <f t="shared" si="0"/>
        <v>0</v>
      </c>
      <c r="AP9" s="30">
        <f t="shared" si="0"/>
        <v>0.22773448633129489</v>
      </c>
      <c r="AQ9" s="30">
        <f t="shared" si="0"/>
        <v>0</v>
      </c>
      <c r="AR9" s="30">
        <f t="shared" si="0"/>
        <v>0</v>
      </c>
      <c r="AS9" s="30">
        <f t="shared" si="0"/>
        <v>0</v>
      </c>
      <c r="AT9" s="30">
        <f t="shared" si="0"/>
        <v>0</v>
      </c>
      <c r="AU9" s="30">
        <f t="shared" si="0"/>
        <v>0</v>
      </c>
      <c r="AV9" s="30">
        <f t="shared" si="0"/>
        <v>29.510645956432977</v>
      </c>
      <c r="AW9" s="30">
        <f t="shared" si="0"/>
        <v>866.30673992877348</v>
      </c>
      <c r="AX9" s="30">
        <f t="shared" si="0"/>
        <v>253.51076523234758</v>
      </c>
      <c r="AY9" s="30">
        <f t="shared" si="0"/>
        <v>0</v>
      </c>
      <c r="AZ9" s="30">
        <f t="shared" si="0"/>
        <v>119.42671458289624</v>
      </c>
      <c r="BA9" s="30">
        <f t="shared" si="0"/>
        <v>0</v>
      </c>
      <c r="BB9" s="30">
        <f t="shared" si="0"/>
        <v>0</v>
      </c>
      <c r="BC9" s="30">
        <f t="shared" si="0"/>
        <v>0</v>
      </c>
      <c r="BD9" s="30">
        <f t="shared" si="0"/>
        <v>0</v>
      </c>
      <c r="BE9" s="30">
        <f t="shared" si="0"/>
        <v>0</v>
      </c>
      <c r="BF9" s="30">
        <f t="shared" si="0"/>
        <v>11.347476538662765</v>
      </c>
      <c r="BG9" s="30">
        <f t="shared" si="0"/>
        <v>68.323337073968872</v>
      </c>
      <c r="BH9" s="30">
        <f t="shared" si="0"/>
        <v>30.430530223798662</v>
      </c>
      <c r="BI9" s="30">
        <f t="shared" si="0"/>
        <v>0</v>
      </c>
      <c r="BJ9" s="30">
        <f t="shared" si="0"/>
        <v>9.5833978285181249</v>
      </c>
      <c r="BK9" s="28">
        <f>SUM(C9:BJ9)</f>
        <v>10177.668839623517</v>
      </c>
    </row>
    <row r="10" spans="1:107" x14ac:dyDescent="0.2">
      <c r="A10" s="22" t="s">
        <v>77</v>
      </c>
      <c r="B10" s="25" t="s">
        <v>3</v>
      </c>
      <c r="C10" s="72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4"/>
    </row>
    <row r="11" spans="1:107" x14ac:dyDescent="0.2">
      <c r="A11" s="22"/>
      <c r="B11" s="26" t="s">
        <v>103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1.0143732533204817</v>
      </c>
      <c r="I11" s="27">
        <v>2.0191754209285131</v>
      </c>
      <c r="J11" s="27">
        <v>0</v>
      </c>
      <c r="K11" s="27">
        <v>0</v>
      </c>
      <c r="L11" s="27">
        <v>1.3832779682901626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0.48780194281609129</v>
      </c>
      <c r="S11" s="27">
        <v>0.92713626300335694</v>
      </c>
      <c r="T11" s="27">
        <v>0.36426484960963701</v>
      </c>
      <c r="U11" s="27">
        <v>0</v>
      </c>
      <c r="V11" s="27">
        <v>9.1517113805950373E-2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3.6867985586345804E-2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5.2139548395158701E-5</v>
      </c>
      <c r="AM11" s="27">
        <v>0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1.3400419251599489</v>
      </c>
      <c r="AW11" s="27">
        <v>9.9088416281870551</v>
      </c>
      <c r="AX11" s="27">
        <v>7.8737663024432702</v>
      </c>
      <c r="AY11" s="27">
        <v>0</v>
      </c>
      <c r="AZ11" s="27">
        <v>1.7559248882889782</v>
      </c>
      <c r="BA11" s="27">
        <v>0</v>
      </c>
      <c r="BB11" s="27">
        <v>0</v>
      </c>
      <c r="BC11" s="27">
        <v>0</v>
      </c>
      <c r="BD11" s="27">
        <v>0</v>
      </c>
      <c r="BE11" s="27">
        <v>0</v>
      </c>
      <c r="BF11" s="27">
        <v>1.0459374875125458</v>
      </c>
      <c r="BG11" s="27">
        <v>4.0285486238428136</v>
      </c>
      <c r="BH11" s="27">
        <v>6.733523569879857</v>
      </c>
      <c r="BI11" s="27">
        <v>0</v>
      </c>
      <c r="BJ11" s="27">
        <v>0.43289600884112722</v>
      </c>
      <c r="BK11" s="28">
        <f>SUM(C11:BJ11)</f>
        <v>39.443947371064525</v>
      </c>
    </row>
    <row r="12" spans="1:107" x14ac:dyDescent="0.2">
      <c r="A12" s="22"/>
      <c r="B12" s="29" t="s">
        <v>86</v>
      </c>
      <c r="C12" s="30">
        <f>SUM(C11)</f>
        <v>0</v>
      </c>
      <c r="D12" s="30">
        <f t="shared" ref="D12:BJ12" si="1">SUM(D11)</f>
        <v>0</v>
      </c>
      <c r="E12" s="30">
        <f t="shared" si="1"/>
        <v>0</v>
      </c>
      <c r="F12" s="30">
        <f t="shared" si="1"/>
        <v>0</v>
      </c>
      <c r="G12" s="30">
        <f t="shared" si="1"/>
        <v>0</v>
      </c>
      <c r="H12" s="30">
        <f t="shared" si="1"/>
        <v>1.0143732533204817</v>
      </c>
      <c r="I12" s="30">
        <f t="shared" si="1"/>
        <v>2.0191754209285131</v>
      </c>
      <c r="J12" s="30">
        <f t="shared" si="1"/>
        <v>0</v>
      </c>
      <c r="K12" s="30">
        <f t="shared" si="1"/>
        <v>0</v>
      </c>
      <c r="L12" s="30">
        <f t="shared" si="1"/>
        <v>1.3832779682901626</v>
      </c>
      <c r="M12" s="30">
        <f t="shared" si="1"/>
        <v>0</v>
      </c>
      <c r="N12" s="30">
        <f t="shared" si="1"/>
        <v>0</v>
      </c>
      <c r="O12" s="30">
        <f t="shared" si="1"/>
        <v>0</v>
      </c>
      <c r="P12" s="30">
        <f t="shared" si="1"/>
        <v>0</v>
      </c>
      <c r="Q12" s="30">
        <f t="shared" si="1"/>
        <v>0</v>
      </c>
      <c r="R12" s="30">
        <f t="shared" si="1"/>
        <v>0.48780194281609129</v>
      </c>
      <c r="S12" s="30">
        <f t="shared" si="1"/>
        <v>0.92713626300335694</v>
      </c>
      <c r="T12" s="30">
        <f t="shared" si="1"/>
        <v>0.36426484960963701</v>
      </c>
      <c r="U12" s="30">
        <f t="shared" si="1"/>
        <v>0</v>
      </c>
      <c r="V12" s="30">
        <f t="shared" si="1"/>
        <v>9.1517113805950373E-2</v>
      </c>
      <c r="W12" s="30">
        <f t="shared" si="1"/>
        <v>0</v>
      </c>
      <c r="X12" s="30">
        <f t="shared" si="1"/>
        <v>0</v>
      </c>
      <c r="Y12" s="30">
        <f t="shared" si="1"/>
        <v>0</v>
      </c>
      <c r="Z12" s="30">
        <f t="shared" si="1"/>
        <v>0</v>
      </c>
      <c r="AA12" s="30">
        <f t="shared" si="1"/>
        <v>0</v>
      </c>
      <c r="AB12" s="30">
        <f t="shared" si="1"/>
        <v>3.6867985586345804E-2</v>
      </c>
      <c r="AC12" s="30">
        <f t="shared" si="1"/>
        <v>0</v>
      </c>
      <c r="AD12" s="30">
        <f t="shared" si="1"/>
        <v>0</v>
      </c>
      <c r="AE12" s="30">
        <f t="shared" si="1"/>
        <v>0</v>
      </c>
      <c r="AF12" s="30">
        <f t="shared" si="1"/>
        <v>0</v>
      </c>
      <c r="AG12" s="30">
        <f t="shared" si="1"/>
        <v>0</v>
      </c>
      <c r="AH12" s="30">
        <f t="shared" si="1"/>
        <v>0</v>
      </c>
      <c r="AI12" s="30">
        <f t="shared" si="1"/>
        <v>0</v>
      </c>
      <c r="AJ12" s="30">
        <f t="shared" si="1"/>
        <v>0</v>
      </c>
      <c r="AK12" s="30">
        <f t="shared" si="1"/>
        <v>0</v>
      </c>
      <c r="AL12" s="30">
        <f t="shared" si="1"/>
        <v>5.2139548395158701E-5</v>
      </c>
      <c r="AM12" s="30">
        <f t="shared" si="1"/>
        <v>0</v>
      </c>
      <c r="AN12" s="30">
        <f t="shared" si="1"/>
        <v>0</v>
      </c>
      <c r="AO12" s="30">
        <f t="shared" si="1"/>
        <v>0</v>
      </c>
      <c r="AP12" s="30">
        <f t="shared" si="1"/>
        <v>0</v>
      </c>
      <c r="AQ12" s="30">
        <f t="shared" si="1"/>
        <v>0</v>
      </c>
      <c r="AR12" s="30">
        <f t="shared" si="1"/>
        <v>0</v>
      </c>
      <c r="AS12" s="30">
        <f t="shared" si="1"/>
        <v>0</v>
      </c>
      <c r="AT12" s="30">
        <f t="shared" si="1"/>
        <v>0</v>
      </c>
      <c r="AU12" s="30">
        <f t="shared" si="1"/>
        <v>0</v>
      </c>
      <c r="AV12" s="30">
        <f t="shared" si="1"/>
        <v>1.3400419251599489</v>
      </c>
      <c r="AW12" s="30">
        <f t="shared" si="1"/>
        <v>9.9088416281870551</v>
      </c>
      <c r="AX12" s="30">
        <f t="shared" si="1"/>
        <v>7.8737663024432702</v>
      </c>
      <c r="AY12" s="30">
        <f t="shared" si="1"/>
        <v>0</v>
      </c>
      <c r="AZ12" s="30">
        <f t="shared" si="1"/>
        <v>1.7559248882889782</v>
      </c>
      <c r="BA12" s="30">
        <f t="shared" si="1"/>
        <v>0</v>
      </c>
      <c r="BB12" s="30">
        <f t="shared" si="1"/>
        <v>0</v>
      </c>
      <c r="BC12" s="30">
        <f t="shared" si="1"/>
        <v>0</v>
      </c>
      <c r="BD12" s="30">
        <f t="shared" si="1"/>
        <v>0</v>
      </c>
      <c r="BE12" s="30">
        <f t="shared" si="1"/>
        <v>0</v>
      </c>
      <c r="BF12" s="30">
        <f t="shared" si="1"/>
        <v>1.0459374875125458</v>
      </c>
      <c r="BG12" s="30">
        <f t="shared" si="1"/>
        <v>4.0285486238428136</v>
      </c>
      <c r="BH12" s="30">
        <f t="shared" si="1"/>
        <v>6.733523569879857</v>
      </c>
      <c r="BI12" s="30">
        <f t="shared" si="1"/>
        <v>0</v>
      </c>
      <c r="BJ12" s="30">
        <f t="shared" si="1"/>
        <v>0.43289600884112722</v>
      </c>
      <c r="BK12" s="28">
        <f t="shared" ref="BK12" si="2">SUM(C12:BJ12)</f>
        <v>39.443947371064525</v>
      </c>
    </row>
    <row r="13" spans="1:107" x14ac:dyDescent="0.2">
      <c r="A13" s="22" t="s">
        <v>78</v>
      </c>
      <c r="B13" s="25" t="s">
        <v>10</v>
      </c>
      <c r="C13" s="72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4"/>
    </row>
    <row r="14" spans="1:107" x14ac:dyDescent="0.2">
      <c r="A14" s="22"/>
      <c r="B14" s="31" t="s">
        <v>37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>
        <v>0</v>
      </c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27">
        <v>0</v>
      </c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27">
        <v>0</v>
      </c>
      <c r="AY14" s="27">
        <v>0</v>
      </c>
      <c r="AZ14" s="27">
        <v>0</v>
      </c>
      <c r="BA14" s="27">
        <v>0</v>
      </c>
      <c r="BB14" s="27">
        <v>0</v>
      </c>
      <c r="BC14" s="27">
        <v>0</v>
      </c>
      <c r="BD14" s="27">
        <v>0</v>
      </c>
      <c r="BE14" s="27">
        <v>0</v>
      </c>
      <c r="BF14" s="27">
        <v>0</v>
      </c>
      <c r="BG14" s="27">
        <v>0</v>
      </c>
      <c r="BH14" s="27">
        <v>0</v>
      </c>
      <c r="BI14" s="27">
        <v>0</v>
      </c>
      <c r="BJ14" s="27">
        <v>0</v>
      </c>
      <c r="BK14" s="28">
        <f t="shared" ref="BK14:BK15" si="3">SUM(C14:BJ14)</f>
        <v>0</v>
      </c>
    </row>
    <row r="15" spans="1:107" x14ac:dyDescent="0.2">
      <c r="A15" s="22"/>
      <c r="B15" s="29" t="s">
        <v>93</v>
      </c>
      <c r="C15" s="30">
        <f t="shared" ref="C15:AH15" si="4">SUM(C14:C14)</f>
        <v>0</v>
      </c>
      <c r="D15" s="30">
        <f t="shared" si="4"/>
        <v>0</v>
      </c>
      <c r="E15" s="30">
        <f t="shared" si="4"/>
        <v>0</v>
      </c>
      <c r="F15" s="30">
        <f t="shared" si="4"/>
        <v>0</v>
      </c>
      <c r="G15" s="30">
        <f t="shared" si="4"/>
        <v>0</v>
      </c>
      <c r="H15" s="30">
        <f t="shared" si="4"/>
        <v>0</v>
      </c>
      <c r="I15" s="30">
        <f t="shared" si="4"/>
        <v>0</v>
      </c>
      <c r="J15" s="30">
        <f t="shared" si="4"/>
        <v>0</v>
      </c>
      <c r="K15" s="30">
        <f t="shared" si="4"/>
        <v>0</v>
      </c>
      <c r="L15" s="30">
        <f t="shared" si="4"/>
        <v>0</v>
      </c>
      <c r="M15" s="30">
        <f t="shared" si="4"/>
        <v>0</v>
      </c>
      <c r="N15" s="30">
        <f t="shared" si="4"/>
        <v>0</v>
      </c>
      <c r="O15" s="30">
        <f t="shared" si="4"/>
        <v>0</v>
      </c>
      <c r="P15" s="30">
        <f t="shared" si="4"/>
        <v>0</v>
      </c>
      <c r="Q15" s="30">
        <f t="shared" si="4"/>
        <v>0</v>
      </c>
      <c r="R15" s="30">
        <f t="shared" si="4"/>
        <v>0</v>
      </c>
      <c r="S15" s="30">
        <f t="shared" si="4"/>
        <v>0</v>
      </c>
      <c r="T15" s="30">
        <f t="shared" si="4"/>
        <v>0</v>
      </c>
      <c r="U15" s="30">
        <f t="shared" si="4"/>
        <v>0</v>
      </c>
      <c r="V15" s="30">
        <f t="shared" si="4"/>
        <v>0</v>
      </c>
      <c r="W15" s="30">
        <f t="shared" si="4"/>
        <v>0</v>
      </c>
      <c r="X15" s="30">
        <f t="shared" si="4"/>
        <v>0</v>
      </c>
      <c r="Y15" s="30">
        <f t="shared" si="4"/>
        <v>0</v>
      </c>
      <c r="Z15" s="30">
        <f t="shared" si="4"/>
        <v>0</v>
      </c>
      <c r="AA15" s="30">
        <f t="shared" si="4"/>
        <v>0</v>
      </c>
      <c r="AB15" s="30">
        <f t="shared" si="4"/>
        <v>0</v>
      </c>
      <c r="AC15" s="30">
        <f t="shared" si="4"/>
        <v>0</v>
      </c>
      <c r="AD15" s="30">
        <f t="shared" si="4"/>
        <v>0</v>
      </c>
      <c r="AE15" s="30">
        <f t="shared" si="4"/>
        <v>0</v>
      </c>
      <c r="AF15" s="30">
        <f t="shared" si="4"/>
        <v>0</v>
      </c>
      <c r="AG15" s="30">
        <f t="shared" si="4"/>
        <v>0</v>
      </c>
      <c r="AH15" s="30">
        <f t="shared" si="4"/>
        <v>0</v>
      </c>
      <c r="AI15" s="30">
        <f t="shared" ref="AI15:BJ15" si="5">SUM(AI14:AI14)</f>
        <v>0</v>
      </c>
      <c r="AJ15" s="30">
        <f t="shared" si="5"/>
        <v>0</v>
      </c>
      <c r="AK15" s="30">
        <f t="shared" si="5"/>
        <v>0</v>
      </c>
      <c r="AL15" s="30">
        <f t="shared" si="5"/>
        <v>0</v>
      </c>
      <c r="AM15" s="30">
        <f t="shared" si="5"/>
        <v>0</v>
      </c>
      <c r="AN15" s="30">
        <f t="shared" si="5"/>
        <v>0</v>
      </c>
      <c r="AO15" s="30">
        <f t="shared" si="5"/>
        <v>0</v>
      </c>
      <c r="AP15" s="30">
        <f t="shared" si="5"/>
        <v>0</v>
      </c>
      <c r="AQ15" s="30">
        <f t="shared" si="5"/>
        <v>0</v>
      </c>
      <c r="AR15" s="30">
        <f t="shared" si="5"/>
        <v>0</v>
      </c>
      <c r="AS15" s="30">
        <f t="shared" si="5"/>
        <v>0</v>
      </c>
      <c r="AT15" s="30">
        <f t="shared" si="5"/>
        <v>0</v>
      </c>
      <c r="AU15" s="30">
        <f t="shared" si="5"/>
        <v>0</v>
      </c>
      <c r="AV15" s="30">
        <f t="shared" si="5"/>
        <v>0</v>
      </c>
      <c r="AW15" s="30">
        <f t="shared" si="5"/>
        <v>0</v>
      </c>
      <c r="AX15" s="30">
        <f t="shared" si="5"/>
        <v>0</v>
      </c>
      <c r="AY15" s="30">
        <f t="shared" si="5"/>
        <v>0</v>
      </c>
      <c r="AZ15" s="30">
        <f t="shared" si="5"/>
        <v>0</v>
      </c>
      <c r="BA15" s="30">
        <f t="shared" si="5"/>
        <v>0</v>
      </c>
      <c r="BB15" s="30">
        <f t="shared" si="5"/>
        <v>0</v>
      </c>
      <c r="BC15" s="30">
        <f t="shared" si="5"/>
        <v>0</v>
      </c>
      <c r="BD15" s="30">
        <f t="shared" si="5"/>
        <v>0</v>
      </c>
      <c r="BE15" s="30">
        <f t="shared" si="5"/>
        <v>0</v>
      </c>
      <c r="BF15" s="30">
        <f t="shared" si="5"/>
        <v>0</v>
      </c>
      <c r="BG15" s="30">
        <f t="shared" si="5"/>
        <v>0</v>
      </c>
      <c r="BH15" s="30">
        <f t="shared" si="5"/>
        <v>0</v>
      </c>
      <c r="BI15" s="30">
        <f t="shared" si="5"/>
        <v>0</v>
      </c>
      <c r="BJ15" s="30">
        <f t="shared" si="5"/>
        <v>0</v>
      </c>
      <c r="BK15" s="28">
        <f t="shared" si="3"/>
        <v>0</v>
      </c>
    </row>
    <row r="16" spans="1:107" x14ac:dyDescent="0.2">
      <c r="A16" s="22" t="s">
        <v>79</v>
      </c>
      <c r="B16" s="25" t="s">
        <v>12</v>
      </c>
      <c r="C16" s="72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4"/>
    </row>
    <row r="17" spans="1:63" x14ac:dyDescent="0.2">
      <c r="A17" s="22"/>
      <c r="B17" s="29" t="s">
        <v>37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0</v>
      </c>
      <c r="AH17" s="30">
        <v>0</v>
      </c>
      <c r="AI17" s="30">
        <v>0</v>
      </c>
      <c r="AJ17" s="30">
        <v>0</v>
      </c>
      <c r="AK17" s="30">
        <v>0</v>
      </c>
      <c r="AL17" s="30">
        <v>0</v>
      </c>
      <c r="AM17" s="30">
        <v>0</v>
      </c>
      <c r="AN17" s="30">
        <v>0</v>
      </c>
      <c r="AO17" s="30">
        <v>0</v>
      </c>
      <c r="AP17" s="30">
        <v>0</v>
      </c>
      <c r="AQ17" s="30">
        <v>0</v>
      </c>
      <c r="AR17" s="30">
        <v>0</v>
      </c>
      <c r="AS17" s="30">
        <v>0</v>
      </c>
      <c r="AT17" s="30">
        <v>0</v>
      </c>
      <c r="AU17" s="30">
        <v>0</v>
      </c>
      <c r="AV17" s="30">
        <v>0</v>
      </c>
      <c r="AW17" s="30">
        <v>0</v>
      </c>
      <c r="AX17" s="30">
        <v>0</v>
      </c>
      <c r="AY17" s="30">
        <v>0</v>
      </c>
      <c r="AZ17" s="30">
        <v>0</v>
      </c>
      <c r="BA17" s="30">
        <v>0</v>
      </c>
      <c r="BB17" s="30">
        <v>0</v>
      </c>
      <c r="BC17" s="30">
        <v>0</v>
      </c>
      <c r="BD17" s="30">
        <v>0</v>
      </c>
      <c r="BE17" s="30">
        <v>0</v>
      </c>
      <c r="BF17" s="30">
        <v>0</v>
      </c>
      <c r="BG17" s="30">
        <v>0</v>
      </c>
      <c r="BH17" s="30">
        <v>0</v>
      </c>
      <c r="BI17" s="30">
        <v>0</v>
      </c>
      <c r="BJ17" s="30">
        <v>0</v>
      </c>
      <c r="BK17" s="28">
        <f t="shared" ref="BK17:BK20" si="6">SUM(C17:BJ17)</f>
        <v>0</v>
      </c>
    </row>
    <row r="18" spans="1:63" x14ac:dyDescent="0.2">
      <c r="A18" s="22"/>
      <c r="B18" s="29" t="s">
        <v>92</v>
      </c>
      <c r="C18" s="30">
        <f>SUM(C17)</f>
        <v>0</v>
      </c>
      <c r="D18" s="30">
        <f t="shared" ref="D18:BJ18" si="7">SUM(D17)</f>
        <v>0</v>
      </c>
      <c r="E18" s="30">
        <f t="shared" si="7"/>
        <v>0</v>
      </c>
      <c r="F18" s="30">
        <f t="shared" si="7"/>
        <v>0</v>
      </c>
      <c r="G18" s="30">
        <f t="shared" si="7"/>
        <v>0</v>
      </c>
      <c r="H18" s="30">
        <f t="shared" si="7"/>
        <v>0</v>
      </c>
      <c r="I18" s="30">
        <f t="shared" si="7"/>
        <v>0</v>
      </c>
      <c r="J18" s="30">
        <f t="shared" si="7"/>
        <v>0</v>
      </c>
      <c r="K18" s="30">
        <f t="shared" si="7"/>
        <v>0</v>
      </c>
      <c r="L18" s="30">
        <f t="shared" si="7"/>
        <v>0</v>
      </c>
      <c r="M18" s="30">
        <f t="shared" si="7"/>
        <v>0</v>
      </c>
      <c r="N18" s="30">
        <f t="shared" si="7"/>
        <v>0</v>
      </c>
      <c r="O18" s="30">
        <f t="shared" si="7"/>
        <v>0</v>
      </c>
      <c r="P18" s="30">
        <f t="shared" si="7"/>
        <v>0</v>
      </c>
      <c r="Q18" s="30">
        <f t="shared" si="7"/>
        <v>0</v>
      </c>
      <c r="R18" s="30">
        <f t="shared" si="7"/>
        <v>0</v>
      </c>
      <c r="S18" s="30">
        <f t="shared" si="7"/>
        <v>0</v>
      </c>
      <c r="T18" s="30">
        <f t="shared" si="7"/>
        <v>0</v>
      </c>
      <c r="U18" s="30">
        <f t="shared" si="7"/>
        <v>0</v>
      </c>
      <c r="V18" s="30">
        <f t="shared" si="7"/>
        <v>0</v>
      </c>
      <c r="W18" s="30">
        <f t="shared" si="7"/>
        <v>0</v>
      </c>
      <c r="X18" s="30">
        <f t="shared" si="7"/>
        <v>0</v>
      </c>
      <c r="Y18" s="30">
        <f t="shared" si="7"/>
        <v>0</v>
      </c>
      <c r="Z18" s="30">
        <f t="shared" si="7"/>
        <v>0</v>
      </c>
      <c r="AA18" s="30">
        <f t="shared" si="7"/>
        <v>0</v>
      </c>
      <c r="AB18" s="30">
        <f t="shared" si="7"/>
        <v>0</v>
      </c>
      <c r="AC18" s="30">
        <f t="shared" si="7"/>
        <v>0</v>
      </c>
      <c r="AD18" s="30">
        <f t="shared" si="7"/>
        <v>0</v>
      </c>
      <c r="AE18" s="30">
        <f t="shared" si="7"/>
        <v>0</v>
      </c>
      <c r="AF18" s="30">
        <f t="shared" si="7"/>
        <v>0</v>
      </c>
      <c r="AG18" s="30">
        <f t="shared" si="7"/>
        <v>0</v>
      </c>
      <c r="AH18" s="30">
        <f t="shared" si="7"/>
        <v>0</v>
      </c>
      <c r="AI18" s="30">
        <f t="shared" si="7"/>
        <v>0</v>
      </c>
      <c r="AJ18" s="30">
        <f t="shared" si="7"/>
        <v>0</v>
      </c>
      <c r="AK18" s="30">
        <f t="shared" si="7"/>
        <v>0</v>
      </c>
      <c r="AL18" s="30">
        <f t="shared" si="7"/>
        <v>0</v>
      </c>
      <c r="AM18" s="30">
        <f t="shared" si="7"/>
        <v>0</v>
      </c>
      <c r="AN18" s="30">
        <f t="shared" si="7"/>
        <v>0</v>
      </c>
      <c r="AO18" s="30">
        <f t="shared" si="7"/>
        <v>0</v>
      </c>
      <c r="AP18" s="30">
        <f t="shared" si="7"/>
        <v>0</v>
      </c>
      <c r="AQ18" s="30">
        <f t="shared" si="7"/>
        <v>0</v>
      </c>
      <c r="AR18" s="30">
        <f t="shared" si="7"/>
        <v>0</v>
      </c>
      <c r="AS18" s="30">
        <f t="shared" si="7"/>
        <v>0</v>
      </c>
      <c r="AT18" s="30">
        <f t="shared" si="7"/>
        <v>0</v>
      </c>
      <c r="AU18" s="30">
        <f t="shared" si="7"/>
        <v>0</v>
      </c>
      <c r="AV18" s="30">
        <f t="shared" si="7"/>
        <v>0</v>
      </c>
      <c r="AW18" s="30">
        <f t="shared" si="7"/>
        <v>0</v>
      </c>
      <c r="AX18" s="30">
        <f t="shared" si="7"/>
        <v>0</v>
      </c>
      <c r="AY18" s="30">
        <f t="shared" si="7"/>
        <v>0</v>
      </c>
      <c r="AZ18" s="30">
        <f t="shared" si="7"/>
        <v>0</v>
      </c>
      <c r="BA18" s="30">
        <f t="shared" si="7"/>
        <v>0</v>
      </c>
      <c r="BB18" s="30">
        <f t="shared" si="7"/>
        <v>0</v>
      </c>
      <c r="BC18" s="30">
        <f t="shared" si="7"/>
        <v>0</v>
      </c>
      <c r="BD18" s="30">
        <f t="shared" si="7"/>
        <v>0</v>
      </c>
      <c r="BE18" s="30">
        <f t="shared" si="7"/>
        <v>0</v>
      </c>
      <c r="BF18" s="30">
        <f t="shared" si="7"/>
        <v>0</v>
      </c>
      <c r="BG18" s="30">
        <f t="shared" si="7"/>
        <v>0</v>
      </c>
      <c r="BH18" s="30">
        <f t="shared" si="7"/>
        <v>0</v>
      </c>
      <c r="BI18" s="30">
        <f t="shared" si="7"/>
        <v>0</v>
      </c>
      <c r="BJ18" s="30">
        <f t="shared" si="7"/>
        <v>0</v>
      </c>
      <c r="BK18" s="28">
        <f t="shared" si="6"/>
        <v>0</v>
      </c>
    </row>
    <row r="19" spans="1:63" x14ac:dyDescent="0.2">
      <c r="A19" s="22" t="s">
        <v>81</v>
      </c>
      <c r="B19" s="25" t="s">
        <v>97</v>
      </c>
      <c r="C19" s="72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4"/>
    </row>
    <row r="20" spans="1:63" x14ac:dyDescent="0.2">
      <c r="A20" s="22"/>
      <c r="B20" s="31" t="s">
        <v>37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27">
        <v>0</v>
      </c>
      <c r="AY20" s="27">
        <v>0</v>
      </c>
      <c r="AZ20" s="27">
        <v>0</v>
      </c>
      <c r="BA20" s="27">
        <v>0</v>
      </c>
      <c r="BB20" s="27">
        <v>0</v>
      </c>
      <c r="BC20" s="27">
        <v>0</v>
      </c>
      <c r="BD20" s="27">
        <v>0</v>
      </c>
      <c r="BE20" s="27">
        <v>0</v>
      </c>
      <c r="BF20" s="27">
        <v>0</v>
      </c>
      <c r="BG20" s="27">
        <v>0</v>
      </c>
      <c r="BH20" s="27">
        <v>0</v>
      </c>
      <c r="BI20" s="27">
        <v>0</v>
      </c>
      <c r="BJ20" s="27">
        <v>0</v>
      </c>
      <c r="BK20" s="28">
        <f t="shared" si="6"/>
        <v>0</v>
      </c>
    </row>
    <row r="21" spans="1:63" x14ac:dyDescent="0.2">
      <c r="A21" s="22"/>
      <c r="B21" s="29" t="s">
        <v>91</v>
      </c>
      <c r="C21" s="30">
        <f>SUM(C20)</f>
        <v>0</v>
      </c>
      <c r="D21" s="30">
        <f t="shared" ref="D21:BJ21" si="8">SUM(D20)</f>
        <v>0</v>
      </c>
      <c r="E21" s="30">
        <f t="shared" si="8"/>
        <v>0</v>
      </c>
      <c r="F21" s="30">
        <f t="shared" si="8"/>
        <v>0</v>
      </c>
      <c r="G21" s="30">
        <f t="shared" si="8"/>
        <v>0</v>
      </c>
      <c r="H21" s="30">
        <f t="shared" si="8"/>
        <v>0</v>
      </c>
      <c r="I21" s="30">
        <f t="shared" si="8"/>
        <v>0</v>
      </c>
      <c r="J21" s="30">
        <f t="shared" si="8"/>
        <v>0</v>
      </c>
      <c r="K21" s="30">
        <f t="shared" si="8"/>
        <v>0</v>
      </c>
      <c r="L21" s="30">
        <f t="shared" si="8"/>
        <v>0</v>
      </c>
      <c r="M21" s="30">
        <f t="shared" si="8"/>
        <v>0</v>
      </c>
      <c r="N21" s="30">
        <f t="shared" si="8"/>
        <v>0</v>
      </c>
      <c r="O21" s="30">
        <f t="shared" si="8"/>
        <v>0</v>
      </c>
      <c r="P21" s="30">
        <f t="shared" si="8"/>
        <v>0</v>
      </c>
      <c r="Q21" s="30">
        <f t="shared" si="8"/>
        <v>0</v>
      </c>
      <c r="R21" s="30">
        <f t="shared" si="8"/>
        <v>0</v>
      </c>
      <c r="S21" s="30">
        <f t="shared" si="8"/>
        <v>0</v>
      </c>
      <c r="T21" s="30">
        <f t="shared" si="8"/>
        <v>0</v>
      </c>
      <c r="U21" s="30">
        <f t="shared" si="8"/>
        <v>0</v>
      </c>
      <c r="V21" s="30">
        <f t="shared" si="8"/>
        <v>0</v>
      </c>
      <c r="W21" s="30">
        <f t="shared" si="8"/>
        <v>0</v>
      </c>
      <c r="X21" s="30">
        <f t="shared" si="8"/>
        <v>0</v>
      </c>
      <c r="Y21" s="30">
        <f t="shared" si="8"/>
        <v>0</v>
      </c>
      <c r="Z21" s="30">
        <f t="shared" si="8"/>
        <v>0</v>
      </c>
      <c r="AA21" s="30">
        <f t="shared" si="8"/>
        <v>0</v>
      </c>
      <c r="AB21" s="30">
        <f t="shared" si="8"/>
        <v>0</v>
      </c>
      <c r="AC21" s="30">
        <f t="shared" si="8"/>
        <v>0</v>
      </c>
      <c r="AD21" s="30">
        <f t="shared" si="8"/>
        <v>0</v>
      </c>
      <c r="AE21" s="30">
        <f t="shared" si="8"/>
        <v>0</v>
      </c>
      <c r="AF21" s="30">
        <f t="shared" si="8"/>
        <v>0</v>
      </c>
      <c r="AG21" s="30">
        <f t="shared" si="8"/>
        <v>0</v>
      </c>
      <c r="AH21" s="30">
        <f t="shared" si="8"/>
        <v>0</v>
      </c>
      <c r="AI21" s="30">
        <f t="shared" si="8"/>
        <v>0</v>
      </c>
      <c r="AJ21" s="30">
        <f t="shared" si="8"/>
        <v>0</v>
      </c>
      <c r="AK21" s="30">
        <f t="shared" si="8"/>
        <v>0</v>
      </c>
      <c r="AL21" s="30">
        <f t="shared" si="8"/>
        <v>0</v>
      </c>
      <c r="AM21" s="30">
        <f t="shared" si="8"/>
        <v>0</v>
      </c>
      <c r="AN21" s="30">
        <f t="shared" si="8"/>
        <v>0</v>
      </c>
      <c r="AO21" s="30">
        <f t="shared" si="8"/>
        <v>0</v>
      </c>
      <c r="AP21" s="30">
        <f t="shared" si="8"/>
        <v>0</v>
      </c>
      <c r="AQ21" s="30">
        <f t="shared" si="8"/>
        <v>0</v>
      </c>
      <c r="AR21" s="30">
        <f t="shared" si="8"/>
        <v>0</v>
      </c>
      <c r="AS21" s="30">
        <f t="shared" si="8"/>
        <v>0</v>
      </c>
      <c r="AT21" s="30">
        <f t="shared" si="8"/>
        <v>0</v>
      </c>
      <c r="AU21" s="30">
        <f t="shared" si="8"/>
        <v>0</v>
      </c>
      <c r="AV21" s="30">
        <f t="shared" si="8"/>
        <v>0</v>
      </c>
      <c r="AW21" s="30">
        <f t="shared" si="8"/>
        <v>0</v>
      </c>
      <c r="AX21" s="30">
        <f t="shared" si="8"/>
        <v>0</v>
      </c>
      <c r="AY21" s="30">
        <f t="shared" si="8"/>
        <v>0</v>
      </c>
      <c r="AZ21" s="30">
        <f t="shared" si="8"/>
        <v>0</v>
      </c>
      <c r="BA21" s="30">
        <f t="shared" si="8"/>
        <v>0</v>
      </c>
      <c r="BB21" s="30">
        <f t="shared" si="8"/>
        <v>0</v>
      </c>
      <c r="BC21" s="30">
        <f t="shared" si="8"/>
        <v>0</v>
      </c>
      <c r="BD21" s="30">
        <f t="shared" si="8"/>
        <v>0</v>
      </c>
      <c r="BE21" s="30">
        <f t="shared" si="8"/>
        <v>0</v>
      </c>
      <c r="BF21" s="30">
        <f t="shared" si="8"/>
        <v>0</v>
      </c>
      <c r="BG21" s="30">
        <f t="shared" si="8"/>
        <v>0</v>
      </c>
      <c r="BH21" s="30">
        <f t="shared" si="8"/>
        <v>0</v>
      </c>
      <c r="BI21" s="30">
        <f t="shared" si="8"/>
        <v>0</v>
      </c>
      <c r="BJ21" s="30">
        <f t="shared" si="8"/>
        <v>0</v>
      </c>
      <c r="BK21" s="28">
        <f>SUM(C21:BJ21)</f>
        <v>0</v>
      </c>
    </row>
    <row r="22" spans="1:63" x14ac:dyDescent="0.2">
      <c r="A22" s="22" t="s">
        <v>82</v>
      </c>
      <c r="B22" s="25" t="s">
        <v>13</v>
      </c>
      <c r="C22" s="72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73"/>
      <c r="BJ22" s="73"/>
      <c r="BK22" s="74"/>
    </row>
    <row r="23" spans="1:63" x14ac:dyDescent="0.2">
      <c r="A23" s="22"/>
      <c r="B23" s="26" t="s">
        <v>105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0.121181863516129</v>
      </c>
      <c r="I23" s="27">
        <v>0.2595663870967741</v>
      </c>
      <c r="J23" s="27">
        <v>0</v>
      </c>
      <c r="K23" s="27">
        <v>0</v>
      </c>
      <c r="L23" s="27">
        <v>1.1042870009677419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6.7665040129032253E-2</v>
      </c>
      <c r="S23" s="27">
        <v>0</v>
      </c>
      <c r="T23" s="27">
        <v>0</v>
      </c>
      <c r="U23" s="27">
        <v>0</v>
      </c>
      <c r="V23" s="27">
        <v>0.12379319999999992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6.8229067096773986E-3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27">
        <v>2.2668543322580587E-2</v>
      </c>
      <c r="AM23" s="27">
        <v>0</v>
      </c>
      <c r="AN23" s="27">
        <v>0</v>
      </c>
      <c r="AO23" s="27">
        <v>0</v>
      </c>
      <c r="AP23" s="27">
        <v>3.36979119354838E-3</v>
      </c>
      <c r="AQ23" s="27">
        <v>0</v>
      </c>
      <c r="AR23" s="27">
        <v>0</v>
      </c>
      <c r="AS23" s="27">
        <v>0</v>
      </c>
      <c r="AT23" s="27">
        <v>0</v>
      </c>
      <c r="AU23" s="27">
        <v>0</v>
      </c>
      <c r="AV23" s="27">
        <v>1.0462089976451556</v>
      </c>
      <c r="AW23" s="27">
        <v>6.7287048387096579E-2</v>
      </c>
      <c r="AX23" s="27">
        <v>0</v>
      </c>
      <c r="AY23" s="27">
        <v>0</v>
      </c>
      <c r="AZ23" s="27">
        <v>1.1629897663225781</v>
      </c>
      <c r="BA23" s="27">
        <v>0</v>
      </c>
      <c r="BB23" s="27">
        <v>0</v>
      </c>
      <c r="BC23" s="27">
        <v>0</v>
      </c>
      <c r="BD23" s="27">
        <v>0</v>
      </c>
      <c r="BE23" s="27">
        <v>0</v>
      </c>
      <c r="BF23" s="27">
        <v>0.67849663464515908</v>
      </c>
      <c r="BG23" s="27">
        <v>6.6710302258064305E-2</v>
      </c>
      <c r="BH23" s="27">
        <v>0.10573679032258035</v>
      </c>
      <c r="BI23" s="27">
        <v>0</v>
      </c>
      <c r="BJ23" s="27">
        <v>0.51677775299999862</v>
      </c>
      <c r="BK23" s="28">
        <f t="shared" ref="BK23:BK31" si="9">SUM(C23:BJ23)</f>
        <v>5.3535620255161156</v>
      </c>
    </row>
    <row r="24" spans="1:63" x14ac:dyDescent="0.2">
      <c r="A24" s="22"/>
      <c r="B24" s="26" t="s">
        <v>106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0.30315959854838731</v>
      </c>
      <c r="I24" s="27">
        <v>0.38651682580645158</v>
      </c>
      <c r="J24" s="27">
        <v>0</v>
      </c>
      <c r="K24" s="27">
        <v>0</v>
      </c>
      <c r="L24" s="27">
        <v>4.3056084638387073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0.18233501938709673</v>
      </c>
      <c r="S24" s="27">
        <v>0.151575225806452</v>
      </c>
      <c r="T24" s="27">
        <v>0</v>
      </c>
      <c r="U24" s="27">
        <v>0</v>
      </c>
      <c r="V24" s="27">
        <v>8.2571672096774212E-2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1.095734667741935E-2</v>
      </c>
      <c r="AC24" s="27">
        <v>0</v>
      </c>
      <c r="AD24" s="27">
        <v>0</v>
      </c>
      <c r="AE24" s="27">
        <v>0</v>
      </c>
      <c r="AF24" s="27">
        <v>0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3.7574768709677416E-2</v>
      </c>
      <c r="AM24" s="27">
        <v>0</v>
      </c>
      <c r="AN24" s="27">
        <v>0</v>
      </c>
      <c r="AO24" s="27">
        <v>0</v>
      </c>
      <c r="AP24" s="27">
        <v>0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2.9671217550322546</v>
      </c>
      <c r="AW24" s="27">
        <v>0.21234884661290326</v>
      </c>
      <c r="AX24" s="27">
        <v>0</v>
      </c>
      <c r="AY24" s="27">
        <v>0</v>
      </c>
      <c r="AZ24" s="27">
        <v>2.9829721970000009</v>
      </c>
      <c r="BA24" s="27">
        <v>0</v>
      </c>
      <c r="BB24" s="27">
        <v>0</v>
      </c>
      <c r="BC24" s="27">
        <v>0</v>
      </c>
      <c r="BD24" s="27">
        <v>0</v>
      </c>
      <c r="BE24" s="27">
        <v>0</v>
      </c>
      <c r="BF24" s="27">
        <v>1.7265010453225826</v>
      </c>
      <c r="BG24" s="27">
        <v>0.1800028491935487</v>
      </c>
      <c r="BH24" s="27">
        <v>0.4385862580645154</v>
      </c>
      <c r="BI24" s="27">
        <v>0</v>
      </c>
      <c r="BJ24" s="27">
        <v>1.2408312594193545</v>
      </c>
      <c r="BK24" s="28">
        <f t="shared" si="9"/>
        <v>15.208663131516126</v>
      </c>
    </row>
    <row r="25" spans="1:63" x14ac:dyDescent="0.2">
      <c r="A25" s="22"/>
      <c r="B25" s="26" t="s">
        <v>104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0.96758158668151484</v>
      </c>
      <c r="I25" s="27">
        <v>59.337384838982345</v>
      </c>
      <c r="J25" s="27">
        <v>1.6682659802813999</v>
      </c>
      <c r="K25" s="27">
        <v>0</v>
      </c>
      <c r="L25" s="27">
        <v>12.286404169092499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0.34276913152701272</v>
      </c>
      <c r="S25" s="27">
        <v>0.73678203714686652</v>
      </c>
      <c r="T25" s="27">
        <v>3.1148578188994218</v>
      </c>
      <c r="U25" s="27">
        <v>0</v>
      </c>
      <c r="V25" s="27">
        <v>0.48045632364697782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4.0161319938620717E-2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5.9022184401966049E-2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24.165446360100855</v>
      </c>
      <c r="AW25" s="27">
        <v>39.325427371488182</v>
      </c>
      <c r="AX25" s="27">
        <v>2.306499917557062</v>
      </c>
      <c r="AY25" s="27">
        <v>0</v>
      </c>
      <c r="AZ25" s="27">
        <v>102.57238048597273</v>
      </c>
      <c r="BA25" s="27">
        <v>0</v>
      </c>
      <c r="BB25" s="27">
        <v>0</v>
      </c>
      <c r="BC25" s="27">
        <v>0</v>
      </c>
      <c r="BD25" s="27">
        <v>0</v>
      </c>
      <c r="BE25" s="27">
        <v>0</v>
      </c>
      <c r="BF25" s="27">
        <v>12.644012278772621</v>
      </c>
      <c r="BG25" s="27">
        <v>1.3945227971086627</v>
      </c>
      <c r="BH25" s="27">
        <v>2.134430969761981</v>
      </c>
      <c r="BI25" s="27">
        <v>0</v>
      </c>
      <c r="BJ25" s="27">
        <v>3.5476374756392053</v>
      </c>
      <c r="BK25" s="28">
        <f t="shared" si="9"/>
        <v>267.12404304699987</v>
      </c>
    </row>
    <row r="26" spans="1:63" x14ac:dyDescent="0.2">
      <c r="A26" s="22"/>
      <c r="B26" s="26" t="s">
        <v>119</v>
      </c>
      <c r="C26" s="27">
        <v>0</v>
      </c>
      <c r="D26" s="27">
        <v>2.2435018770447201</v>
      </c>
      <c r="E26" s="27">
        <v>0</v>
      </c>
      <c r="F26" s="27">
        <v>0</v>
      </c>
      <c r="G26" s="27">
        <v>0</v>
      </c>
      <c r="H26" s="27">
        <v>4.5989925279694983</v>
      </c>
      <c r="I26" s="27">
        <v>116.83859077173801</v>
      </c>
      <c r="J26" s="27">
        <v>20.097258376857596</v>
      </c>
      <c r="K26" s="27">
        <v>0</v>
      </c>
      <c r="L26" s="27">
        <v>15.310998534982897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2.1540088244901887</v>
      </c>
      <c r="S26" s="27">
        <v>10.845366594624666</v>
      </c>
      <c r="T26" s="27">
        <v>23.669386415852369</v>
      </c>
      <c r="U26" s="27">
        <v>0</v>
      </c>
      <c r="V26" s="27">
        <v>4.6990650203110498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2.8926424992416093E-2</v>
      </c>
      <c r="AC26" s="27">
        <v>0</v>
      </c>
      <c r="AD26" s="27">
        <v>0</v>
      </c>
      <c r="AE26" s="27">
        <v>0</v>
      </c>
      <c r="AF26" s="27">
        <v>0.64675050179817739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7.191215569082357E-2</v>
      </c>
      <c r="AM26" s="27">
        <v>0.101230191941201</v>
      </c>
      <c r="AN26" s="27">
        <v>0</v>
      </c>
      <c r="AO26" s="27">
        <v>0</v>
      </c>
      <c r="AP26" s="27">
        <v>0.54793573617892366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37.873783727368476</v>
      </c>
      <c r="AW26" s="27">
        <v>35.250903915888927</v>
      </c>
      <c r="AX26" s="27">
        <v>6.2118922628875001E-2</v>
      </c>
      <c r="AY26" s="27">
        <v>0</v>
      </c>
      <c r="AZ26" s="27">
        <v>60.202977482228242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26.402125462371167</v>
      </c>
      <c r="BG26" s="27">
        <v>20.642929783355456</v>
      </c>
      <c r="BH26" s="27">
        <v>15.050121653860625</v>
      </c>
      <c r="BI26" s="27">
        <v>0</v>
      </c>
      <c r="BJ26" s="27">
        <v>31.212466422954687</v>
      </c>
      <c r="BK26" s="28">
        <f t="shared" si="9"/>
        <v>428.55135132512891</v>
      </c>
    </row>
    <row r="27" spans="1:63" x14ac:dyDescent="0.2">
      <c r="A27" s="22"/>
      <c r="B27" s="26" t="s">
        <v>120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0.79400611709677382</v>
      </c>
      <c r="I27" s="27">
        <v>0.67424738096774184</v>
      </c>
      <c r="J27" s="27">
        <v>0</v>
      </c>
      <c r="K27" s="27">
        <v>0</v>
      </c>
      <c r="L27" s="27">
        <v>0.74617973083870992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8.9933193580645152E-2</v>
      </c>
      <c r="S27" s="27">
        <v>0</v>
      </c>
      <c r="T27" s="27">
        <v>0</v>
      </c>
      <c r="U27" s="27">
        <v>0</v>
      </c>
      <c r="V27" s="27">
        <v>0.40879540829032224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1.0876802088429578E-3</v>
      </c>
      <c r="AC27" s="27">
        <v>0</v>
      </c>
      <c r="AD27" s="27">
        <v>0</v>
      </c>
      <c r="AE27" s="27">
        <v>0</v>
      </c>
      <c r="AF27" s="27">
        <v>0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2.25218096793441E-4</v>
      </c>
      <c r="AM27" s="27">
        <v>0</v>
      </c>
      <c r="AN27" s="27">
        <v>0</v>
      </c>
      <c r="AO27" s="27">
        <v>0</v>
      </c>
      <c r="AP27" s="27">
        <v>9.7203687916740643E-4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27.019874920020541</v>
      </c>
      <c r="AW27" s="27">
        <v>1.5919411218370474</v>
      </c>
      <c r="AX27" s="27">
        <v>0</v>
      </c>
      <c r="AY27" s="27">
        <v>0</v>
      </c>
      <c r="AZ27" s="27">
        <v>11.314220722096154</v>
      </c>
      <c r="BA27" s="27">
        <v>0</v>
      </c>
      <c r="BB27" s="27">
        <v>0</v>
      </c>
      <c r="BC27" s="27">
        <v>0</v>
      </c>
      <c r="BD27" s="27">
        <v>0</v>
      </c>
      <c r="BE27" s="27">
        <v>0</v>
      </c>
      <c r="BF27" s="27">
        <v>17.513438357988296</v>
      </c>
      <c r="BG27" s="27">
        <v>2.1844539363808702</v>
      </c>
      <c r="BH27" s="27">
        <v>2.2519469333931599</v>
      </c>
      <c r="BI27" s="27">
        <v>0</v>
      </c>
      <c r="BJ27" s="27">
        <v>6.6350181887118955</v>
      </c>
      <c r="BK27" s="28">
        <f t="shared" si="9"/>
        <v>71.226340946386969</v>
      </c>
    </row>
    <row r="28" spans="1:63" x14ac:dyDescent="0.2">
      <c r="A28" s="22"/>
      <c r="B28" s="26" t="s">
        <v>129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1.9633203890932429</v>
      </c>
      <c r="I28" s="27">
        <v>90.783539005868576</v>
      </c>
      <c r="J28" s="27">
        <v>23.357786886828865</v>
      </c>
      <c r="K28" s="27">
        <v>0</v>
      </c>
      <c r="L28" s="27">
        <v>4.1489663528336713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0.59047114680538826</v>
      </c>
      <c r="S28" s="27">
        <v>0.20898231290284899</v>
      </c>
      <c r="T28" s="27">
        <v>4.3382367729599203</v>
      </c>
      <c r="U28" s="27">
        <v>0</v>
      </c>
      <c r="V28" s="27">
        <v>1.2017311651591234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</v>
      </c>
      <c r="AC28" s="27">
        <v>0</v>
      </c>
      <c r="AD28" s="27">
        <v>0</v>
      </c>
      <c r="AE28" s="27">
        <v>0</v>
      </c>
      <c r="AF28" s="27">
        <v>0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9.2272346775464954E-3</v>
      </c>
      <c r="AM28" s="27">
        <v>0</v>
      </c>
      <c r="AN28" s="27">
        <v>0</v>
      </c>
      <c r="AO28" s="27">
        <v>0</v>
      </c>
      <c r="AP28" s="27">
        <v>0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6.6202463769932267</v>
      </c>
      <c r="AW28" s="27">
        <v>7.0686199610328764</v>
      </c>
      <c r="AX28" s="27">
        <v>3.319100239239277</v>
      </c>
      <c r="AY28" s="27">
        <v>0</v>
      </c>
      <c r="AZ28" s="27">
        <v>19.856469688789737</v>
      </c>
      <c r="BA28" s="27">
        <v>0</v>
      </c>
      <c r="BB28" s="27">
        <v>0</v>
      </c>
      <c r="BC28" s="27">
        <v>0</v>
      </c>
      <c r="BD28" s="27">
        <v>0</v>
      </c>
      <c r="BE28" s="27">
        <v>0</v>
      </c>
      <c r="BF28" s="27">
        <v>5.6986881570135735</v>
      </c>
      <c r="BG28" s="27">
        <v>4.2870112101881048</v>
      </c>
      <c r="BH28" s="27">
        <v>9.1583009136423197</v>
      </c>
      <c r="BI28" s="27">
        <v>0</v>
      </c>
      <c r="BJ28" s="27">
        <v>9.6576818184556306</v>
      </c>
      <c r="BK28" s="28">
        <f t="shared" si="9"/>
        <v>192.26837963248391</v>
      </c>
    </row>
    <row r="29" spans="1:63" x14ac:dyDescent="0.2">
      <c r="A29" s="22"/>
      <c r="B29" s="26" t="s">
        <v>121</v>
      </c>
      <c r="C29" s="27">
        <v>0</v>
      </c>
      <c r="D29" s="27">
        <v>10.7989397963581</v>
      </c>
      <c r="E29" s="27">
        <v>0</v>
      </c>
      <c r="F29" s="27">
        <v>0</v>
      </c>
      <c r="G29" s="27">
        <v>0</v>
      </c>
      <c r="H29" s="27">
        <v>14.971828807848544</v>
      </c>
      <c r="I29" s="27">
        <v>271.1250089756453</v>
      </c>
      <c r="J29" s="27">
        <v>165.74588984619771</v>
      </c>
      <c r="K29" s="27">
        <v>0</v>
      </c>
      <c r="L29" s="27">
        <v>71.164950732297768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8.8613751678645691</v>
      </c>
      <c r="S29" s="27">
        <v>11.575692361198907</v>
      </c>
      <c r="T29" s="27">
        <v>29.257716335681359</v>
      </c>
      <c r="U29" s="27">
        <v>0</v>
      </c>
      <c r="V29" s="27">
        <v>9.7301885466168301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0.34557997349963337</v>
      </c>
      <c r="AC29" s="27">
        <v>1.4597583870212701E-3</v>
      </c>
      <c r="AD29" s="27">
        <v>0</v>
      </c>
      <c r="AE29" s="27">
        <v>0</v>
      </c>
      <c r="AF29" s="27">
        <v>0.84159343119557606</v>
      </c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27">
        <v>0.4213055890806971</v>
      </c>
      <c r="AM29" s="27">
        <v>0</v>
      </c>
      <c r="AN29" s="27">
        <v>0</v>
      </c>
      <c r="AO29" s="27">
        <v>0</v>
      </c>
      <c r="AP29" s="27">
        <v>0.2548982269428014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100.67430941267192</v>
      </c>
      <c r="AW29" s="27">
        <v>204.71758260831791</v>
      </c>
      <c r="AX29" s="27">
        <v>6.8610418805012294</v>
      </c>
      <c r="AY29" s="27">
        <v>0</v>
      </c>
      <c r="AZ29" s="27">
        <v>193.37728004469022</v>
      </c>
      <c r="BA29" s="27">
        <v>0</v>
      </c>
      <c r="BB29" s="27">
        <v>0</v>
      </c>
      <c r="BC29" s="27">
        <v>0</v>
      </c>
      <c r="BD29" s="27">
        <v>0</v>
      </c>
      <c r="BE29" s="27">
        <v>0</v>
      </c>
      <c r="BF29" s="27">
        <v>81.311605865981079</v>
      </c>
      <c r="BG29" s="27">
        <v>27.860244070501224</v>
      </c>
      <c r="BH29" s="27">
        <v>76.872861792131715</v>
      </c>
      <c r="BI29" s="27">
        <v>0</v>
      </c>
      <c r="BJ29" s="27">
        <v>66.8112768007108</v>
      </c>
      <c r="BK29" s="28">
        <f t="shared" si="9"/>
        <v>1353.5826300243214</v>
      </c>
    </row>
    <row r="30" spans="1:63" x14ac:dyDescent="0.2">
      <c r="A30" s="22"/>
      <c r="B30" s="29" t="s">
        <v>90</v>
      </c>
      <c r="C30" s="30">
        <f t="shared" ref="C30:AH30" si="10">SUM(C23:C29)</f>
        <v>0</v>
      </c>
      <c r="D30" s="30">
        <f t="shared" si="10"/>
        <v>13.04244167340282</v>
      </c>
      <c r="E30" s="30">
        <f t="shared" si="10"/>
        <v>0</v>
      </c>
      <c r="F30" s="30">
        <f t="shared" si="10"/>
        <v>0</v>
      </c>
      <c r="G30" s="30">
        <f t="shared" si="10"/>
        <v>0</v>
      </c>
      <c r="H30" s="30">
        <f t="shared" si="10"/>
        <v>23.720070890754091</v>
      </c>
      <c r="I30" s="30">
        <f t="shared" si="10"/>
        <v>539.40485418610524</v>
      </c>
      <c r="J30" s="30">
        <f t="shared" si="10"/>
        <v>210.86920109016557</v>
      </c>
      <c r="K30" s="30">
        <f t="shared" si="10"/>
        <v>0</v>
      </c>
      <c r="L30" s="30">
        <f t="shared" si="10"/>
        <v>109.067394984852</v>
      </c>
      <c r="M30" s="30">
        <f t="shared" si="10"/>
        <v>0</v>
      </c>
      <c r="N30" s="30">
        <f t="shared" si="10"/>
        <v>0</v>
      </c>
      <c r="O30" s="30">
        <f t="shared" si="10"/>
        <v>0</v>
      </c>
      <c r="P30" s="30">
        <f t="shared" si="10"/>
        <v>0</v>
      </c>
      <c r="Q30" s="30">
        <f t="shared" si="10"/>
        <v>0</v>
      </c>
      <c r="R30" s="30">
        <f t="shared" si="10"/>
        <v>12.288557523783933</v>
      </c>
      <c r="S30" s="30">
        <f t="shared" si="10"/>
        <v>23.518398531679743</v>
      </c>
      <c r="T30" s="30">
        <f t="shared" si="10"/>
        <v>60.380197343393064</v>
      </c>
      <c r="U30" s="30">
        <f t="shared" si="10"/>
        <v>0</v>
      </c>
      <c r="V30" s="30">
        <f t="shared" si="10"/>
        <v>16.726601336121078</v>
      </c>
      <c r="W30" s="30">
        <f t="shared" si="10"/>
        <v>0</v>
      </c>
      <c r="X30" s="30">
        <f t="shared" si="10"/>
        <v>0</v>
      </c>
      <c r="Y30" s="30">
        <f t="shared" si="10"/>
        <v>0</v>
      </c>
      <c r="Z30" s="30">
        <f t="shared" si="10"/>
        <v>0</v>
      </c>
      <c r="AA30" s="30">
        <f t="shared" si="10"/>
        <v>0</v>
      </c>
      <c r="AB30" s="30">
        <f t="shared" si="10"/>
        <v>0.43353565202660987</v>
      </c>
      <c r="AC30" s="30">
        <f t="shared" si="10"/>
        <v>1.4597583870212701E-3</v>
      </c>
      <c r="AD30" s="30">
        <f t="shared" si="10"/>
        <v>0</v>
      </c>
      <c r="AE30" s="30">
        <f t="shared" si="10"/>
        <v>0</v>
      </c>
      <c r="AF30" s="30">
        <f t="shared" si="10"/>
        <v>1.4883439329937533</v>
      </c>
      <c r="AG30" s="30">
        <f t="shared" si="10"/>
        <v>0</v>
      </c>
      <c r="AH30" s="30">
        <f t="shared" si="10"/>
        <v>0</v>
      </c>
      <c r="AI30" s="30">
        <f t="shared" ref="AI30:BJ30" si="11">SUM(AI23:AI29)</f>
        <v>0</v>
      </c>
      <c r="AJ30" s="30">
        <f t="shared" si="11"/>
        <v>0</v>
      </c>
      <c r="AK30" s="30">
        <f t="shared" si="11"/>
        <v>0</v>
      </c>
      <c r="AL30" s="30">
        <f t="shared" si="11"/>
        <v>0.62193569398008464</v>
      </c>
      <c r="AM30" s="30">
        <f t="shared" si="11"/>
        <v>0.101230191941201</v>
      </c>
      <c r="AN30" s="30">
        <f t="shared" si="11"/>
        <v>0</v>
      </c>
      <c r="AO30" s="30">
        <f t="shared" si="11"/>
        <v>0</v>
      </c>
      <c r="AP30" s="30">
        <f t="shared" si="11"/>
        <v>0.80717579119444083</v>
      </c>
      <c r="AQ30" s="30">
        <f t="shared" si="11"/>
        <v>0</v>
      </c>
      <c r="AR30" s="30">
        <f t="shared" si="11"/>
        <v>0</v>
      </c>
      <c r="AS30" s="30">
        <f t="shared" si="11"/>
        <v>0</v>
      </c>
      <c r="AT30" s="30">
        <f t="shared" si="11"/>
        <v>0</v>
      </c>
      <c r="AU30" s="30">
        <f t="shared" si="11"/>
        <v>0</v>
      </c>
      <c r="AV30" s="30">
        <f t="shared" si="11"/>
        <v>200.36699154983242</v>
      </c>
      <c r="AW30" s="30">
        <f t="shared" si="11"/>
        <v>288.23411087356493</v>
      </c>
      <c r="AX30" s="30">
        <f t="shared" si="11"/>
        <v>12.548760959926444</v>
      </c>
      <c r="AY30" s="30">
        <f t="shared" si="11"/>
        <v>0</v>
      </c>
      <c r="AZ30" s="30">
        <f t="shared" si="11"/>
        <v>391.4692903870997</v>
      </c>
      <c r="BA30" s="30">
        <f t="shared" si="11"/>
        <v>0</v>
      </c>
      <c r="BB30" s="30">
        <f t="shared" si="11"/>
        <v>0</v>
      </c>
      <c r="BC30" s="30">
        <f t="shared" si="11"/>
        <v>0</v>
      </c>
      <c r="BD30" s="30">
        <f t="shared" si="11"/>
        <v>0</v>
      </c>
      <c r="BE30" s="30">
        <f t="shared" si="11"/>
        <v>0</v>
      </c>
      <c r="BF30" s="30">
        <f t="shared" si="11"/>
        <v>145.97486780209448</v>
      </c>
      <c r="BG30" s="30">
        <f t="shared" si="11"/>
        <v>56.615874948985933</v>
      </c>
      <c r="BH30" s="30">
        <f t="shared" si="11"/>
        <v>106.01198531117689</v>
      </c>
      <c r="BI30" s="30">
        <f t="shared" si="11"/>
        <v>0</v>
      </c>
      <c r="BJ30" s="30">
        <f t="shared" si="11"/>
        <v>119.62168971889157</v>
      </c>
      <c r="BK30" s="28">
        <f t="shared" si="9"/>
        <v>2333.3149701323532</v>
      </c>
    </row>
    <row r="31" spans="1:63" x14ac:dyDescent="0.2">
      <c r="A31" s="22"/>
      <c r="B31" s="32" t="s">
        <v>80</v>
      </c>
      <c r="C31" s="27">
        <f t="shared" ref="C31:BJ31" si="12">C9+C12+C15+C18+C21+C30</f>
        <v>0</v>
      </c>
      <c r="D31" s="27">
        <f t="shared" si="12"/>
        <v>31.295244229168219</v>
      </c>
      <c r="E31" s="27">
        <f t="shared" si="12"/>
        <v>0</v>
      </c>
      <c r="F31" s="27">
        <f t="shared" si="12"/>
        <v>0</v>
      </c>
      <c r="G31" s="27">
        <f t="shared" si="12"/>
        <v>0</v>
      </c>
      <c r="H31" s="27">
        <f t="shared" si="12"/>
        <v>37.907612668340974</v>
      </c>
      <c r="I31" s="27">
        <f t="shared" si="12"/>
        <v>5732.5888285589481</v>
      </c>
      <c r="J31" s="27">
        <f t="shared" si="12"/>
        <v>2838.0004953660955</v>
      </c>
      <c r="K31" s="27">
        <f t="shared" si="12"/>
        <v>0</v>
      </c>
      <c r="L31" s="27">
        <f t="shared" si="12"/>
        <v>288.54413011006278</v>
      </c>
      <c r="M31" s="27">
        <f t="shared" si="12"/>
        <v>0</v>
      </c>
      <c r="N31" s="27">
        <f t="shared" si="12"/>
        <v>0</v>
      </c>
      <c r="O31" s="27">
        <f t="shared" si="12"/>
        <v>0</v>
      </c>
      <c r="P31" s="27">
        <f t="shared" si="12"/>
        <v>0</v>
      </c>
      <c r="Q31" s="27">
        <f t="shared" si="12"/>
        <v>0</v>
      </c>
      <c r="R31" s="27">
        <f t="shared" si="12"/>
        <v>17.974999033251141</v>
      </c>
      <c r="S31" s="27">
        <f t="shared" si="12"/>
        <v>90.826390730729514</v>
      </c>
      <c r="T31" s="27">
        <f t="shared" si="12"/>
        <v>646.91837501881969</v>
      </c>
      <c r="U31" s="27">
        <f t="shared" si="12"/>
        <v>0</v>
      </c>
      <c r="V31" s="27">
        <f t="shared" si="12"/>
        <v>31.262420651552766</v>
      </c>
      <c r="W31" s="27">
        <f t="shared" si="12"/>
        <v>0</v>
      </c>
      <c r="X31" s="27">
        <f t="shared" si="12"/>
        <v>0</v>
      </c>
      <c r="Y31" s="27">
        <f t="shared" si="12"/>
        <v>0</v>
      </c>
      <c r="Z31" s="27">
        <f t="shared" si="12"/>
        <v>0</v>
      </c>
      <c r="AA31" s="27">
        <f t="shared" si="12"/>
        <v>0</v>
      </c>
      <c r="AB31" s="27">
        <f t="shared" si="12"/>
        <v>0.57987579178368309</v>
      </c>
      <c r="AC31" s="27">
        <f t="shared" si="12"/>
        <v>87.794531455015942</v>
      </c>
      <c r="AD31" s="27">
        <f t="shared" si="12"/>
        <v>0</v>
      </c>
      <c r="AE31" s="27">
        <f t="shared" si="12"/>
        <v>0</v>
      </c>
      <c r="AF31" s="27">
        <f t="shared" si="12"/>
        <v>2.2025866290577296</v>
      </c>
      <c r="AG31" s="27">
        <f t="shared" si="12"/>
        <v>0</v>
      </c>
      <c r="AH31" s="27">
        <f t="shared" si="12"/>
        <v>0</v>
      </c>
      <c r="AI31" s="27">
        <f t="shared" si="12"/>
        <v>0</v>
      </c>
      <c r="AJ31" s="27">
        <f t="shared" si="12"/>
        <v>0</v>
      </c>
      <c r="AK31" s="27">
        <f t="shared" si="12"/>
        <v>0</v>
      </c>
      <c r="AL31" s="27">
        <f t="shared" si="12"/>
        <v>0.8071923586738019</v>
      </c>
      <c r="AM31" s="27">
        <f t="shared" si="12"/>
        <v>0.15749487876367621</v>
      </c>
      <c r="AN31" s="27">
        <f t="shared" si="12"/>
        <v>0.13001001801947801</v>
      </c>
      <c r="AO31" s="27">
        <f t="shared" si="12"/>
        <v>0</v>
      </c>
      <c r="AP31" s="27">
        <f t="shared" si="12"/>
        <v>1.0349102775257357</v>
      </c>
      <c r="AQ31" s="27">
        <f t="shared" si="12"/>
        <v>0</v>
      </c>
      <c r="AR31" s="27">
        <f t="shared" si="12"/>
        <v>0</v>
      </c>
      <c r="AS31" s="27">
        <f t="shared" si="12"/>
        <v>0</v>
      </c>
      <c r="AT31" s="27">
        <f t="shared" si="12"/>
        <v>0</v>
      </c>
      <c r="AU31" s="27">
        <f t="shared" si="12"/>
        <v>0</v>
      </c>
      <c r="AV31" s="27">
        <f t="shared" si="12"/>
        <v>231.21767943142535</v>
      </c>
      <c r="AW31" s="27">
        <f t="shared" si="12"/>
        <v>1164.4496924305254</v>
      </c>
      <c r="AX31" s="27">
        <f t="shared" si="12"/>
        <v>273.93329249471725</v>
      </c>
      <c r="AY31" s="27">
        <f t="shared" si="12"/>
        <v>0</v>
      </c>
      <c r="AZ31" s="27">
        <f t="shared" si="12"/>
        <v>512.65192985828492</v>
      </c>
      <c r="BA31" s="27">
        <f t="shared" si="12"/>
        <v>0</v>
      </c>
      <c r="BB31" s="27">
        <f t="shared" si="12"/>
        <v>0</v>
      </c>
      <c r="BC31" s="27">
        <f t="shared" si="12"/>
        <v>0</v>
      </c>
      <c r="BD31" s="27">
        <f t="shared" si="12"/>
        <v>0</v>
      </c>
      <c r="BE31" s="27">
        <f t="shared" si="12"/>
        <v>0</v>
      </c>
      <c r="BF31" s="27">
        <f t="shared" si="12"/>
        <v>158.3682818282698</v>
      </c>
      <c r="BG31" s="27">
        <f t="shared" si="12"/>
        <v>128.96776064679761</v>
      </c>
      <c r="BH31" s="27">
        <f t="shared" si="12"/>
        <v>143.17603910485542</v>
      </c>
      <c r="BI31" s="27">
        <f t="shared" si="12"/>
        <v>0</v>
      </c>
      <c r="BJ31" s="27">
        <f t="shared" si="12"/>
        <v>129.63798355625082</v>
      </c>
      <c r="BK31" s="28">
        <f t="shared" si="9"/>
        <v>12550.427757126938</v>
      </c>
    </row>
    <row r="32" spans="1:63" ht="3.75" customHeight="1" x14ac:dyDescent="0.2">
      <c r="A32" s="22"/>
      <c r="B32" s="33"/>
      <c r="C32" s="72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73"/>
      <c r="BK32" s="74"/>
    </row>
    <row r="33" spans="1:63" x14ac:dyDescent="0.2">
      <c r="A33" s="22" t="s">
        <v>1</v>
      </c>
      <c r="B33" s="23" t="s">
        <v>7</v>
      </c>
      <c r="C33" s="72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3"/>
      <c r="BI33" s="73"/>
      <c r="BJ33" s="73"/>
      <c r="BK33" s="74"/>
    </row>
    <row r="34" spans="1:63" s="34" customFormat="1" x14ac:dyDescent="0.2">
      <c r="A34" s="22" t="s">
        <v>76</v>
      </c>
      <c r="B34" s="25" t="s">
        <v>2</v>
      </c>
      <c r="C34" s="79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1"/>
    </row>
    <row r="35" spans="1:63" s="34" customFormat="1" x14ac:dyDescent="0.2">
      <c r="A35" s="22"/>
      <c r="B35" s="26" t="s">
        <v>107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5.2980215804814108</v>
      </c>
      <c r="I35" s="27">
        <v>0.51847801634833235</v>
      </c>
      <c r="J35" s="27">
        <v>0</v>
      </c>
      <c r="K35" s="27">
        <v>0</v>
      </c>
      <c r="L35" s="27">
        <v>0.93113607008154697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4.240751816618114</v>
      </c>
      <c r="S35" s="27">
        <v>0</v>
      </c>
      <c r="T35" s="27">
        <v>0</v>
      </c>
      <c r="U35" s="27">
        <v>0</v>
      </c>
      <c r="V35" s="27">
        <v>0.63913379847060448</v>
      </c>
      <c r="W35" s="27">
        <v>0</v>
      </c>
      <c r="X35" s="27">
        <v>0</v>
      </c>
      <c r="Y35" s="27">
        <v>0</v>
      </c>
      <c r="Z35" s="27">
        <v>0</v>
      </c>
      <c r="AA35" s="27">
        <v>0</v>
      </c>
      <c r="AB35" s="27">
        <v>0.94812255203486295</v>
      </c>
      <c r="AC35" s="27">
        <v>0</v>
      </c>
      <c r="AD35" s="27">
        <v>0</v>
      </c>
      <c r="AE35" s="27">
        <v>0</v>
      </c>
      <c r="AF35" s="27">
        <v>5.5664230357106832E-2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1.338332928948915</v>
      </c>
      <c r="AM35" s="27">
        <v>0</v>
      </c>
      <c r="AN35" s="27">
        <v>0</v>
      </c>
      <c r="AO35" s="27">
        <v>0</v>
      </c>
      <c r="AP35" s="27">
        <v>6.5500703320141199E-2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73.398844800210369</v>
      </c>
      <c r="AW35" s="27">
        <v>5.8844442586302756</v>
      </c>
      <c r="AX35" s="27">
        <v>0</v>
      </c>
      <c r="AY35" s="27">
        <v>0</v>
      </c>
      <c r="AZ35" s="27">
        <v>20.493745892915534</v>
      </c>
      <c r="BA35" s="27">
        <v>0</v>
      </c>
      <c r="BB35" s="27">
        <v>0</v>
      </c>
      <c r="BC35" s="27">
        <v>0</v>
      </c>
      <c r="BD35" s="27">
        <v>0</v>
      </c>
      <c r="BE35" s="27">
        <v>0</v>
      </c>
      <c r="BF35" s="27">
        <v>86.332126319419075</v>
      </c>
      <c r="BG35" s="27">
        <v>3.3115618151994508</v>
      </c>
      <c r="BH35" s="27">
        <v>0</v>
      </c>
      <c r="BI35" s="27">
        <v>0</v>
      </c>
      <c r="BJ35" s="27">
        <v>15.509081079061488</v>
      </c>
      <c r="BK35" s="28">
        <f t="shared" ref="BK35:BK36" si="13">SUM(C35:BJ35)</f>
        <v>218.96494586209724</v>
      </c>
    </row>
    <row r="36" spans="1:63" s="34" customFormat="1" x14ac:dyDescent="0.2">
      <c r="A36" s="22"/>
      <c r="B36" s="26" t="s">
        <v>108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3.5899652346088615</v>
      </c>
      <c r="I36" s="27">
        <v>0.669027088129032</v>
      </c>
      <c r="J36" s="27">
        <v>0</v>
      </c>
      <c r="K36" s="27">
        <v>0</v>
      </c>
      <c r="L36" s="27">
        <v>0.12918282661290301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2.4258996528750094</v>
      </c>
      <c r="S36" s="27">
        <v>0</v>
      </c>
      <c r="T36" s="27">
        <v>0</v>
      </c>
      <c r="U36" s="27">
        <v>0</v>
      </c>
      <c r="V36" s="27">
        <v>7.8797014193548402E-3</v>
      </c>
      <c r="W36" s="27">
        <v>0</v>
      </c>
      <c r="X36" s="27">
        <v>0</v>
      </c>
      <c r="Y36" s="27">
        <v>0</v>
      </c>
      <c r="Z36" s="27">
        <v>0</v>
      </c>
      <c r="AA36" s="27">
        <v>0</v>
      </c>
      <c r="AB36" s="27">
        <v>0.15426074783445473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  <c r="AL36" s="27">
        <v>0.28685700789214574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141.7236140797973</v>
      </c>
      <c r="AW36" s="27">
        <v>0.23833091885050428</v>
      </c>
      <c r="AX36" s="27">
        <v>0</v>
      </c>
      <c r="AY36" s="27">
        <v>0</v>
      </c>
      <c r="AZ36" s="27">
        <v>5.733576840706446</v>
      </c>
      <c r="BA36" s="27">
        <v>0</v>
      </c>
      <c r="BB36" s="27">
        <v>0</v>
      </c>
      <c r="BC36" s="27">
        <v>0</v>
      </c>
      <c r="BD36" s="27">
        <v>0</v>
      </c>
      <c r="BE36" s="27">
        <v>0</v>
      </c>
      <c r="BF36" s="27">
        <v>122.0234891529511</v>
      </c>
      <c r="BG36" s="27">
        <v>0</v>
      </c>
      <c r="BH36" s="27">
        <v>0</v>
      </c>
      <c r="BI36" s="27">
        <v>0</v>
      </c>
      <c r="BJ36" s="27">
        <v>0.92722954903245491</v>
      </c>
      <c r="BK36" s="28">
        <f t="shared" si="13"/>
        <v>277.90931280070953</v>
      </c>
    </row>
    <row r="37" spans="1:63" s="34" customFormat="1" x14ac:dyDescent="0.2">
      <c r="A37" s="22"/>
      <c r="B37" s="29" t="s">
        <v>85</v>
      </c>
      <c r="C37" s="35">
        <f>SUM(C35:C36)</f>
        <v>0</v>
      </c>
      <c r="D37" s="35">
        <f t="shared" ref="D37:BK37" si="14">SUM(D35:D36)</f>
        <v>0</v>
      </c>
      <c r="E37" s="35">
        <f t="shared" si="14"/>
        <v>0</v>
      </c>
      <c r="F37" s="35">
        <f t="shared" si="14"/>
        <v>0</v>
      </c>
      <c r="G37" s="35">
        <f t="shared" si="14"/>
        <v>0</v>
      </c>
      <c r="H37" s="35">
        <f t="shared" si="14"/>
        <v>8.8879868150902723</v>
      </c>
      <c r="I37" s="35">
        <f t="shared" si="14"/>
        <v>1.1875051044773643</v>
      </c>
      <c r="J37" s="35">
        <f t="shared" si="14"/>
        <v>0</v>
      </c>
      <c r="K37" s="35">
        <f t="shared" si="14"/>
        <v>0</v>
      </c>
      <c r="L37" s="35">
        <f t="shared" si="14"/>
        <v>1.0603188966944499</v>
      </c>
      <c r="M37" s="35">
        <f t="shared" si="14"/>
        <v>0</v>
      </c>
      <c r="N37" s="35">
        <f t="shared" si="14"/>
        <v>0</v>
      </c>
      <c r="O37" s="35">
        <f t="shared" si="14"/>
        <v>0</v>
      </c>
      <c r="P37" s="35">
        <f t="shared" si="14"/>
        <v>0</v>
      </c>
      <c r="Q37" s="35">
        <f t="shared" si="14"/>
        <v>0</v>
      </c>
      <c r="R37" s="35">
        <f t="shared" si="14"/>
        <v>6.6666514694931234</v>
      </c>
      <c r="S37" s="35">
        <f t="shared" si="14"/>
        <v>0</v>
      </c>
      <c r="T37" s="35">
        <f t="shared" si="14"/>
        <v>0</v>
      </c>
      <c r="U37" s="35">
        <f t="shared" si="14"/>
        <v>0</v>
      </c>
      <c r="V37" s="35">
        <f t="shared" si="14"/>
        <v>0.64701349988995926</v>
      </c>
      <c r="W37" s="35">
        <f t="shared" si="14"/>
        <v>0</v>
      </c>
      <c r="X37" s="35">
        <f t="shared" si="14"/>
        <v>0</v>
      </c>
      <c r="Y37" s="35">
        <f t="shared" si="14"/>
        <v>0</v>
      </c>
      <c r="Z37" s="35">
        <f t="shared" si="14"/>
        <v>0</v>
      </c>
      <c r="AA37" s="35">
        <f t="shared" si="14"/>
        <v>0</v>
      </c>
      <c r="AB37" s="35">
        <f t="shared" si="14"/>
        <v>1.1023832998693177</v>
      </c>
      <c r="AC37" s="35">
        <f t="shared" si="14"/>
        <v>0</v>
      </c>
      <c r="AD37" s="35">
        <f t="shared" si="14"/>
        <v>0</v>
      </c>
      <c r="AE37" s="35">
        <f t="shared" si="14"/>
        <v>0</v>
      </c>
      <c r="AF37" s="35">
        <f t="shared" si="14"/>
        <v>5.5664230357106832E-2</v>
      </c>
      <c r="AG37" s="35">
        <f t="shared" si="14"/>
        <v>0</v>
      </c>
      <c r="AH37" s="35">
        <f t="shared" si="14"/>
        <v>0</v>
      </c>
      <c r="AI37" s="35">
        <f t="shared" si="14"/>
        <v>0</v>
      </c>
      <c r="AJ37" s="35">
        <f t="shared" si="14"/>
        <v>0</v>
      </c>
      <c r="AK37" s="35">
        <f t="shared" si="14"/>
        <v>0</v>
      </c>
      <c r="AL37" s="35">
        <f t="shared" si="14"/>
        <v>1.6251899368410607</v>
      </c>
      <c r="AM37" s="35">
        <f t="shared" si="14"/>
        <v>0</v>
      </c>
      <c r="AN37" s="35">
        <f t="shared" si="14"/>
        <v>0</v>
      </c>
      <c r="AO37" s="35">
        <f t="shared" si="14"/>
        <v>0</v>
      </c>
      <c r="AP37" s="35">
        <f t="shared" si="14"/>
        <v>6.5500703320141199E-2</v>
      </c>
      <c r="AQ37" s="35">
        <f t="shared" si="14"/>
        <v>0</v>
      </c>
      <c r="AR37" s="35">
        <f t="shared" si="14"/>
        <v>0</v>
      </c>
      <c r="AS37" s="35">
        <f t="shared" si="14"/>
        <v>0</v>
      </c>
      <c r="AT37" s="35">
        <f t="shared" si="14"/>
        <v>0</v>
      </c>
      <c r="AU37" s="35">
        <f t="shared" si="14"/>
        <v>0</v>
      </c>
      <c r="AV37" s="35">
        <f t="shared" si="14"/>
        <v>215.12245888000768</v>
      </c>
      <c r="AW37" s="35">
        <f t="shared" si="14"/>
        <v>6.1227751774807802</v>
      </c>
      <c r="AX37" s="35">
        <f t="shared" si="14"/>
        <v>0</v>
      </c>
      <c r="AY37" s="35">
        <f t="shared" si="14"/>
        <v>0</v>
      </c>
      <c r="AZ37" s="35">
        <f t="shared" si="14"/>
        <v>26.227322733621982</v>
      </c>
      <c r="BA37" s="35">
        <f t="shared" si="14"/>
        <v>0</v>
      </c>
      <c r="BB37" s="35">
        <f t="shared" si="14"/>
        <v>0</v>
      </c>
      <c r="BC37" s="35">
        <f t="shared" si="14"/>
        <v>0</v>
      </c>
      <c r="BD37" s="35">
        <f t="shared" si="14"/>
        <v>0</v>
      </c>
      <c r="BE37" s="35">
        <f t="shared" si="14"/>
        <v>0</v>
      </c>
      <c r="BF37" s="35">
        <f t="shared" si="14"/>
        <v>208.35561547237018</v>
      </c>
      <c r="BG37" s="35">
        <f t="shared" si="14"/>
        <v>3.3115618151994508</v>
      </c>
      <c r="BH37" s="35">
        <f t="shared" si="14"/>
        <v>0</v>
      </c>
      <c r="BI37" s="35">
        <f t="shared" si="14"/>
        <v>0</v>
      </c>
      <c r="BJ37" s="35">
        <f t="shared" si="14"/>
        <v>16.436310628093942</v>
      </c>
      <c r="BK37" s="35">
        <f t="shared" si="14"/>
        <v>496.87425866280677</v>
      </c>
    </row>
    <row r="38" spans="1:63" x14ac:dyDescent="0.2">
      <c r="A38" s="22" t="s">
        <v>77</v>
      </c>
      <c r="B38" s="25" t="s">
        <v>14</v>
      </c>
      <c r="C38" s="72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4"/>
    </row>
    <row r="39" spans="1:63" x14ac:dyDescent="0.2">
      <c r="A39" s="22"/>
      <c r="B39" s="26" t="s">
        <v>128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0.44709550999999981</v>
      </c>
      <c r="I39" s="27">
        <v>78.047531854903283</v>
      </c>
      <c r="J39" s="27">
        <v>0</v>
      </c>
      <c r="K39" s="27">
        <v>0</v>
      </c>
      <c r="L39" s="27">
        <v>10.182944108064516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0.22516821593548356</v>
      </c>
      <c r="S39" s="27">
        <v>1.3338245791290355</v>
      </c>
      <c r="T39" s="27">
        <v>0</v>
      </c>
      <c r="U39" s="27">
        <v>0</v>
      </c>
      <c r="V39" s="27">
        <v>1.8218378708387086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1.32915010968072E-2</v>
      </c>
      <c r="AC39" s="27">
        <v>0</v>
      </c>
      <c r="AD39" s="27">
        <v>0</v>
      </c>
      <c r="AE39" s="27">
        <v>0</v>
      </c>
      <c r="AF39" s="27">
        <v>0.10180338709702701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7.8897625000195981E-2</v>
      </c>
      <c r="AM39" s="27">
        <v>0</v>
      </c>
      <c r="AN39" s="27">
        <v>0</v>
      </c>
      <c r="AO39" s="27">
        <v>0</v>
      </c>
      <c r="AP39" s="27">
        <v>0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3.6758368874278164</v>
      </c>
      <c r="AW39" s="27">
        <v>5.2109330940773315</v>
      </c>
      <c r="AX39" s="27">
        <v>0</v>
      </c>
      <c r="AY39" s="27">
        <v>0</v>
      </c>
      <c r="AZ39" s="27">
        <v>23.852082189341218</v>
      </c>
      <c r="BA39" s="27">
        <v>0</v>
      </c>
      <c r="BB39" s="27">
        <v>0</v>
      </c>
      <c r="BC39" s="27">
        <v>0</v>
      </c>
      <c r="BD39" s="27">
        <v>0</v>
      </c>
      <c r="BE39" s="27">
        <v>0</v>
      </c>
      <c r="BF39" s="27">
        <v>2.0792269660047245</v>
      </c>
      <c r="BG39" s="27">
        <v>1.7844166459721742</v>
      </c>
      <c r="BH39" s="27">
        <v>0</v>
      </c>
      <c r="BI39" s="27">
        <v>0</v>
      </c>
      <c r="BJ39" s="27">
        <v>6.8585076250794863</v>
      </c>
      <c r="BK39" s="28">
        <f t="shared" ref="BK39" si="15">SUM(C39:BJ39)</f>
        <v>135.7133980599678</v>
      </c>
    </row>
    <row r="40" spans="1:63" x14ac:dyDescent="0.2">
      <c r="A40" s="22"/>
      <c r="B40" s="26" t="s">
        <v>127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2.5015354019275007</v>
      </c>
      <c r="I40" s="27">
        <v>0.89339655051293976</v>
      </c>
      <c r="J40" s="27">
        <v>0</v>
      </c>
      <c r="K40" s="27">
        <v>0</v>
      </c>
      <c r="L40" s="27">
        <v>2.1498211868381079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1.6879030218543822</v>
      </c>
      <c r="S40" s="27">
        <v>0</v>
      </c>
      <c r="T40" s="27">
        <v>0</v>
      </c>
      <c r="U40" s="27">
        <v>0</v>
      </c>
      <c r="V40" s="27">
        <v>0.52898042409287316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0.35379673764432512</v>
      </c>
      <c r="AC40" s="27">
        <v>9.3273829023533198E-4</v>
      </c>
      <c r="AD40" s="27">
        <v>0</v>
      </c>
      <c r="AE40" s="27">
        <v>0</v>
      </c>
      <c r="AF40" s="27">
        <v>9.1976254378493202E-2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0.57771606010725018</v>
      </c>
      <c r="AM40" s="27">
        <v>0</v>
      </c>
      <c r="AN40" s="27">
        <v>0</v>
      </c>
      <c r="AO40" s="27">
        <v>0</v>
      </c>
      <c r="AP40" s="27">
        <v>8.6328740282247393E-2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20.536215042032207</v>
      </c>
      <c r="AW40" s="27">
        <v>0.6400091369408718</v>
      </c>
      <c r="AX40" s="27">
        <v>0</v>
      </c>
      <c r="AY40" s="27">
        <v>0</v>
      </c>
      <c r="AZ40" s="27">
        <v>8.2132004653354755</v>
      </c>
      <c r="BA40" s="27">
        <v>0</v>
      </c>
      <c r="BB40" s="27">
        <v>0</v>
      </c>
      <c r="BC40" s="27">
        <v>0</v>
      </c>
      <c r="BD40" s="27">
        <v>0</v>
      </c>
      <c r="BE40" s="27">
        <v>0</v>
      </c>
      <c r="BF40" s="27">
        <v>17.115818600427147</v>
      </c>
      <c r="BG40" s="27">
        <v>0.19913676217492104</v>
      </c>
      <c r="BH40" s="27">
        <v>0</v>
      </c>
      <c r="BI40" s="27">
        <v>0</v>
      </c>
      <c r="BJ40" s="27">
        <v>4.1300347929028822</v>
      </c>
      <c r="BK40" s="28">
        <f t="shared" ref="BK40:BK49" si="16">SUM(C40:BJ40)</f>
        <v>59.706801915741863</v>
      </c>
    </row>
    <row r="41" spans="1:63" x14ac:dyDescent="0.2">
      <c r="A41" s="22"/>
      <c r="B41" s="26" t="s">
        <v>122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0.33463452748387085</v>
      </c>
      <c r="I41" s="27">
        <v>6.1296101064516099E-2</v>
      </c>
      <c r="J41" s="27">
        <v>0</v>
      </c>
      <c r="K41" s="27">
        <v>0</v>
      </c>
      <c r="L41" s="27">
        <v>0.14232372738709687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0.19558686693548388</v>
      </c>
      <c r="S41" s="27">
        <v>0</v>
      </c>
      <c r="T41" s="27">
        <v>0</v>
      </c>
      <c r="U41" s="27">
        <v>0</v>
      </c>
      <c r="V41" s="27">
        <v>5.8908404838709698E-3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1.3408916161823992E-2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3.6447250324031344E-2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4.6266618157970756</v>
      </c>
      <c r="AW41" s="27">
        <v>1.10112241294705E-2</v>
      </c>
      <c r="AX41" s="27">
        <v>0</v>
      </c>
      <c r="AY41" s="27">
        <v>0</v>
      </c>
      <c r="AZ41" s="27">
        <v>1.579749960772552</v>
      </c>
      <c r="BA41" s="27">
        <v>0</v>
      </c>
      <c r="BB41" s="27">
        <v>0</v>
      </c>
      <c r="BC41" s="27">
        <v>0</v>
      </c>
      <c r="BD41" s="27">
        <v>0</v>
      </c>
      <c r="BE41" s="27">
        <v>0</v>
      </c>
      <c r="BF41" s="27">
        <v>5.072164093363182</v>
      </c>
      <c r="BG41" s="27">
        <v>1.2853815032769639E-2</v>
      </c>
      <c r="BH41" s="27">
        <v>0</v>
      </c>
      <c r="BI41" s="27">
        <v>0</v>
      </c>
      <c r="BJ41" s="27">
        <v>1.6174867498708281</v>
      </c>
      <c r="BK41" s="28">
        <f t="shared" si="16"/>
        <v>13.709515888806571</v>
      </c>
    </row>
    <row r="42" spans="1:63" x14ac:dyDescent="0.2">
      <c r="A42" s="22"/>
      <c r="B42" s="26" t="s">
        <v>125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2.8873074497208311</v>
      </c>
      <c r="I42" s="27">
        <v>13.104386399131315</v>
      </c>
      <c r="J42" s="27">
        <v>0</v>
      </c>
      <c r="K42" s="27">
        <v>0</v>
      </c>
      <c r="L42" s="27">
        <v>0.87951346380186379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1.6609204221133771</v>
      </c>
      <c r="S42" s="27">
        <v>0.221822252013401</v>
      </c>
      <c r="T42" s="27">
        <v>0</v>
      </c>
      <c r="U42" s="27">
        <v>0</v>
      </c>
      <c r="V42" s="27">
        <v>0.26628208863855601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0.15516511789380241</v>
      </c>
      <c r="AC42" s="27">
        <v>2.89799676527584E-3</v>
      </c>
      <c r="AD42" s="27">
        <v>0</v>
      </c>
      <c r="AE42" s="27">
        <v>0</v>
      </c>
      <c r="AF42" s="27">
        <v>0.23580021509267499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0.40340869145083436</v>
      </c>
      <c r="AM42" s="27">
        <v>0</v>
      </c>
      <c r="AN42" s="27">
        <v>0</v>
      </c>
      <c r="AO42" s="27">
        <v>0</v>
      </c>
      <c r="AP42" s="27">
        <v>0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108.21773584220148</v>
      </c>
      <c r="AW42" s="27">
        <v>5.1056612586279249</v>
      </c>
      <c r="AX42" s="27">
        <v>0</v>
      </c>
      <c r="AY42" s="27">
        <v>0</v>
      </c>
      <c r="AZ42" s="27">
        <v>17.234748980030965</v>
      </c>
      <c r="BA42" s="27">
        <v>0</v>
      </c>
      <c r="BB42" s="27">
        <v>0</v>
      </c>
      <c r="BC42" s="27">
        <v>0</v>
      </c>
      <c r="BD42" s="27">
        <v>0</v>
      </c>
      <c r="BE42" s="27">
        <v>0</v>
      </c>
      <c r="BF42" s="27">
        <v>114.85166373206839</v>
      </c>
      <c r="BG42" s="27">
        <v>5.2234382902137213</v>
      </c>
      <c r="BH42" s="27">
        <v>1.1865789935261457E-2</v>
      </c>
      <c r="BI42" s="27">
        <v>0</v>
      </c>
      <c r="BJ42" s="27">
        <v>5.1289864665208045</v>
      </c>
      <c r="BK42" s="28">
        <f t="shared" si="16"/>
        <v>275.59160445622047</v>
      </c>
    </row>
    <row r="43" spans="1:63" x14ac:dyDescent="0.2">
      <c r="A43" s="22"/>
      <c r="B43" s="26" t="s">
        <v>124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6.7303683633379174</v>
      </c>
      <c r="I43" s="27">
        <v>19.859674666825924</v>
      </c>
      <c r="J43" s="27">
        <v>0</v>
      </c>
      <c r="K43" s="27">
        <v>0</v>
      </c>
      <c r="L43" s="27">
        <v>2.1051163888019664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4.3358883379210678</v>
      </c>
      <c r="S43" s="27">
        <v>5.1501883229051213</v>
      </c>
      <c r="T43" s="27">
        <v>0</v>
      </c>
      <c r="U43" s="27">
        <v>0</v>
      </c>
      <c r="V43" s="27">
        <v>1.5723034202402406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0.95751488078994085</v>
      </c>
      <c r="AC43" s="27">
        <v>2.93466127011624E-3</v>
      </c>
      <c r="AD43" s="27">
        <v>0</v>
      </c>
      <c r="AE43" s="27">
        <v>0</v>
      </c>
      <c r="AF43" s="27">
        <v>1.2367419541571599E-4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1.6832480846166216</v>
      </c>
      <c r="AM43" s="27">
        <v>0</v>
      </c>
      <c r="AN43" s="27">
        <v>0</v>
      </c>
      <c r="AO43" s="27">
        <v>0</v>
      </c>
      <c r="AP43" s="27">
        <v>0.21337000731839972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69.79654149366614</v>
      </c>
      <c r="AW43" s="27">
        <v>19.193314512203749</v>
      </c>
      <c r="AX43" s="27">
        <v>0</v>
      </c>
      <c r="AY43" s="27">
        <v>0</v>
      </c>
      <c r="AZ43" s="27">
        <v>29.077302603739987</v>
      </c>
      <c r="BA43" s="27">
        <v>0</v>
      </c>
      <c r="BB43" s="27">
        <v>0</v>
      </c>
      <c r="BC43" s="27">
        <v>0</v>
      </c>
      <c r="BD43" s="27">
        <v>0</v>
      </c>
      <c r="BE43" s="27">
        <v>0</v>
      </c>
      <c r="BF43" s="27">
        <v>87.545852648552668</v>
      </c>
      <c r="BG43" s="27">
        <v>2.9185907180784301</v>
      </c>
      <c r="BH43" s="27">
        <v>1.0738140704713399</v>
      </c>
      <c r="BI43" s="27">
        <v>0</v>
      </c>
      <c r="BJ43" s="27">
        <v>25.116771150131594</v>
      </c>
      <c r="BK43" s="28">
        <f t="shared" si="16"/>
        <v>277.33291800506663</v>
      </c>
    </row>
    <row r="44" spans="1:63" x14ac:dyDescent="0.2">
      <c r="A44" s="22"/>
      <c r="B44" s="26" t="s">
        <v>110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1.486125293813358</v>
      </c>
      <c r="I44" s="27">
        <v>0.25541161209402702</v>
      </c>
      <c r="J44" s="27">
        <v>0</v>
      </c>
      <c r="K44" s="27">
        <v>0</v>
      </c>
      <c r="L44" s="27">
        <v>1.2228815193954525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0.59608733484275855</v>
      </c>
      <c r="S44" s="27">
        <v>2.3322735415699416</v>
      </c>
      <c r="T44" s="27">
        <v>0</v>
      </c>
      <c r="U44" s="27">
        <v>0</v>
      </c>
      <c r="V44" s="27">
        <v>4.2550252058656646E-2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1.4063971381698124E-2</v>
      </c>
      <c r="AC44" s="27">
        <v>0</v>
      </c>
      <c r="AD44" s="27">
        <v>0</v>
      </c>
      <c r="AE44" s="27">
        <v>0</v>
      </c>
      <c r="AF44" s="27">
        <v>4.08283033019702E-4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2.0569392491102109E-2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6.1816822723843909</v>
      </c>
      <c r="AW44" s="27">
        <v>0.43153852932115921</v>
      </c>
      <c r="AX44" s="27">
        <v>0</v>
      </c>
      <c r="AY44" s="27">
        <v>0</v>
      </c>
      <c r="AZ44" s="27">
        <v>0.6848236107827872</v>
      </c>
      <c r="BA44" s="27">
        <v>0</v>
      </c>
      <c r="BB44" s="27">
        <v>0</v>
      </c>
      <c r="BC44" s="27">
        <v>0</v>
      </c>
      <c r="BD44" s="27">
        <v>0</v>
      </c>
      <c r="BE44" s="27">
        <v>0</v>
      </c>
      <c r="BF44" s="27">
        <v>4.3835776422192847</v>
      </c>
      <c r="BG44" s="27">
        <v>0.1405034747539787</v>
      </c>
      <c r="BH44" s="27">
        <v>0</v>
      </c>
      <c r="BI44" s="27">
        <v>0</v>
      </c>
      <c r="BJ44" s="27">
        <v>1.3579476204390457</v>
      </c>
      <c r="BK44" s="28">
        <f t="shared" si="16"/>
        <v>19.15044435058066</v>
      </c>
    </row>
    <row r="45" spans="1:63" x14ac:dyDescent="0.2">
      <c r="A45" s="22"/>
      <c r="B45" s="26" t="s">
        <v>109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1.2957212370239928</v>
      </c>
      <c r="I45" s="27">
        <v>0.27906853050507802</v>
      </c>
      <c r="J45" s="27">
        <v>0</v>
      </c>
      <c r="K45" s="27">
        <v>0</v>
      </c>
      <c r="L45" s="27">
        <v>4.1671434341772118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1.1118865947931131</v>
      </c>
      <c r="S45" s="27">
        <v>4.1821815165158025</v>
      </c>
      <c r="T45" s="27">
        <v>0</v>
      </c>
      <c r="U45" s="27">
        <v>0</v>
      </c>
      <c r="V45" s="27">
        <v>1.3283828994686693</v>
      </c>
      <c r="W45" s="27">
        <v>0</v>
      </c>
      <c r="X45" s="27">
        <v>0</v>
      </c>
      <c r="Y45" s="27">
        <v>0</v>
      </c>
      <c r="Z45" s="27">
        <v>0</v>
      </c>
      <c r="AA45" s="27">
        <v>0</v>
      </c>
      <c r="AB45" s="27">
        <v>5.2077856032157303E-2</v>
      </c>
      <c r="AC45" s="27">
        <v>0</v>
      </c>
      <c r="AD45" s="27">
        <v>0</v>
      </c>
      <c r="AE45" s="27">
        <v>0</v>
      </c>
      <c r="AF45" s="27">
        <v>0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3.1531423601802583E-2</v>
      </c>
      <c r="AM45" s="27">
        <v>0</v>
      </c>
      <c r="AN45" s="27">
        <v>0</v>
      </c>
      <c r="AO45" s="27">
        <v>0</v>
      </c>
      <c r="AP45" s="27">
        <v>0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5.1236487077621682</v>
      </c>
      <c r="AW45" s="27">
        <v>0.13221241559697314</v>
      </c>
      <c r="AX45" s="27">
        <v>0</v>
      </c>
      <c r="AY45" s="27">
        <v>0</v>
      </c>
      <c r="AZ45" s="27">
        <v>2.8047635625692986</v>
      </c>
      <c r="BA45" s="27">
        <v>0</v>
      </c>
      <c r="BB45" s="27">
        <v>0</v>
      </c>
      <c r="BC45" s="27">
        <v>0</v>
      </c>
      <c r="BD45" s="27">
        <v>0</v>
      </c>
      <c r="BE45" s="27">
        <v>0</v>
      </c>
      <c r="BF45" s="27">
        <v>4.2687653430135599</v>
      </c>
      <c r="BG45" s="27">
        <v>0.93518218806033826</v>
      </c>
      <c r="BH45" s="27">
        <v>0</v>
      </c>
      <c r="BI45" s="27">
        <v>0</v>
      </c>
      <c r="BJ45" s="27">
        <v>1.9389465247830633</v>
      </c>
      <c r="BK45" s="28">
        <f t="shared" si="16"/>
        <v>27.65151223390323</v>
      </c>
    </row>
    <row r="46" spans="1:63" x14ac:dyDescent="0.2">
      <c r="A46" s="22"/>
      <c r="B46" s="26" t="s">
        <v>111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0.92715665678426151</v>
      </c>
      <c r="I46" s="27">
        <v>1.0663252358951461</v>
      </c>
      <c r="J46" s="27">
        <v>0</v>
      </c>
      <c r="K46" s="27">
        <v>0</v>
      </c>
      <c r="L46" s="27">
        <v>0.88422800778183708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0.51251048670918242</v>
      </c>
      <c r="S46" s="27">
        <v>0</v>
      </c>
      <c r="T46" s="27">
        <v>0</v>
      </c>
      <c r="U46" s="27">
        <v>0</v>
      </c>
      <c r="V46" s="27">
        <v>0.12102232928118585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0.16650729060737585</v>
      </c>
      <c r="AC46" s="27">
        <v>0</v>
      </c>
      <c r="AD46" s="27">
        <v>0</v>
      </c>
      <c r="AE46" s="27">
        <v>0</v>
      </c>
      <c r="AF46" s="27">
        <v>0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0.23379598520468875</v>
      </c>
      <c r="AM46" s="27">
        <v>0</v>
      </c>
      <c r="AN46" s="27">
        <v>0</v>
      </c>
      <c r="AO46" s="27">
        <v>0</v>
      </c>
      <c r="AP46" s="27">
        <v>0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20.944019534712321</v>
      </c>
      <c r="AW46" s="27">
        <v>0.73977797844570381</v>
      </c>
      <c r="AX46" s="27">
        <v>0</v>
      </c>
      <c r="AY46" s="27">
        <v>0</v>
      </c>
      <c r="AZ46" s="27">
        <v>3.1183742115468922</v>
      </c>
      <c r="BA46" s="27">
        <v>0</v>
      </c>
      <c r="BB46" s="27">
        <v>0</v>
      </c>
      <c r="BC46" s="27">
        <v>0</v>
      </c>
      <c r="BD46" s="27">
        <v>0</v>
      </c>
      <c r="BE46" s="27">
        <v>0</v>
      </c>
      <c r="BF46" s="27">
        <v>24.340222463213525</v>
      </c>
      <c r="BG46" s="27">
        <v>0.17030546519361472</v>
      </c>
      <c r="BH46" s="27">
        <v>0</v>
      </c>
      <c r="BI46" s="27">
        <v>0</v>
      </c>
      <c r="BJ46" s="27">
        <v>1.9833272407836819</v>
      </c>
      <c r="BK46" s="28">
        <f t="shared" si="16"/>
        <v>55.207572886159419</v>
      </c>
    </row>
    <row r="47" spans="1:63" x14ac:dyDescent="0.2">
      <c r="A47" s="22"/>
      <c r="B47" s="26" t="s">
        <v>123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9.6180695305842843</v>
      </c>
      <c r="I47" s="27">
        <v>44.088132806972297</v>
      </c>
      <c r="J47" s="27">
        <v>0</v>
      </c>
      <c r="K47" s="27">
        <v>0</v>
      </c>
      <c r="L47" s="27">
        <v>5.5295820759715939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6.5341999701515165</v>
      </c>
      <c r="S47" s="27">
        <v>3.0311958985927911</v>
      </c>
      <c r="T47" s="27">
        <v>2.0441728897201399</v>
      </c>
      <c r="U47" s="27">
        <v>0</v>
      </c>
      <c r="V47" s="27">
        <v>1.9956119052332038</v>
      </c>
      <c r="W47" s="27">
        <v>0</v>
      </c>
      <c r="X47" s="27">
        <v>0</v>
      </c>
      <c r="Y47" s="27">
        <v>0</v>
      </c>
      <c r="Z47" s="27">
        <v>0</v>
      </c>
      <c r="AA47" s="27">
        <v>0</v>
      </c>
      <c r="AB47" s="27">
        <v>4.4186450640393344</v>
      </c>
      <c r="AC47" s="27">
        <v>5.4565828758710563E-2</v>
      </c>
      <c r="AD47" s="27">
        <v>0</v>
      </c>
      <c r="AE47" s="27">
        <v>0</v>
      </c>
      <c r="AF47" s="27">
        <v>0.49770401924097585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4.1157645227458213</v>
      </c>
      <c r="AM47" s="27">
        <v>9.9140222317618907E-3</v>
      </c>
      <c r="AN47" s="27">
        <v>0</v>
      </c>
      <c r="AO47" s="27">
        <v>0</v>
      </c>
      <c r="AP47" s="27">
        <v>0.2579004739940749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117.86472803294581</v>
      </c>
      <c r="AW47" s="27">
        <v>6.6954167535569429</v>
      </c>
      <c r="AX47" s="27">
        <v>0</v>
      </c>
      <c r="AY47" s="27">
        <v>0</v>
      </c>
      <c r="AZ47" s="27">
        <v>59.655767108991157</v>
      </c>
      <c r="BA47" s="27">
        <v>0</v>
      </c>
      <c r="BB47" s="27">
        <v>0</v>
      </c>
      <c r="BC47" s="27">
        <v>0</v>
      </c>
      <c r="BD47" s="27">
        <v>0</v>
      </c>
      <c r="BE47" s="27">
        <v>0</v>
      </c>
      <c r="BF47" s="27">
        <v>123.26149223444766</v>
      </c>
      <c r="BG47" s="27">
        <v>16.16660130397624</v>
      </c>
      <c r="BH47" s="27">
        <v>2.1532069201382202</v>
      </c>
      <c r="BI47" s="27">
        <v>0</v>
      </c>
      <c r="BJ47" s="27">
        <v>49.758068982223556</v>
      </c>
      <c r="BK47" s="28">
        <f t="shared" si="16"/>
        <v>457.75074034451609</v>
      </c>
    </row>
    <row r="48" spans="1:63" x14ac:dyDescent="0.2">
      <c r="A48" s="22"/>
      <c r="B48" s="29" t="s">
        <v>86</v>
      </c>
      <c r="C48" s="27">
        <f>SUM(C39:C47)</f>
        <v>0</v>
      </c>
      <c r="D48" s="27">
        <f t="shared" ref="D48:BJ48" si="17">SUM(D39:D47)</f>
        <v>0</v>
      </c>
      <c r="E48" s="27">
        <f t="shared" si="17"/>
        <v>0</v>
      </c>
      <c r="F48" s="27">
        <f t="shared" si="17"/>
        <v>0</v>
      </c>
      <c r="G48" s="27">
        <f t="shared" si="17"/>
        <v>0</v>
      </c>
      <c r="H48" s="27">
        <f t="shared" si="17"/>
        <v>26.228013970676017</v>
      </c>
      <c r="I48" s="27">
        <f t="shared" si="17"/>
        <v>157.65522375790454</v>
      </c>
      <c r="J48" s="27">
        <f t="shared" si="17"/>
        <v>0</v>
      </c>
      <c r="K48" s="27">
        <f t="shared" si="17"/>
        <v>0</v>
      </c>
      <c r="L48" s="27">
        <f t="shared" si="17"/>
        <v>27.263553912219649</v>
      </c>
      <c r="M48" s="27">
        <f t="shared" si="17"/>
        <v>0</v>
      </c>
      <c r="N48" s="27">
        <f t="shared" si="17"/>
        <v>0</v>
      </c>
      <c r="O48" s="27">
        <f t="shared" si="17"/>
        <v>0</v>
      </c>
      <c r="P48" s="27">
        <f t="shared" si="17"/>
        <v>0</v>
      </c>
      <c r="Q48" s="27">
        <f t="shared" si="17"/>
        <v>0</v>
      </c>
      <c r="R48" s="27">
        <f t="shared" si="17"/>
        <v>16.860151251256365</v>
      </c>
      <c r="S48" s="27">
        <f t="shared" si="17"/>
        <v>16.251486110726091</v>
      </c>
      <c r="T48" s="27">
        <f t="shared" si="17"/>
        <v>2.0441728897201399</v>
      </c>
      <c r="U48" s="27">
        <f t="shared" si="17"/>
        <v>0</v>
      </c>
      <c r="V48" s="27">
        <f t="shared" si="17"/>
        <v>7.6828620303359649</v>
      </c>
      <c r="W48" s="27">
        <f t="shared" si="17"/>
        <v>0</v>
      </c>
      <c r="X48" s="27">
        <f t="shared" si="17"/>
        <v>0</v>
      </c>
      <c r="Y48" s="27">
        <f t="shared" si="17"/>
        <v>0</v>
      </c>
      <c r="Z48" s="27">
        <f t="shared" si="17"/>
        <v>0</v>
      </c>
      <c r="AA48" s="27">
        <f t="shared" si="17"/>
        <v>0</v>
      </c>
      <c r="AB48" s="27">
        <f t="shared" si="17"/>
        <v>6.1444713356472658</v>
      </c>
      <c r="AC48" s="27">
        <f t="shared" si="17"/>
        <v>6.1331225084337977E-2</v>
      </c>
      <c r="AD48" s="27">
        <f t="shared" si="17"/>
        <v>0</v>
      </c>
      <c r="AE48" s="27">
        <f t="shared" si="17"/>
        <v>0</v>
      </c>
      <c r="AF48" s="27">
        <f t="shared" si="17"/>
        <v>0.92781583303760651</v>
      </c>
      <c r="AG48" s="27">
        <f t="shared" si="17"/>
        <v>0</v>
      </c>
      <c r="AH48" s="27">
        <f t="shared" si="17"/>
        <v>0</v>
      </c>
      <c r="AI48" s="27">
        <f t="shared" si="17"/>
        <v>0</v>
      </c>
      <c r="AJ48" s="27">
        <f t="shared" si="17"/>
        <v>0</v>
      </c>
      <c r="AK48" s="27">
        <f t="shared" si="17"/>
        <v>0</v>
      </c>
      <c r="AL48" s="27">
        <f t="shared" si="17"/>
        <v>7.1813790355423475</v>
      </c>
      <c r="AM48" s="27">
        <f t="shared" si="17"/>
        <v>9.9140222317618907E-3</v>
      </c>
      <c r="AN48" s="27">
        <f t="shared" si="17"/>
        <v>0</v>
      </c>
      <c r="AO48" s="27">
        <f t="shared" si="17"/>
        <v>0</v>
      </c>
      <c r="AP48" s="27">
        <f t="shared" si="17"/>
        <v>0.55759922159472208</v>
      </c>
      <c r="AQ48" s="27">
        <f t="shared" si="17"/>
        <v>0</v>
      </c>
      <c r="AR48" s="27">
        <f t="shared" si="17"/>
        <v>0</v>
      </c>
      <c r="AS48" s="27">
        <f t="shared" si="17"/>
        <v>0</v>
      </c>
      <c r="AT48" s="27">
        <f t="shared" si="17"/>
        <v>0</v>
      </c>
      <c r="AU48" s="27">
        <f t="shared" si="17"/>
        <v>0</v>
      </c>
      <c r="AV48" s="27">
        <f t="shared" si="17"/>
        <v>356.96706962892938</v>
      </c>
      <c r="AW48" s="27">
        <f t="shared" si="17"/>
        <v>38.159874902900128</v>
      </c>
      <c r="AX48" s="27">
        <f t="shared" si="17"/>
        <v>0</v>
      </c>
      <c r="AY48" s="27">
        <f t="shared" si="17"/>
        <v>0</v>
      </c>
      <c r="AZ48" s="27">
        <f t="shared" si="17"/>
        <v>146.2208126931103</v>
      </c>
      <c r="BA48" s="27">
        <f t="shared" si="17"/>
        <v>0</v>
      </c>
      <c r="BB48" s="27">
        <f t="shared" si="17"/>
        <v>0</v>
      </c>
      <c r="BC48" s="27">
        <f t="shared" si="17"/>
        <v>0</v>
      </c>
      <c r="BD48" s="27">
        <f t="shared" si="17"/>
        <v>0</v>
      </c>
      <c r="BE48" s="27">
        <f t="shared" si="17"/>
        <v>0</v>
      </c>
      <c r="BF48" s="27">
        <f t="shared" si="17"/>
        <v>382.91878372331013</v>
      </c>
      <c r="BG48" s="27">
        <f t="shared" si="17"/>
        <v>27.551028663456187</v>
      </c>
      <c r="BH48" s="27">
        <f t="shared" si="17"/>
        <v>3.2388867805448216</v>
      </c>
      <c r="BI48" s="27">
        <f t="shared" si="17"/>
        <v>0</v>
      </c>
      <c r="BJ48" s="27">
        <f t="shared" si="17"/>
        <v>97.890077152734932</v>
      </c>
      <c r="BK48" s="28">
        <f t="shared" si="16"/>
        <v>1321.8145081409625</v>
      </c>
    </row>
    <row r="49" spans="1:63" x14ac:dyDescent="0.2">
      <c r="A49" s="22"/>
      <c r="B49" s="32" t="s">
        <v>84</v>
      </c>
      <c r="C49" s="30">
        <f t="shared" ref="C49:AH49" si="18">C37+C48</f>
        <v>0</v>
      </c>
      <c r="D49" s="30">
        <f t="shared" si="18"/>
        <v>0</v>
      </c>
      <c r="E49" s="30">
        <f t="shared" si="18"/>
        <v>0</v>
      </c>
      <c r="F49" s="30">
        <f t="shared" si="18"/>
        <v>0</v>
      </c>
      <c r="G49" s="30">
        <f t="shared" si="18"/>
        <v>0</v>
      </c>
      <c r="H49" s="30">
        <f t="shared" si="18"/>
        <v>35.116000785766289</v>
      </c>
      <c r="I49" s="30">
        <f t="shared" si="18"/>
        <v>158.8427288623819</v>
      </c>
      <c r="J49" s="30">
        <f t="shared" si="18"/>
        <v>0</v>
      </c>
      <c r="K49" s="30">
        <f t="shared" si="18"/>
        <v>0</v>
      </c>
      <c r="L49" s="30">
        <f t="shared" si="18"/>
        <v>28.3238728089141</v>
      </c>
      <c r="M49" s="30">
        <f t="shared" si="18"/>
        <v>0</v>
      </c>
      <c r="N49" s="30">
        <f t="shared" si="18"/>
        <v>0</v>
      </c>
      <c r="O49" s="30">
        <f t="shared" si="18"/>
        <v>0</v>
      </c>
      <c r="P49" s="30">
        <f t="shared" si="18"/>
        <v>0</v>
      </c>
      <c r="Q49" s="30">
        <f t="shared" si="18"/>
        <v>0</v>
      </c>
      <c r="R49" s="30">
        <f t="shared" si="18"/>
        <v>23.526802720749487</v>
      </c>
      <c r="S49" s="30">
        <f t="shared" si="18"/>
        <v>16.251486110726091</v>
      </c>
      <c r="T49" s="30">
        <f t="shared" si="18"/>
        <v>2.0441728897201399</v>
      </c>
      <c r="U49" s="30">
        <f t="shared" si="18"/>
        <v>0</v>
      </c>
      <c r="V49" s="30">
        <f t="shared" si="18"/>
        <v>8.3298755302259249</v>
      </c>
      <c r="W49" s="30">
        <f t="shared" si="18"/>
        <v>0</v>
      </c>
      <c r="X49" s="30">
        <f t="shared" si="18"/>
        <v>0</v>
      </c>
      <c r="Y49" s="30">
        <f t="shared" si="18"/>
        <v>0</v>
      </c>
      <c r="Z49" s="30">
        <f t="shared" si="18"/>
        <v>0</v>
      </c>
      <c r="AA49" s="30">
        <f t="shared" si="18"/>
        <v>0</v>
      </c>
      <c r="AB49" s="30">
        <f t="shared" si="18"/>
        <v>7.2468546355165833</v>
      </c>
      <c r="AC49" s="30">
        <f t="shared" si="18"/>
        <v>6.1331225084337977E-2</v>
      </c>
      <c r="AD49" s="30">
        <f t="shared" si="18"/>
        <v>0</v>
      </c>
      <c r="AE49" s="30">
        <f t="shared" si="18"/>
        <v>0</v>
      </c>
      <c r="AF49" s="30">
        <f t="shared" si="18"/>
        <v>0.98348006339471339</v>
      </c>
      <c r="AG49" s="30">
        <f t="shared" si="18"/>
        <v>0</v>
      </c>
      <c r="AH49" s="30">
        <f t="shared" si="18"/>
        <v>0</v>
      </c>
      <c r="AI49" s="30">
        <f t="shared" ref="AI49:BJ49" si="19">AI37+AI48</f>
        <v>0</v>
      </c>
      <c r="AJ49" s="30">
        <f t="shared" si="19"/>
        <v>0</v>
      </c>
      <c r="AK49" s="30">
        <f t="shared" si="19"/>
        <v>0</v>
      </c>
      <c r="AL49" s="30">
        <f t="shared" si="19"/>
        <v>8.806568972383408</v>
      </c>
      <c r="AM49" s="30">
        <f t="shared" si="19"/>
        <v>9.9140222317618907E-3</v>
      </c>
      <c r="AN49" s="30">
        <f t="shared" si="19"/>
        <v>0</v>
      </c>
      <c r="AO49" s="30">
        <f t="shared" si="19"/>
        <v>0</v>
      </c>
      <c r="AP49" s="30">
        <f t="shared" si="19"/>
        <v>0.62309992491486332</v>
      </c>
      <c r="AQ49" s="30">
        <f t="shared" si="19"/>
        <v>0</v>
      </c>
      <c r="AR49" s="30">
        <f t="shared" si="19"/>
        <v>0</v>
      </c>
      <c r="AS49" s="30">
        <f t="shared" si="19"/>
        <v>0</v>
      </c>
      <c r="AT49" s="30">
        <f t="shared" si="19"/>
        <v>0</v>
      </c>
      <c r="AU49" s="30">
        <f t="shared" si="19"/>
        <v>0</v>
      </c>
      <c r="AV49" s="30">
        <f t="shared" si="19"/>
        <v>572.08952850893706</v>
      </c>
      <c r="AW49" s="30">
        <f t="shared" si="19"/>
        <v>44.282650080380911</v>
      </c>
      <c r="AX49" s="30">
        <f t="shared" si="19"/>
        <v>0</v>
      </c>
      <c r="AY49" s="30">
        <f t="shared" si="19"/>
        <v>0</v>
      </c>
      <c r="AZ49" s="30">
        <f t="shared" si="19"/>
        <v>172.44813542673228</v>
      </c>
      <c r="BA49" s="30">
        <f t="shared" si="19"/>
        <v>0</v>
      </c>
      <c r="BB49" s="30">
        <f t="shared" si="19"/>
        <v>0</v>
      </c>
      <c r="BC49" s="30">
        <f t="shared" si="19"/>
        <v>0</v>
      </c>
      <c r="BD49" s="30">
        <f t="shared" si="19"/>
        <v>0</v>
      </c>
      <c r="BE49" s="30">
        <f t="shared" si="19"/>
        <v>0</v>
      </c>
      <c r="BF49" s="30">
        <f t="shared" si="19"/>
        <v>591.2743991956803</v>
      </c>
      <c r="BG49" s="30">
        <f t="shared" si="19"/>
        <v>30.862590478655637</v>
      </c>
      <c r="BH49" s="30">
        <f t="shared" si="19"/>
        <v>3.2388867805448216</v>
      </c>
      <c r="BI49" s="30">
        <f t="shared" si="19"/>
        <v>0</v>
      </c>
      <c r="BJ49" s="30">
        <f t="shared" si="19"/>
        <v>114.32638778082887</v>
      </c>
      <c r="BK49" s="28">
        <f t="shared" si="16"/>
        <v>1818.6887668037693</v>
      </c>
    </row>
    <row r="50" spans="1:63" ht="3" customHeight="1" x14ac:dyDescent="0.2">
      <c r="A50" s="22"/>
      <c r="B50" s="25"/>
      <c r="C50" s="72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3"/>
      <c r="BI50" s="73"/>
      <c r="BJ50" s="73"/>
      <c r="BK50" s="74"/>
    </row>
    <row r="51" spans="1:63" x14ac:dyDescent="0.2">
      <c r="A51" s="22" t="s">
        <v>15</v>
      </c>
      <c r="B51" s="23" t="s">
        <v>8</v>
      </c>
      <c r="C51" s="72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73"/>
      <c r="BK51" s="74"/>
    </row>
    <row r="52" spans="1:63" x14ac:dyDescent="0.2">
      <c r="A52" s="22" t="s">
        <v>76</v>
      </c>
      <c r="B52" s="25" t="s">
        <v>16</v>
      </c>
      <c r="C52" s="72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3"/>
      <c r="BI52" s="73"/>
      <c r="BJ52" s="73"/>
      <c r="BK52" s="74"/>
    </row>
    <row r="53" spans="1:63" x14ac:dyDescent="0.2">
      <c r="A53" s="22"/>
      <c r="B53" s="26" t="s">
        <v>126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3.2007811458026767</v>
      </c>
      <c r="I53" s="27">
        <v>59.056643730165845</v>
      </c>
      <c r="J53" s="27">
        <v>0</v>
      </c>
      <c r="K53" s="27">
        <v>0</v>
      </c>
      <c r="L53" s="27">
        <v>6.9558136401151405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27">
        <v>1.6836680791267333</v>
      </c>
      <c r="S53" s="27">
        <v>1.4949714096762099E-2</v>
      </c>
      <c r="T53" s="27">
        <v>4.7488785193187297</v>
      </c>
      <c r="U53" s="27">
        <v>0</v>
      </c>
      <c r="V53" s="27">
        <v>5.8114999420515669</v>
      </c>
      <c r="W53" s="27">
        <v>0</v>
      </c>
      <c r="X53" s="27">
        <v>0</v>
      </c>
      <c r="Y53" s="27">
        <v>0</v>
      </c>
      <c r="Z53" s="27">
        <v>0</v>
      </c>
      <c r="AA53" s="27">
        <v>0</v>
      </c>
      <c r="AB53" s="27">
        <v>1.3131957714983948</v>
      </c>
      <c r="AC53" s="27">
        <v>2.9161866127406099E-3</v>
      </c>
      <c r="AD53" s="27">
        <v>0</v>
      </c>
      <c r="AE53" s="27">
        <v>0</v>
      </c>
      <c r="AF53" s="27">
        <v>1.4360469838723757</v>
      </c>
      <c r="AG53" s="27">
        <v>0</v>
      </c>
      <c r="AH53" s="27">
        <v>0</v>
      </c>
      <c r="AI53" s="27">
        <v>0</v>
      </c>
      <c r="AJ53" s="27">
        <v>0</v>
      </c>
      <c r="AK53" s="27">
        <v>0</v>
      </c>
      <c r="AL53" s="27">
        <v>1.526044050099497</v>
      </c>
      <c r="AM53" s="27">
        <v>2.8461705385509701E-2</v>
      </c>
      <c r="AN53" s="27">
        <v>0</v>
      </c>
      <c r="AO53" s="27">
        <v>0</v>
      </c>
      <c r="AP53" s="27">
        <v>1.758536806107776</v>
      </c>
      <c r="AQ53" s="27">
        <v>0</v>
      </c>
      <c r="AR53" s="27">
        <v>0</v>
      </c>
      <c r="AS53" s="27">
        <v>0</v>
      </c>
      <c r="AT53" s="27">
        <v>0</v>
      </c>
      <c r="AU53" s="27">
        <v>0</v>
      </c>
      <c r="AV53" s="27">
        <v>56.476359127896245</v>
      </c>
      <c r="AW53" s="27">
        <v>7.8739136339083142</v>
      </c>
      <c r="AX53" s="27">
        <v>0</v>
      </c>
      <c r="AY53" s="27">
        <v>0</v>
      </c>
      <c r="AZ53" s="27">
        <v>86.348209772000672</v>
      </c>
      <c r="BA53" s="27">
        <v>0</v>
      </c>
      <c r="BB53" s="27">
        <v>0</v>
      </c>
      <c r="BC53" s="27">
        <v>0</v>
      </c>
      <c r="BD53" s="27">
        <v>0</v>
      </c>
      <c r="BE53" s="27">
        <v>0</v>
      </c>
      <c r="BF53" s="27">
        <v>47.058285775652202</v>
      </c>
      <c r="BG53" s="27">
        <v>1.6994664643878399</v>
      </c>
      <c r="BH53" s="27">
        <v>7.9569922140079008</v>
      </c>
      <c r="BI53" s="27">
        <v>0</v>
      </c>
      <c r="BJ53" s="27">
        <v>47.891727026699478</v>
      </c>
      <c r="BK53" s="28">
        <f t="shared" ref="BK53:BK54" si="20">SUM(C53:BJ53)</f>
        <v>342.84239028880643</v>
      </c>
    </row>
    <row r="54" spans="1:63" x14ac:dyDescent="0.2">
      <c r="A54" s="22"/>
      <c r="B54" s="32" t="s">
        <v>83</v>
      </c>
      <c r="C54" s="30">
        <f>SUM(C53)</f>
        <v>0</v>
      </c>
      <c r="D54" s="30">
        <f t="shared" ref="D54:BJ54" si="21">SUM(D53)</f>
        <v>0</v>
      </c>
      <c r="E54" s="30">
        <f t="shared" si="21"/>
        <v>0</v>
      </c>
      <c r="F54" s="30">
        <f t="shared" si="21"/>
        <v>0</v>
      </c>
      <c r="G54" s="30">
        <f t="shared" si="21"/>
        <v>0</v>
      </c>
      <c r="H54" s="30">
        <f t="shared" si="21"/>
        <v>3.2007811458026767</v>
      </c>
      <c r="I54" s="30">
        <f t="shared" si="21"/>
        <v>59.056643730165845</v>
      </c>
      <c r="J54" s="30">
        <f t="shared" si="21"/>
        <v>0</v>
      </c>
      <c r="K54" s="30">
        <f t="shared" si="21"/>
        <v>0</v>
      </c>
      <c r="L54" s="30">
        <f t="shared" si="21"/>
        <v>6.9558136401151405</v>
      </c>
      <c r="M54" s="30">
        <f t="shared" si="21"/>
        <v>0</v>
      </c>
      <c r="N54" s="30">
        <f t="shared" si="21"/>
        <v>0</v>
      </c>
      <c r="O54" s="30">
        <f t="shared" si="21"/>
        <v>0</v>
      </c>
      <c r="P54" s="30">
        <f t="shared" si="21"/>
        <v>0</v>
      </c>
      <c r="Q54" s="30">
        <f t="shared" si="21"/>
        <v>0</v>
      </c>
      <c r="R54" s="30">
        <f t="shared" si="21"/>
        <v>1.6836680791267333</v>
      </c>
      <c r="S54" s="30">
        <f t="shared" si="21"/>
        <v>1.4949714096762099E-2</v>
      </c>
      <c r="T54" s="30">
        <f t="shared" si="21"/>
        <v>4.7488785193187297</v>
      </c>
      <c r="U54" s="30">
        <f t="shared" si="21"/>
        <v>0</v>
      </c>
      <c r="V54" s="30">
        <f t="shared" si="21"/>
        <v>5.8114999420515669</v>
      </c>
      <c r="W54" s="30">
        <f t="shared" si="21"/>
        <v>0</v>
      </c>
      <c r="X54" s="30">
        <f t="shared" si="21"/>
        <v>0</v>
      </c>
      <c r="Y54" s="30">
        <f t="shared" si="21"/>
        <v>0</v>
      </c>
      <c r="Z54" s="30">
        <f t="shared" si="21"/>
        <v>0</v>
      </c>
      <c r="AA54" s="30">
        <f t="shared" si="21"/>
        <v>0</v>
      </c>
      <c r="AB54" s="30">
        <f t="shared" si="21"/>
        <v>1.3131957714983948</v>
      </c>
      <c r="AC54" s="30">
        <f t="shared" si="21"/>
        <v>2.9161866127406099E-3</v>
      </c>
      <c r="AD54" s="30">
        <f t="shared" si="21"/>
        <v>0</v>
      </c>
      <c r="AE54" s="30">
        <f t="shared" si="21"/>
        <v>0</v>
      </c>
      <c r="AF54" s="30">
        <f t="shared" si="21"/>
        <v>1.4360469838723757</v>
      </c>
      <c r="AG54" s="30">
        <f t="shared" si="21"/>
        <v>0</v>
      </c>
      <c r="AH54" s="30">
        <f t="shared" si="21"/>
        <v>0</v>
      </c>
      <c r="AI54" s="30">
        <f t="shared" si="21"/>
        <v>0</v>
      </c>
      <c r="AJ54" s="30">
        <f t="shared" si="21"/>
        <v>0</v>
      </c>
      <c r="AK54" s="30">
        <f t="shared" si="21"/>
        <v>0</v>
      </c>
      <c r="AL54" s="30">
        <f t="shared" si="21"/>
        <v>1.526044050099497</v>
      </c>
      <c r="AM54" s="30">
        <f t="shared" si="21"/>
        <v>2.8461705385509701E-2</v>
      </c>
      <c r="AN54" s="30">
        <f t="shared" si="21"/>
        <v>0</v>
      </c>
      <c r="AO54" s="30">
        <f t="shared" si="21"/>
        <v>0</v>
      </c>
      <c r="AP54" s="30">
        <f t="shared" si="21"/>
        <v>1.758536806107776</v>
      </c>
      <c r="AQ54" s="30">
        <f t="shared" si="21"/>
        <v>0</v>
      </c>
      <c r="AR54" s="30">
        <f t="shared" si="21"/>
        <v>0</v>
      </c>
      <c r="AS54" s="30">
        <f t="shared" si="21"/>
        <v>0</v>
      </c>
      <c r="AT54" s="30">
        <f t="shared" si="21"/>
        <v>0</v>
      </c>
      <c r="AU54" s="30">
        <f t="shared" si="21"/>
        <v>0</v>
      </c>
      <c r="AV54" s="30">
        <f t="shared" si="21"/>
        <v>56.476359127896245</v>
      </c>
      <c r="AW54" s="30">
        <f t="shared" si="21"/>
        <v>7.8739136339083142</v>
      </c>
      <c r="AX54" s="30">
        <f t="shared" si="21"/>
        <v>0</v>
      </c>
      <c r="AY54" s="30">
        <f t="shared" si="21"/>
        <v>0</v>
      </c>
      <c r="AZ54" s="30">
        <f t="shared" si="21"/>
        <v>86.348209772000672</v>
      </c>
      <c r="BA54" s="30">
        <f t="shared" si="21"/>
        <v>0</v>
      </c>
      <c r="BB54" s="30">
        <f t="shared" si="21"/>
        <v>0</v>
      </c>
      <c r="BC54" s="30">
        <f t="shared" si="21"/>
        <v>0</v>
      </c>
      <c r="BD54" s="30">
        <f t="shared" si="21"/>
        <v>0</v>
      </c>
      <c r="BE54" s="30">
        <f t="shared" si="21"/>
        <v>0</v>
      </c>
      <c r="BF54" s="30">
        <f t="shared" si="21"/>
        <v>47.058285775652202</v>
      </c>
      <c r="BG54" s="30">
        <f t="shared" si="21"/>
        <v>1.6994664643878399</v>
      </c>
      <c r="BH54" s="30">
        <f t="shared" si="21"/>
        <v>7.9569922140079008</v>
      </c>
      <c r="BI54" s="30">
        <f t="shared" si="21"/>
        <v>0</v>
      </c>
      <c r="BJ54" s="30">
        <f t="shared" si="21"/>
        <v>47.891727026699478</v>
      </c>
      <c r="BK54" s="28">
        <f t="shared" si="20"/>
        <v>342.84239028880643</v>
      </c>
    </row>
    <row r="55" spans="1:63" ht="2.25" customHeight="1" x14ac:dyDescent="0.2">
      <c r="A55" s="22"/>
      <c r="B55" s="25"/>
      <c r="C55" s="72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3"/>
      <c r="BJ55" s="73"/>
      <c r="BK55" s="74"/>
    </row>
    <row r="56" spans="1:63" x14ac:dyDescent="0.2">
      <c r="A56" s="22" t="s">
        <v>4</v>
      </c>
      <c r="B56" s="23" t="s">
        <v>9</v>
      </c>
      <c r="C56" s="72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73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3"/>
      <c r="BI56" s="73"/>
      <c r="BJ56" s="73"/>
      <c r="BK56" s="74"/>
    </row>
    <row r="57" spans="1:63" x14ac:dyDescent="0.2">
      <c r="A57" s="22" t="s">
        <v>76</v>
      </c>
      <c r="B57" s="25" t="s">
        <v>17</v>
      </c>
      <c r="C57" s="72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3"/>
      <c r="AT57" s="73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3"/>
      <c r="BI57" s="73"/>
      <c r="BJ57" s="73"/>
      <c r="BK57" s="74"/>
    </row>
    <row r="58" spans="1:63" x14ac:dyDescent="0.2">
      <c r="A58" s="22"/>
      <c r="B58" s="29" t="s">
        <v>37</v>
      </c>
      <c r="C58" s="30">
        <v>0</v>
      </c>
      <c r="D58" s="27">
        <v>0</v>
      </c>
      <c r="E58" s="27">
        <v>0</v>
      </c>
      <c r="F58" s="27">
        <v>0</v>
      </c>
      <c r="G58" s="36">
        <v>0</v>
      </c>
      <c r="H58" s="30">
        <v>0</v>
      </c>
      <c r="I58" s="27">
        <v>0</v>
      </c>
      <c r="J58" s="27">
        <v>0</v>
      </c>
      <c r="K58" s="27">
        <v>0</v>
      </c>
      <c r="L58" s="36">
        <v>0</v>
      </c>
      <c r="M58" s="30">
        <v>0</v>
      </c>
      <c r="N58" s="27">
        <v>0</v>
      </c>
      <c r="O58" s="27">
        <v>0</v>
      </c>
      <c r="P58" s="27">
        <v>0</v>
      </c>
      <c r="Q58" s="36">
        <v>0</v>
      </c>
      <c r="R58" s="30">
        <v>0</v>
      </c>
      <c r="S58" s="27">
        <v>0</v>
      </c>
      <c r="T58" s="27">
        <v>0</v>
      </c>
      <c r="U58" s="27">
        <v>0</v>
      </c>
      <c r="V58" s="36">
        <v>0</v>
      </c>
      <c r="W58" s="30">
        <v>0</v>
      </c>
      <c r="X58" s="27">
        <v>0</v>
      </c>
      <c r="Y58" s="27">
        <v>0</v>
      </c>
      <c r="Z58" s="27">
        <v>0</v>
      </c>
      <c r="AA58" s="36">
        <v>0</v>
      </c>
      <c r="AB58" s="30">
        <v>0</v>
      </c>
      <c r="AC58" s="27">
        <v>0</v>
      </c>
      <c r="AD58" s="27">
        <v>0</v>
      </c>
      <c r="AE58" s="27">
        <v>0</v>
      </c>
      <c r="AF58" s="36">
        <v>0</v>
      </c>
      <c r="AG58" s="30">
        <v>0</v>
      </c>
      <c r="AH58" s="27">
        <v>0</v>
      </c>
      <c r="AI58" s="27">
        <v>0</v>
      </c>
      <c r="AJ58" s="27">
        <v>0</v>
      </c>
      <c r="AK58" s="36">
        <v>0</v>
      </c>
      <c r="AL58" s="30">
        <v>0</v>
      </c>
      <c r="AM58" s="27">
        <v>0</v>
      </c>
      <c r="AN58" s="27">
        <v>0</v>
      </c>
      <c r="AO58" s="27">
        <v>0</v>
      </c>
      <c r="AP58" s="36">
        <v>0</v>
      </c>
      <c r="AQ58" s="30">
        <v>0</v>
      </c>
      <c r="AR58" s="27">
        <v>0</v>
      </c>
      <c r="AS58" s="27">
        <v>0</v>
      </c>
      <c r="AT58" s="27">
        <v>0</v>
      </c>
      <c r="AU58" s="36">
        <v>0</v>
      </c>
      <c r="AV58" s="30">
        <v>0</v>
      </c>
      <c r="AW58" s="27">
        <v>0</v>
      </c>
      <c r="AX58" s="27">
        <v>0</v>
      </c>
      <c r="AY58" s="27">
        <v>0</v>
      </c>
      <c r="AZ58" s="36">
        <v>0</v>
      </c>
      <c r="BA58" s="30">
        <v>0</v>
      </c>
      <c r="BB58" s="27">
        <v>0</v>
      </c>
      <c r="BC58" s="27">
        <v>0</v>
      </c>
      <c r="BD58" s="27">
        <v>0</v>
      </c>
      <c r="BE58" s="36">
        <v>0</v>
      </c>
      <c r="BF58" s="30">
        <v>0</v>
      </c>
      <c r="BG58" s="27">
        <v>0</v>
      </c>
      <c r="BH58" s="27">
        <v>0</v>
      </c>
      <c r="BI58" s="27">
        <v>0</v>
      </c>
      <c r="BJ58" s="36">
        <v>0</v>
      </c>
      <c r="BK58" s="28">
        <f>SUM(C58:BJ58)</f>
        <v>0</v>
      </c>
    </row>
    <row r="59" spans="1:63" x14ac:dyDescent="0.2">
      <c r="A59" s="22"/>
      <c r="B59" s="29" t="s">
        <v>85</v>
      </c>
      <c r="C59" s="30">
        <f>SUM(C58)</f>
        <v>0</v>
      </c>
      <c r="D59" s="30">
        <f t="shared" ref="D59:BJ59" si="22">SUM(D58)</f>
        <v>0</v>
      </c>
      <c r="E59" s="30">
        <f t="shared" si="22"/>
        <v>0</v>
      </c>
      <c r="F59" s="30">
        <f t="shared" si="22"/>
        <v>0</v>
      </c>
      <c r="G59" s="30">
        <f t="shared" si="22"/>
        <v>0</v>
      </c>
      <c r="H59" s="30">
        <f t="shared" si="22"/>
        <v>0</v>
      </c>
      <c r="I59" s="30">
        <f t="shared" si="22"/>
        <v>0</v>
      </c>
      <c r="J59" s="30">
        <f t="shared" si="22"/>
        <v>0</v>
      </c>
      <c r="K59" s="30">
        <f t="shared" si="22"/>
        <v>0</v>
      </c>
      <c r="L59" s="30">
        <f t="shared" si="22"/>
        <v>0</v>
      </c>
      <c r="M59" s="30">
        <f t="shared" si="22"/>
        <v>0</v>
      </c>
      <c r="N59" s="30">
        <f t="shared" si="22"/>
        <v>0</v>
      </c>
      <c r="O59" s="30">
        <f t="shared" si="22"/>
        <v>0</v>
      </c>
      <c r="P59" s="30">
        <f t="shared" si="22"/>
        <v>0</v>
      </c>
      <c r="Q59" s="30">
        <f t="shared" si="22"/>
        <v>0</v>
      </c>
      <c r="R59" s="30">
        <f t="shared" si="22"/>
        <v>0</v>
      </c>
      <c r="S59" s="30">
        <f t="shared" si="22"/>
        <v>0</v>
      </c>
      <c r="T59" s="30">
        <f t="shared" si="22"/>
        <v>0</v>
      </c>
      <c r="U59" s="30">
        <f t="shared" si="22"/>
        <v>0</v>
      </c>
      <c r="V59" s="30">
        <f t="shared" si="22"/>
        <v>0</v>
      </c>
      <c r="W59" s="30">
        <f t="shared" si="22"/>
        <v>0</v>
      </c>
      <c r="X59" s="30">
        <f t="shared" si="22"/>
        <v>0</v>
      </c>
      <c r="Y59" s="30">
        <f t="shared" si="22"/>
        <v>0</v>
      </c>
      <c r="Z59" s="30">
        <f t="shared" si="22"/>
        <v>0</v>
      </c>
      <c r="AA59" s="30">
        <f t="shared" si="22"/>
        <v>0</v>
      </c>
      <c r="AB59" s="30">
        <f t="shared" si="22"/>
        <v>0</v>
      </c>
      <c r="AC59" s="30">
        <f t="shared" si="22"/>
        <v>0</v>
      </c>
      <c r="AD59" s="30">
        <f t="shared" si="22"/>
        <v>0</v>
      </c>
      <c r="AE59" s="30">
        <f t="shared" si="22"/>
        <v>0</v>
      </c>
      <c r="AF59" s="30">
        <f t="shared" si="22"/>
        <v>0</v>
      </c>
      <c r="AG59" s="30">
        <f t="shared" si="22"/>
        <v>0</v>
      </c>
      <c r="AH59" s="30">
        <f t="shared" si="22"/>
        <v>0</v>
      </c>
      <c r="AI59" s="30">
        <f t="shared" si="22"/>
        <v>0</v>
      </c>
      <c r="AJ59" s="30">
        <f t="shared" si="22"/>
        <v>0</v>
      </c>
      <c r="AK59" s="30">
        <f t="shared" si="22"/>
        <v>0</v>
      </c>
      <c r="AL59" s="30">
        <f t="shared" si="22"/>
        <v>0</v>
      </c>
      <c r="AM59" s="30">
        <f t="shared" si="22"/>
        <v>0</v>
      </c>
      <c r="AN59" s="30">
        <f t="shared" si="22"/>
        <v>0</v>
      </c>
      <c r="AO59" s="30">
        <f t="shared" si="22"/>
        <v>0</v>
      </c>
      <c r="AP59" s="30">
        <f t="shared" si="22"/>
        <v>0</v>
      </c>
      <c r="AQ59" s="30">
        <f t="shared" si="22"/>
        <v>0</v>
      </c>
      <c r="AR59" s="30">
        <f t="shared" si="22"/>
        <v>0</v>
      </c>
      <c r="AS59" s="30">
        <f t="shared" si="22"/>
        <v>0</v>
      </c>
      <c r="AT59" s="30">
        <f t="shared" si="22"/>
        <v>0</v>
      </c>
      <c r="AU59" s="30">
        <f t="shared" si="22"/>
        <v>0</v>
      </c>
      <c r="AV59" s="30">
        <f t="shared" si="22"/>
        <v>0</v>
      </c>
      <c r="AW59" s="30">
        <f t="shared" si="22"/>
        <v>0</v>
      </c>
      <c r="AX59" s="30">
        <f t="shared" si="22"/>
        <v>0</v>
      </c>
      <c r="AY59" s="30">
        <f t="shared" si="22"/>
        <v>0</v>
      </c>
      <c r="AZ59" s="30">
        <f t="shared" si="22"/>
        <v>0</v>
      </c>
      <c r="BA59" s="30">
        <f t="shared" si="22"/>
        <v>0</v>
      </c>
      <c r="BB59" s="30">
        <f t="shared" si="22"/>
        <v>0</v>
      </c>
      <c r="BC59" s="30">
        <f t="shared" si="22"/>
        <v>0</v>
      </c>
      <c r="BD59" s="30">
        <f t="shared" si="22"/>
        <v>0</v>
      </c>
      <c r="BE59" s="30">
        <f t="shared" si="22"/>
        <v>0</v>
      </c>
      <c r="BF59" s="30">
        <f t="shared" si="22"/>
        <v>0</v>
      </c>
      <c r="BG59" s="30">
        <f t="shared" si="22"/>
        <v>0</v>
      </c>
      <c r="BH59" s="30">
        <f t="shared" si="22"/>
        <v>0</v>
      </c>
      <c r="BI59" s="30">
        <f t="shared" si="22"/>
        <v>0</v>
      </c>
      <c r="BJ59" s="30">
        <f t="shared" si="22"/>
        <v>0</v>
      </c>
      <c r="BK59" s="28">
        <f>SUM(C59:BJ59)</f>
        <v>0</v>
      </c>
    </row>
    <row r="60" spans="1:63" x14ac:dyDescent="0.2">
      <c r="A60" s="22" t="s">
        <v>77</v>
      </c>
      <c r="B60" s="25" t="s">
        <v>18</v>
      </c>
      <c r="C60" s="72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3"/>
      <c r="BI60" s="73"/>
      <c r="BJ60" s="73"/>
      <c r="BK60" s="74"/>
    </row>
    <row r="61" spans="1:63" x14ac:dyDescent="0.2">
      <c r="A61" s="22"/>
      <c r="B61" s="29" t="s">
        <v>114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0.24829933924076136</v>
      </c>
      <c r="AW61" s="30">
        <v>186.76176371359608</v>
      </c>
      <c r="AX61" s="30">
        <v>305.8840663839523</v>
      </c>
      <c r="AY61" s="30">
        <v>0</v>
      </c>
      <c r="AZ61" s="30">
        <v>0</v>
      </c>
      <c r="BA61" s="30">
        <v>0</v>
      </c>
      <c r="BB61" s="30">
        <v>0</v>
      </c>
      <c r="BC61" s="30">
        <v>0</v>
      </c>
      <c r="BD61" s="30">
        <v>0</v>
      </c>
      <c r="BE61" s="30">
        <v>0</v>
      </c>
      <c r="BF61" s="30">
        <v>0.13629629275910773</v>
      </c>
      <c r="BG61" s="30">
        <v>27.950420816624181</v>
      </c>
      <c r="BH61" s="30">
        <v>0</v>
      </c>
      <c r="BI61" s="30">
        <v>0</v>
      </c>
      <c r="BJ61" s="30">
        <v>0.65365661250321661</v>
      </c>
      <c r="BK61" s="28">
        <f t="shared" ref="BK61:BK66" si="23">SUM(C61:BJ61)</f>
        <v>521.63450315867567</v>
      </c>
    </row>
    <row r="62" spans="1:63" x14ac:dyDescent="0.2">
      <c r="A62" s="22"/>
      <c r="B62" s="29" t="s">
        <v>115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0.16316894528380768</v>
      </c>
      <c r="AW62" s="30">
        <v>79.623453435207679</v>
      </c>
      <c r="AX62" s="30">
        <v>307.37404435563678</v>
      </c>
      <c r="AY62" s="30">
        <v>0</v>
      </c>
      <c r="AZ62" s="30">
        <v>0</v>
      </c>
      <c r="BA62" s="30">
        <v>0</v>
      </c>
      <c r="BB62" s="30">
        <v>0</v>
      </c>
      <c r="BC62" s="30">
        <v>0</v>
      </c>
      <c r="BD62" s="30">
        <v>0</v>
      </c>
      <c r="BE62" s="30">
        <v>0</v>
      </c>
      <c r="BF62" s="30">
        <v>5.8533956133557753E-2</v>
      </c>
      <c r="BG62" s="30">
        <v>7.7987052679936579E-6</v>
      </c>
      <c r="BH62" s="30">
        <v>0</v>
      </c>
      <c r="BI62" s="30">
        <v>0</v>
      </c>
      <c r="BJ62" s="30">
        <v>0</v>
      </c>
      <c r="BK62" s="28">
        <f t="shared" si="23"/>
        <v>387.21920849096711</v>
      </c>
    </row>
    <row r="63" spans="1:63" x14ac:dyDescent="0.2">
      <c r="A63" s="22"/>
      <c r="B63" s="29" t="s">
        <v>113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0.4186842989894265</v>
      </c>
      <c r="AW63" s="30">
        <v>74.277237801826942</v>
      </c>
      <c r="AX63" s="30">
        <v>0</v>
      </c>
      <c r="AY63" s="30">
        <v>0</v>
      </c>
      <c r="AZ63" s="30">
        <v>1.140960118193094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0">
        <v>9.8401949687137363E-2</v>
      </c>
      <c r="BG63" s="30">
        <v>9.4426694128527996E-3</v>
      </c>
      <c r="BH63" s="30">
        <v>0</v>
      </c>
      <c r="BI63" s="30">
        <v>0</v>
      </c>
      <c r="BJ63" s="30">
        <v>0.31438086430956313</v>
      </c>
      <c r="BK63" s="28">
        <f t="shared" si="23"/>
        <v>76.25910770241903</v>
      </c>
    </row>
    <row r="64" spans="1:63" x14ac:dyDescent="0.2">
      <c r="A64" s="22"/>
      <c r="B64" s="29" t="s">
        <v>116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0.99011965092401633</v>
      </c>
      <c r="AW64" s="30">
        <v>1.2297598790331905</v>
      </c>
      <c r="AX64" s="30">
        <v>317.06937227853956</v>
      </c>
      <c r="AY64" s="30">
        <v>0</v>
      </c>
      <c r="AZ64" s="30">
        <v>0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1.8112908543160937</v>
      </c>
      <c r="BG64" s="30">
        <v>1.5900832199064005E-4</v>
      </c>
      <c r="BH64" s="30">
        <v>0</v>
      </c>
      <c r="BI64" s="30">
        <v>0</v>
      </c>
      <c r="BJ64" s="30">
        <v>0</v>
      </c>
      <c r="BK64" s="28">
        <f t="shared" si="23"/>
        <v>321.10070167113486</v>
      </c>
    </row>
    <row r="65" spans="1:66" x14ac:dyDescent="0.2">
      <c r="A65" s="22"/>
      <c r="B65" s="29" t="s">
        <v>86</v>
      </c>
      <c r="C65" s="30">
        <f>SUM(C61:C64)</f>
        <v>0</v>
      </c>
      <c r="D65" s="30">
        <f t="shared" ref="D65:BJ65" si="24">SUM(D61:D64)</f>
        <v>0</v>
      </c>
      <c r="E65" s="30">
        <f t="shared" si="24"/>
        <v>0</v>
      </c>
      <c r="F65" s="30">
        <f t="shared" si="24"/>
        <v>0</v>
      </c>
      <c r="G65" s="30">
        <f t="shared" si="24"/>
        <v>0</v>
      </c>
      <c r="H65" s="30">
        <f t="shared" si="24"/>
        <v>0</v>
      </c>
      <c r="I65" s="30">
        <f t="shared" si="24"/>
        <v>0</v>
      </c>
      <c r="J65" s="30">
        <f t="shared" si="24"/>
        <v>0</v>
      </c>
      <c r="K65" s="30">
        <f t="shared" si="24"/>
        <v>0</v>
      </c>
      <c r="L65" s="30">
        <f t="shared" si="24"/>
        <v>0</v>
      </c>
      <c r="M65" s="30">
        <f t="shared" si="24"/>
        <v>0</v>
      </c>
      <c r="N65" s="30">
        <f t="shared" si="24"/>
        <v>0</v>
      </c>
      <c r="O65" s="30">
        <f t="shared" si="24"/>
        <v>0</v>
      </c>
      <c r="P65" s="30">
        <f t="shared" si="24"/>
        <v>0</v>
      </c>
      <c r="Q65" s="30">
        <f t="shared" si="24"/>
        <v>0</v>
      </c>
      <c r="R65" s="30">
        <f t="shared" si="24"/>
        <v>0</v>
      </c>
      <c r="S65" s="30">
        <f t="shared" si="24"/>
        <v>0</v>
      </c>
      <c r="T65" s="30">
        <f t="shared" si="24"/>
        <v>0</v>
      </c>
      <c r="U65" s="30">
        <f t="shared" si="24"/>
        <v>0</v>
      </c>
      <c r="V65" s="30">
        <f t="shared" si="24"/>
        <v>0</v>
      </c>
      <c r="W65" s="30">
        <f t="shared" si="24"/>
        <v>0</v>
      </c>
      <c r="X65" s="30">
        <f t="shared" si="24"/>
        <v>0</v>
      </c>
      <c r="Y65" s="30">
        <f t="shared" si="24"/>
        <v>0</v>
      </c>
      <c r="Z65" s="30">
        <f t="shared" si="24"/>
        <v>0</v>
      </c>
      <c r="AA65" s="30">
        <f t="shared" si="24"/>
        <v>0</v>
      </c>
      <c r="AB65" s="30">
        <f t="shared" si="24"/>
        <v>0</v>
      </c>
      <c r="AC65" s="30">
        <f t="shared" si="24"/>
        <v>0</v>
      </c>
      <c r="AD65" s="30">
        <f t="shared" si="24"/>
        <v>0</v>
      </c>
      <c r="AE65" s="30">
        <f t="shared" si="24"/>
        <v>0</v>
      </c>
      <c r="AF65" s="30">
        <f t="shared" si="24"/>
        <v>0</v>
      </c>
      <c r="AG65" s="30">
        <f t="shared" si="24"/>
        <v>0</v>
      </c>
      <c r="AH65" s="30">
        <f t="shared" si="24"/>
        <v>0</v>
      </c>
      <c r="AI65" s="30">
        <f t="shared" si="24"/>
        <v>0</v>
      </c>
      <c r="AJ65" s="30">
        <f t="shared" si="24"/>
        <v>0</v>
      </c>
      <c r="AK65" s="30">
        <f t="shared" si="24"/>
        <v>0</v>
      </c>
      <c r="AL65" s="30">
        <f t="shared" si="24"/>
        <v>0</v>
      </c>
      <c r="AM65" s="30">
        <f t="shared" si="24"/>
        <v>0</v>
      </c>
      <c r="AN65" s="30">
        <f t="shared" si="24"/>
        <v>0</v>
      </c>
      <c r="AO65" s="30">
        <f t="shared" si="24"/>
        <v>0</v>
      </c>
      <c r="AP65" s="30">
        <f t="shared" si="24"/>
        <v>0</v>
      </c>
      <c r="AQ65" s="30">
        <f t="shared" si="24"/>
        <v>0</v>
      </c>
      <c r="AR65" s="30">
        <f t="shared" si="24"/>
        <v>0</v>
      </c>
      <c r="AS65" s="30">
        <f t="shared" si="24"/>
        <v>0</v>
      </c>
      <c r="AT65" s="30">
        <f t="shared" si="24"/>
        <v>0</v>
      </c>
      <c r="AU65" s="30">
        <f t="shared" si="24"/>
        <v>0</v>
      </c>
      <c r="AV65" s="30">
        <f t="shared" si="24"/>
        <v>1.8202722344380118</v>
      </c>
      <c r="AW65" s="30">
        <f t="shared" si="24"/>
        <v>341.89221482966389</v>
      </c>
      <c r="AX65" s="30">
        <f t="shared" si="24"/>
        <v>930.32748301812853</v>
      </c>
      <c r="AY65" s="30">
        <f t="shared" si="24"/>
        <v>0</v>
      </c>
      <c r="AZ65" s="30">
        <f t="shared" si="24"/>
        <v>1.140960118193094</v>
      </c>
      <c r="BA65" s="30">
        <f t="shared" si="24"/>
        <v>0</v>
      </c>
      <c r="BB65" s="30">
        <f t="shared" si="24"/>
        <v>0</v>
      </c>
      <c r="BC65" s="30">
        <f t="shared" si="24"/>
        <v>0</v>
      </c>
      <c r="BD65" s="30">
        <f t="shared" si="24"/>
        <v>0</v>
      </c>
      <c r="BE65" s="30">
        <f t="shared" si="24"/>
        <v>0</v>
      </c>
      <c r="BF65" s="30">
        <f t="shared" si="24"/>
        <v>2.1045230528958965</v>
      </c>
      <c r="BG65" s="30">
        <f t="shared" si="24"/>
        <v>27.960030293064293</v>
      </c>
      <c r="BH65" s="30">
        <f t="shared" si="24"/>
        <v>0</v>
      </c>
      <c r="BI65" s="30">
        <f t="shared" si="24"/>
        <v>0</v>
      </c>
      <c r="BJ65" s="30">
        <f t="shared" si="24"/>
        <v>0.96803747681277974</v>
      </c>
      <c r="BK65" s="28">
        <f t="shared" si="23"/>
        <v>1306.2135210231966</v>
      </c>
    </row>
    <row r="66" spans="1:66" x14ac:dyDescent="0.2">
      <c r="A66" s="22"/>
      <c r="B66" s="32" t="s">
        <v>84</v>
      </c>
      <c r="C66" s="30">
        <f>C59+C65</f>
        <v>0</v>
      </c>
      <c r="D66" s="30">
        <f t="shared" ref="D66:BJ66" si="25">D59+D65</f>
        <v>0</v>
      </c>
      <c r="E66" s="30">
        <f t="shared" si="25"/>
        <v>0</v>
      </c>
      <c r="F66" s="30">
        <f t="shared" si="25"/>
        <v>0</v>
      </c>
      <c r="G66" s="30">
        <f t="shared" si="25"/>
        <v>0</v>
      </c>
      <c r="H66" s="30">
        <f t="shared" si="25"/>
        <v>0</v>
      </c>
      <c r="I66" s="30">
        <f t="shared" si="25"/>
        <v>0</v>
      </c>
      <c r="J66" s="30">
        <f t="shared" si="25"/>
        <v>0</v>
      </c>
      <c r="K66" s="30">
        <f t="shared" si="25"/>
        <v>0</v>
      </c>
      <c r="L66" s="30">
        <f t="shared" si="25"/>
        <v>0</v>
      </c>
      <c r="M66" s="30">
        <f t="shared" si="25"/>
        <v>0</v>
      </c>
      <c r="N66" s="30">
        <f t="shared" si="25"/>
        <v>0</v>
      </c>
      <c r="O66" s="30">
        <f t="shared" si="25"/>
        <v>0</v>
      </c>
      <c r="P66" s="30">
        <f t="shared" si="25"/>
        <v>0</v>
      </c>
      <c r="Q66" s="30">
        <f t="shared" si="25"/>
        <v>0</v>
      </c>
      <c r="R66" s="30">
        <f t="shared" si="25"/>
        <v>0</v>
      </c>
      <c r="S66" s="30">
        <f t="shared" si="25"/>
        <v>0</v>
      </c>
      <c r="T66" s="30">
        <f t="shared" si="25"/>
        <v>0</v>
      </c>
      <c r="U66" s="30">
        <f t="shared" si="25"/>
        <v>0</v>
      </c>
      <c r="V66" s="30">
        <f t="shared" si="25"/>
        <v>0</v>
      </c>
      <c r="W66" s="30">
        <f t="shared" si="25"/>
        <v>0</v>
      </c>
      <c r="X66" s="30">
        <f t="shared" si="25"/>
        <v>0</v>
      </c>
      <c r="Y66" s="30">
        <f t="shared" si="25"/>
        <v>0</v>
      </c>
      <c r="Z66" s="30">
        <f t="shared" si="25"/>
        <v>0</v>
      </c>
      <c r="AA66" s="30">
        <f t="shared" si="25"/>
        <v>0</v>
      </c>
      <c r="AB66" s="30">
        <f t="shared" si="25"/>
        <v>0</v>
      </c>
      <c r="AC66" s="30">
        <f t="shared" si="25"/>
        <v>0</v>
      </c>
      <c r="AD66" s="30">
        <f t="shared" si="25"/>
        <v>0</v>
      </c>
      <c r="AE66" s="30">
        <f t="shared" si="25"/>
        <v>0</v>
      </c>
      <c r="AF66" s="30">
        <f t="shared" si="25"/>
        <v>0</v>
      </c>
      <c r="AG66" s="30">
        <f t="shared" si="25"/>
        <v>0</v>
      </c>
      <c r="AH66" s="30">
        <f t="shared" si="25"/>
        <v>0</v>
      </c>
      <c r="AI66" s="30">
        <f t="shared" si="25"/>
        <v>0</v>
      </c>
      <c r="AJ66" s="30">
        <f t="shared" si="25"/>
        <v>0</v>
      </c>
      <c r="AK66" s="30">
        <f t="shared" si="25"/>
        <v>0</v>
      </c>
      <c r="AL66" s="30">
        <f t="shared" si="25"/>
        <v>0</v>
      </c>
      <c r="AM66" s="30">
        <f t="shared" si="25"/>
        <v>0</v>
      </c>
      <c r="AN66" s="30">
        <f t="shared" si="25"/>
        <v>0</v>
      </c>
      <c r="AO66" s="30">
        <f t="shared" si="25"/>
        <v>0</v>
      </c>
      <c r="AP66" s="30">
        <f t="shared" si="25"/>
        <v>0</v>
      </c>
      <c r="AQ66" s="30">
        <f t="shared" si="25"/>
        <v>0</v>
      </c>
      <c r="AR66" s="30">
        <f t="shared" si="25"/>
        <v>0</v>
      </c>
      <c r="AS66" s="30">
        <f t="shared" si="25"/>
        <v>0</v>
      </c>
      <c r="AT66" s="30">
        <f t="shared" si="25"/>
        <v>0</v>
      </c>
      <c r="AU66" s="30">
        <f t="shared" si="25"/>
        <v>0</v>
      </c>
      <c r="AV66" s="30">
        <f t="shared" si="25"/>
        <v>1.8202722344380118</v>
      </c>
      <c r="AW66" s="30">
        <f t="shared" si="25"/>
        <v>341.89221482966389</v>
      </c>
      <c r="AX66" s="30">
        <f t="shared" si="25"/>
        <v>930.32748301812853</v>
      </c>
      <c r="AY66" s="30">
        <f t="shared" si="25"/>
        <v>0</v>
      </c>
      <c r="AZ66" s="30">
        <f t="shared" si="25"/>
        <v>1.140960118193094</v>
      </c>
      <c r="BA66" s="30">
        <f t="shared" si="25"/>
        <v>0</v>
      </c>
      <c r="BB66" s="30">
        <f t="shared" si="25"/>
        <v>0</v>
      </c>
      <c r="BC66" s="30">
        <f t="shared" si="25"/>
        <v>0</v>
      </c>
      <c r="BD66" s="30">
        <f t="shared" si="25"/>
        <v>0</v>
      </c>
      <c r="BE66" s="30">
        <f t="shared" si="25"/>
        <v>0</v>
      </c>
      <c r="BF66" s="30">
        <f t="shared" si="25"/>
        <v>2.1045230528958965</v>
      </c>
      <c r="BG66" s="30">
        <f t="shared" si="25"/>
        <v>27.960030293064293</v>
      </c>
      <c r="BH66" s="30">
        <f t="shared" si="25"/>
        <v>0</v>
      </c>
      <c r="BI66" s="30">
        <f t="shared" si="25"/>
        <v>0</v>
      </c>
      <c r="BJ66" s="30">
        <f t="shared" si="25"/>
        <v>0.96803747681277974</v>
      </c>
      <c r="BK66" s="28">
        <f t="shared" si="23"/>
        <v>1306.2135210231966</v>
      </c>
    </row>
    <row r="67" spans="1:66" ht="4.5" customHeight="1" x14ac:dyDescent="0.2">
      <c r="A67" s="22"/>
      <c r="B67" s="25"/>
      <c r="C67" s="72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3"/>
      <c r="AT67" s="73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3"/>
      <c r="BI67" s="73"/>
      <c r="BJ67" s="73"/>
      <c r="BK67" s="74"/>
    </row>
    <row r="68" spans="1:66" x14ac:dyDescent="0.2">
      <c r="A68" s="22" t="s">
        <v>19</v>
      </c>
      <c r="B68" s="23" t="s">
        <v>20</v>
      </c>
      <c r="C68" s="72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3"/>
      <c r="AT68" s="73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3"/>
      <c r="BI68" s="73"/>
      <c r="BJ68" s="73"/>
      <c r="BK68" s="74"/>
    </row>
    <row r="69" spans="1:66" x14ac:dyDescent="0.2">
      <c r="A69" s="22" t="s">
        <v>76</v>
      </c>
      <c r="B69" s="25" t="s">
        <v>21</v>
      </c>
      <c r="C69" s="72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3"/>
      <c r="AT69" s="73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3"/>
      <c r="BI69" s="73"/>
      <c r="BJ69" s="73"/>
      <c r="BK69" s="74"/>
    </row>
    <row r="70" spans="1:66" x14ac:dyDescent="0.2">
      <c r="A70" s="22"/>
      <c r="B70" s="29" t="s">
        <v>37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28">
        <f>SUM(C70:BJ70)</f>
        <v>0</v>
      </c>
    </row>
    <row r="71" spans="1:66" x14ac:dyDescent="0.2">
      <c r="A71" s="22"/>
      <c r="B71" s="32" t="s">
        <v>83</v>
      </c>
      <c r="C71" s="30">
        <v>0</v>
      </c>
      <c r="D71" s="27">
        <v>0</v>
      </c>
      <c r="E71" s="27">
        <v>0</v>
      </c>
      <c r="F71" s="27">
        <v>0</v>
      </c>
      <c r="G71" s="36">
        <v>0</v>
      </c>
      <c r="H71" s="30">
        <v>0</v>
      </c>
      <c r="I71" s="27">
        <v>0</v>
      </c>
      <c r="J71" s="27">
        <v>0</v>
      </c>
      <c r="K71" s="27">
        <v>0</v>
      </c>
      <c r="L71" s="36">
        <v>0</v>
      </c>
      <c r="M71" s="30">
        <v>0</v>
      </c>
      <c r="N71" s="27">
        <v>0</v>
      </c>
      <c r="O71" s="27">
        <v>0</v>
      </c>
      <c r="P71" s="27">
        <v>0</v>
      </c>
      <c r="Q71" s="36">
        <v>0</v>
      </c>
      <c r="R71" s="30">
        <v>0</v>
      </c>
      <c r="S71" s="27">
        <v>0</v>
      </c>
      <c r="T71" s="27">
        <v>0</v>
      </c>
      <c r="U71" s="27">
        <v>0</v>
      </c>
      <c r="V71" s="36">
        <v>0</v>
      </c>
      <c r="W71" s="30">
        <v>0</v>
      </c>
      <c r="X71" s="27">
        <v>0</v>
      </c>
      <c r="Y71" s="27">
        <v>0</v>
      </c>
      <c r="Z71" s="27">
        <v>0</v>
      </c>
      <c r="AA71" s="36">
        <v>0</v>
      </c>
      <c r="AB71" s="30">
        <v>0</v>
      </c>
      <c r="AC71" s="27">
        <v>0</v>
      </c>
      <c r="AD71" s="27">
        <v>0</v>
      </c>
      <c r="AE71" s="27">
        <v>0</v>
      </c>
      <c r="AF71" s="36">
        <v>0</v>
      </c>
      <c r="AG71" s="30">
        <v>0</v>
      </c>
      <c r="AH71" s="27">
        <v>0</v>
      </c>
      <c r="AI71" s="27">
        <v>0</v>
      </c>
      <c r="AJ71" s="27">
        <v>0</v>
      </c>
      <c r="AK71" s="36">
        <v>0</v>
      </c>
      <c r="AL71" s="30">
        <v>0</v>
      </c>
      <c r="AM71" s="27">
        <v>0</v>
      </c>
      <c r="AN71" s="27">
        <v>0</v>
      </c>
      <c r="AO71" s="27">
        <v>0</v>
      </c>
      <c r="AP71" s="36">
        <v>0</v>
      </c>
      <c r="AQ71" s="30">
        <v>0</v>
      </c>
      <c r="AR71" s="27">
        <v>0</v>
      </c>
      <c r="AS71" s="27">
        <v>0</v>
      </c>
      <c r="AT71" s="27">
        <v>0</v>
      </c>
      <c r="AU71" s="36">
        <v>0</v>
      </c>
      <c r="AV71" s="30">
        <v>0</v>
      </c>
      <c r="AW71" s="27">
        <v>0</v>
      </c>
      <c r="AX71" s="27">
        <v>0</v>
      </c>
      <c r="AY71" s="27">
        <v>0</v>
      </c>
      <c r="AZ71" s="36">
        <v>0</v>
      </c>
      <c r="BA71" s="30">
        <v>0</v>
      </c>
      <c r="BB71" s="27">
        <v>0</v>
      </c>
      <c r="BC71" s="27">
        <v>0</v>
      </c>
      <c r="BD71" s="27">
        <v>0</v>
      </c>
      <c r="BE71" s="36">
        <v>0</v>
      </c>
      <c r="BF71" s="30">
        <v>0</v>
      </c>
      <c r="BG71" s="27">
        <v>0</v>
      </c>
      <c r="BH71" s="27">
        <v>0</v>
      </c>
      <c r="BI71" s="27">
        <v>0</v>
      </c>
      <c r="BJ71" s="36">
        <v>0</v>
      </c>
      <c r="BK71" s="28">
        <f>SUM(C71:BJ71)</f>
        <v>0</v>
      </c>
    </row>
    <row r="72" spans="1:66" ht="4.5" customHeight="1" x14ac:dyDescent="0.2">
      <c r="A72" s="22"/>
      <c r="B72" s="37"/>
      <c r="C72" s="72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3"/>
      <c r="AT72" s="73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3"/>
      <c r="BI72" s="73"/>
      <c r="BJ72" s="73"/>
      <c r="BK72" s="74"/>
    </row>
    <row r="73" spans="1:66" x14ac:dyDescent="0.2">
      <c r="A73" s="22"/>
      <c r="B73" s="38" t="s">
        <v>99</v>
      </c>
      <c r="C73" s="39">
        <f t="shared" ref="C73:AH73" si="26">C31+C49+C54+C66+C71</f>
        <v>0</v>
      </c>
      <c r="D73" s="39">
        <f t="shared" si="26"/>
        <v>31.295244229168219</v>
      </c>
      <c r="E73" s="39">
        <f t="shared" si="26"/>
        <v>0</v>
      </c>
      <c r="F73" s="39">
        <f t="shared" si="26"/>
        <v>0</v>
      </c>
      <c r="G73" s="39">
        <f t="shared" si="26"/>
        <v>0</v>
      </c>
      <c r="H73" s="39">
        <f t="shared" si="26"/>
        <v>76.224394599909942</v>
      </c>
      <c r="I73" s="39">
        <f t="shared" si="26"/>
        <v>5950.4882011514956</v>
      </c>
      <c r="J73" s="39">
        <f t="shared" si="26"/>
        <v>2838.0004953660955</v>
      </c>
      <c r="K73" s="39">
        <f t="shared" si="26"/>
        <v>0</v>
      </c>
      <c r="L73" s="39">
        <f t="shared" si="26"/>
        <v>323.82381655909199</v>
      </c>
      <c r="M73" s="39">
        <f t="shared" si="26"/>
        <v>0</v>
      </c>
      <c r="N73" s="39">
        <f t="shared" si="26"/>
        <v>0</v>
      </c>
      <c r="O73" s="39">
        <f t="shared" si="26"/>
        <v>0</v>
      </c>
      <c r="P73" s="39">
        <f t="shared" si="26"/>
        <v>0</v>
      </c>
      <c r="Q73" s="39">
        <f t="shared" si="26"/>
        <v>0</v>
      </c>
      <c r="R73" s="39">
        <f t="shared" si="26"/>
        <v>43.185469833127357</v>
      </c>
      <c r="S73" s="39">
        <f t="shared" si="26"/>
        <v>107.09282655555236</v>
      </c>
      <c r="T73" s="39">
        <f t="shared" si="26"/>
        <v>653.71142642785856</v>
      </c>
      <c r="U73" s="39">
        <f t="shared" si="26"/>
        <v>0</v>
      </c>
      <c r="V73" s="39">
        <f t="shared" si="26"/>
        <v>45.403796123830261</v>
      </c>
      <c r="W73" s="39">
        <f t="shared" si="26"/>
        <v>0</v>
      </c>
      <c r="X73" s="39">
        <f t="shared" si="26"/>
        <v>0</v>
      </c>
      <c r="Y73" s="39">
        <f t="shared" si="26"/>
        <v>0</v>
      </c>
      <c r="Z73" s="39">
        <f t="shared" si="26"/>
        <v>0</v>
      </c>
      <c r="AA73" s="39">
        <f t="shared" si="26"/>
        <v>0</v>
      </c>
      <c r="AB73" s="39">
        <f t="shared" si="26"/>
        <v>9.139926198798662</v>
      </c>
      <c r="AC73" s="39">
        <f t="shared" si="26"/>
        <v>87.858778866713024</v>
      </c>
      <c r="AD73" s="39">
        <f t="shared" si="26"/>
        <v>0</v>
      </c>
      <c r="AE73" s="39">
        <f t="shared" si="26"/>
        <v>0</v>
      </c>
      <c r="AF73" s="39">
        <f t="shared" si="26"/>
        <v>4.622113676324819</v>
      </c>
      <c r="AG73" s="39">
        <f t="shared" si="26"/>
        <v>0</v>
      </c>
      <c r="AH73" s="39">
        <f t="shared" si="26"/>
        <v>0</v>
      </c>
      <c r="AI73" s="39">
        <f t="shared" ref="AI73:BK73" si="27">AI31+AI49+AI54+AI66+AI71</f>
        <v>0</v>
      </c>
      <c r="AJ73" s="39">
        <f t="shared" si="27"/>
        <v>0</v>
      </c>
      <c r="AK73" s="39">
        <f t="shared" si="27"/>
        <v>0</v>
      </c>
      <c r="AL73" s="39">
        <f t="shared" si="27"/>
        <v>11.139805381156707</v>
      </c>
      <c r="AM73" s="39">
        <f t="shared" si="27"/>
        <v>0.1958706063809478</v>
      </c>
      <c r="AN73" s="39">
        <f t="shared" si="27"/>
        <v>0.13001001801947801</v>
      </c>
      <c r="AO73" s="39">
        <f t="shared" si="27"/>
        <v>0</v>
      </c>
      <c r="AP73" s="39">
        <f t="shared" si="27"/>
        <v>3.4165470085483749</v>
      </c>
      <c r="AQ73" s="39">
        <f t="shared" si="27"/>
        <v>0</v>
      </c>
      <c r="AR73" s="39">
        <f t="shared" si="27"/>
        <v>0</v>
      </c>
      <c r="AS73" s="39">
        <f t="shared" si="27"/>
        <v>0</v>
      </c>
      <c r="AT73" s="39">
        <f t="shared" si="27"/>
        <v>0</v>
      </c>
      <c r="AU73" s="39">
        <f t="shared" si="27"/>
        <v>0</v>
      </c>
      <c r="AV73" s="39">
        <f t="shared" si="27"/>
        <v>861.60383930269666</v>
      </c>
      <c r="AW73" s="39">
        <f t="shared" si="27"/>
        <v>1558.4984709744786</v>
      </c>
      <c r="AX73" s="39">
        <f t="shared" si="27"/>
        <v>1204.2607755128458</v>
      </c>
      <c r="AY73" s="39">
        <f t="shared" si="27"/>
        <v>0</v>
      </c>
      <c r="AZ73" s="39">
        <f t="shared" si="27"/>
        <v>772.589235175211</v>
      </c>
      <c r="BA73" s="39">
        <f t="shared" si="27"/>
        <v>0</v>
      </c>
      <c r="BB73" s="39">
        <f t="shared" si="27"/>
        <v>0</v>
      </c>
      <c r="BC73" s="39">
        <f t="shared" si="27"/>
        <v>0</v>
      </c>
      <c r="BD73" s="39">
        <f t="shared" si="27"/>
        <v>0</v>
      </c>
      <c r="BE73" s="39">
        <f t="shared" si="27"/>
        <v>0</v>
      </c>
      <c r="BF73" s="39">
        <f t="shared" si="27"/>
        <v>798.80548985249811</v>
      </c>
      <c r="BG73" s="39">
        <f t="shared" si="27"/>
        <v>189.48984788290539</v>
      </c>
      <c r="BH73" s="39">
        <f t="shared" si="27"/>
        <v>154.37191809940813</v>
      </c>
      <c r="BI73" s="39">
        <f t="shared" si="27"/>
        <v>0</v>
      </c>
      <c r="BJ73" s="39">
        <f t="shared" si="27"/>
        <v>292.82413584059191</v>
      </c>
      <c r="BK73" s="47">
        <f t="shared" si="27"/>
        <v>16018.17243524271</v>
      </c>
      <c r="BN73" s="46"/>
    </row>
    <row r="74" spans="1:66" ht="4.5" customHeight="1" x14ac:dyDescent="0.2">
      <c r="A74" s="22"/>
      <c r="B74" s="38"/>
      <c r="C74" s="77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3"/>
      <c r="AT74" s="73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3"/>
      <c r="BI74" s="73"/>
      <c r="BJ74" s="73"/>
      <c r="BK74" s="78"/>
    </row>
    <row r="75" spans="1:66" ht="14.25" customHeight="1" x14ac:dyDescent="0.3">
      <c r="A75" s="22" t="s">
        <v>5</v>
      </c>
      <c r="B75" s="20" t="s">
        <v>23</v>
      </c>
      <c r="C75" s="77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3"/>
      <c r="AT75" s="73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3"/>
      <c r="BI75" s="73"/>
      <c r="BJ75" s="73"/>
      <c r="BK75" s="78"/>
    </row>
    <row r="76" spans="1:66" x14ac:dyDescent="0.2">
      <c r="A76" s="22"/>
      <c r="B76" s="29" t="s">
        <v>37</v>
      </c>
      <c r="C76" s="27"/>
      <c r="D76" s="27"/>
      <c r="E76" s="27"/>
      <c r="F76" s="27"/>
      <c r="G76" s="40"/>
      <c r="H76" s="30"/>
      <c r="I76" s="27"/>
      <c r="J76" s="27"/>
      <c r="K76" s="27"/>
      <c r="L76" s="40"/>
      <c r="M76" s="30"/>
      <c r="N76" s="27"/>
      <c r="O76" s="27"/>
      <c r="P76" s="27"/>
      <c r="Q76" s="40"/>
      <c r="R76" s="30"/>
      <c r="S76" s="27"/>
      <c r="T76" s="27"/>
      <c r="U76" s="27"/>
      <c r="V76" s="36"/>
      <c r="W76" s="41"/>
      <c r="X76" s="27"/>
      <c r="Y76" s="27"/>
      <c r="Z76" s="27"/>
      <c r="AA76" s="40"/>
      <c r="AB76" s="30"/>
      <c r="AC76" s="27"/>
      <c r="AD76" s="27"/>
      <c r="AE76" s="27"/>
      <c r="AF76" s="40"/>
      <c r="AG76" s="30"/>
      <c r="AH76" s="27"/>
      <c r="AI76" s="27"/>
      <c r="AJ76" s="27"/>
      <c r="AK76" s="40"/>
      <c r="AL76" s="30"/>
      <c r="AM76" s="27"/>
      <c r="AN76" s="27"/>
      <c r="AO76" s="27"/>
      <c r="AP76" s="40"/>
      <c r="AQ76" s="30"/>
      <c r="AR76" s="27"/>
      <c r="AS76" s="27"/>
      <c r="AT76" s="27"/>
      <c r="AU76" s="40"/>
      <c r="AV76" s="30"/>
      <c r="AW76" s="27"/>
      <c r="AX76" s="27"/>
      <c r="AY76" s="27"/>
      <c r="AZ76" s="40"/>
      <c r="BA76" s="30"/>
      <c r="BB76" s="27"/>
      <c r="BC76" s="27"/>
      <c r="BD76" s="27"/>
      <c r="BE76" s="40"/>
      <c r="BF76" s="30"/>
      <c r="BG76" s="27"/>
      <c r="BH76" s="27"/>
      <c r="BI76" s="27"/>
      <c r="BJ76" s="40"/>
      <c r="BK76" s="30"/>
    </row>
    <row r="77" spans="1:66" ht="13.5" thickBot="1" x14ac:dyDescent="0.25">
      <c r="A77" s="42"/>
      <c r="B77" s="32" t="s">
        <v>83</v>
      </c>
      <c r="C77" s="27">
        <v>0</v>
      </c>
      <c r="D77" s="27">
        <v>0</v>
      </c>
      <c r="E77" s="27">
        <v>0</v>
      </c>
      <c r="F77" s="27">
        <v>0</v>
      </c>
      <c r="G77" s="40">
        <v>0</v>
      </c>
      <c r="H77" s="30">
        <v>0</v>
      </c>
      <c r="I77" s="27">
        <v>0</v>
      </c>
      <c r="J77" s="27">
        <v>0</v>
      </c>
      <c r="K77" s="27">
        <v>0</v>
      </c>
      <c r="L77" s="40">
        <v>0</v>
      </c>
      <c r="M77" s="30">
        <v>0</v>
      </c>
      <c r="N77" s="27">
        <v>0</v>
      </c>
      <c r="O77" s="27">
        <v>0</v>
      </c>
      <c r="P77" s="27">
        <v>0</v>
      </c>
      <c r="Q77" s="40">
        <v>0</v>
      </c>
      <c r="R77" s="30">
        <v>0</v>
      </c>
      <c r="S77" s="27">
        <v>0</v>
      </c>
      <c r="T77" s="27">
        <v>0</v>
      </c>
      <c r="U77" s="27">
        <v>0</v>
      </c>
      <c r="V77" s="36">
        <v>0</v>
      </c>
      <c r="W77" s="41">
        <v>0</v>
      </c>
      <c r="X77" s="27">
        <v>0</v>
      </c>
      <c r="Y77" s="27">
        <v>0</v>
      </c>
      <c r="Z77" s="27">
        <v>0</v>
      </c>
      <c r="AA77" s="40">
        <v>0</v>
      </c>
      <c r="AB77" s="30">
        <v>0</v>
      </c>
      <c r="AC77" s="27">
        <v>0</v>
      </c>
      <c r="AD77" s="27">
        <v>0</v>
      </c>
      <c r="AE77" s="27">
        <v>0</v>
      </c>
      <c r="AF77" s="40">
        <v>0</v>
      </c>
      <c r="AG77" s="30">
        <v>0</v>
      </c>
      <c r="AH77" s="27">
        <v>0</v>
      </c>
      <c r="AI77" s="27">
        <v>0</v>
      </c>
      <c r="AJ77" s="27">
        <v>0</v>
      </c>
      <c r="AK77" s="40">
        <v>0</v>
      </c>
      <c r="AL77" s="30">
        <v>0</v>
      </c>
      <c r="AM77" s="27">
        <v>0</v>
      </c>
      <c r="AN77" s="27">
        <v>0</v>
      </c>
      <c r="AO77" s="27">
        <v>0</v>
      </c>
      <c r="AP77" s="40">
        <v>0</v>
      </c>
      <c r="AQ77" s="30">
        <v>0</v>
      </c>
      <c r="AR77" s="27">
        <v>0</v>
      </c>
      <c r="AS77" s="27">
        <v>0</v>
      </c>
      <c r="AT77" s="27">
        <v>0</v>
      </c>
      <c r="AU77" s="40">
        <v>0</v>
      </c>
      <c r="AV77" s="30">
        <v>0</v>
      </c>
      <c r="AW77" s="27">
        <v>0</v>
      </c>
      <c r="AX77" s="27">
        <v>0</v>
      </c>
      <c r="AY77" s="27">
        <v>0</v>
      </c>
      <c r="AZ77" s="40">
        <v>0</v>
      </c>
      <c r="BA77" s="30">
        <v>0</v>
      </c>
      <c r="BB77" s="27">
        <v>0</v>
      </c>
      <c r="BC77" s="27">
        <v>0</v>
      </c>
      <c r="BD77" s="27">
        <v>0</v>
      </c>
      <c r="BE77" s="40">
        <v>0</v>
      </c>
      <c r="BF77" s="30">
        <v>0</v>
      </c>
      <c r="BG77" s="27">
        <v>0</v>
      </c>
      <c r="BH77" s="27">
        <v>0</v>
      </c>
      <c r="BI77" s="27">
        <v>0</v>
      </c>
      <c r="BJ77" s="40">
        <v>0</v>
      </c>
      <c r="BK77" s="28">
        <f>SUM(C77:BJ77)</f>
        <v>0</v>
      </c>
    </row>
    <row r="78" spans="1:66" ht="6" customHeight="1" x14ac:dyDescent="0.2">
      <c r="A78" s="34"/>
      <c r="B78" s="43"/>
    </row>
    <row r="79" spans="1:66" x14ac:dyDescent="0.2">
      <c r="A79" s="34"/>
      <c r="B79" s="34" t="s">
        <v>26</v>
      </c>
      <c r="L79" s="34"/>
    </row>
    <row r="80" spans="1:66" x14ac:dyDescent="0.2">
      <c r="A80" s="34"/>
      <c r="B80" s="34" t="s">
        <v>27</v>
      </c>
      <c r="L80" s="34"/>
    </row>
    <row r="81" spans="2:63" x14ac:dyDescent="0.2">
      <c r="L81" s="34"/>
    </row>
    <row r="82" spans="2:63" x14ac:dyDescent="0.2">
      <c r="B82" s="34" t="s">
        <v>33</v>
      </c>
      <c r="L82" s="34"/>
      <c r="BI82" s="44"/>
      <c r="BK82" s="46"/>
    </row>
    <row r="83" spans="2:63" x14ac:dyDescent="0.2">
      <c r="B83" s="34" t="s">
        <v>34</v>
      </c>
      <c r="L83" s="34"/>
    </row>
    <row r="84" spans="2:63" x14ac:dyDescent="0.2">
      <c r="B84" s="34"/>
      <c r="L84" s="34"/>
    </row>
    <row r="86" spans="2:63" x14ac:dyDescent="0.2">
      <c r="B86" s="24" t="s">
        <v>38</v>
      </c>
    </row>
    <row r="87" spans="2:63" x14ac:dyDescent="0.2">
      <c r="B87" s="24" t="s">
        <v>30</v>
      </c>
    </row>
    <row r="88" spans="2:63" x14ac:dyDescent="0.2">
      <c r="B88" s="24" t="s">
        <v>31</v>
      </c>
    </row>
    <row r="89" spans="2:63" x14ac:dyDescent="0.2">
      <c r="B89" s="24" t="s">
        <v>98</v>
      </c>
    </row>
    <row r="90" spans="2:63" x14ac:dyDescent="0.2">
      <c r="B90" s="24" t="s">
        <v>100</v>
      </c>
    </row>
    <row r="91" spans="2:63" x14ac:dyDescent="0.2">
      <c r="B91" s="24" t="s">
        <v>32</v>
      </c>
    </row>
    <row r="92" spans="2:63" x14ac:dyDescent="0.2">
      <c r="B92" s="34"/>
    </row>
  </sheetData>
  <mergeCells count="49">
    <mergeCell ref="C72:BK72"/>
    <mergeCell ref="A1:A5"/>
    <mergeCell ref="C52:BK52"/>
    <mergeCell ref="C74:BK74"/>
    <mergeCell ref="C75:BK75"/>
    <mergeCell ref="C56:BK56"/>
    <mergeCell ref="C57:BK57"/>
    <mergeCell ref="C60:BK60"/>
    <mergeCell ref="C67:BK67"/>
    <mergeCell ref="C68:BK68"/>
    <mergeCell ref="C33:BK33"/>
    <mergeCell ref="C69:BK69"/>
    <mergeCell ref="C34:BK34"/>
    <mergeCell ref="C32:BK32"/>
    <mergeCell ref="C38:BK38"/>
    <mergeCell ref="C50:BK50"/>
    <mergeCell ref="C51:BK51"/>
    <mergeCell ref="C55:BK55"/>
    <mergeCell ref="C10:BK10"/>
    <mergeCell ref="C13:BK13"/>
    <mergeCell ref="C16:BK16"/>
    <mergeCell ref="C19:BK19"/>
    <mergeCell ref="C22:BK22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:N48"/>
  <sheetViews>
    <sheetView workbookViewId="0">
      <selection activeCell="B4" sqref="B4"/>
    </sheetView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  <col min="13" max="13" width="12.42578125" bestFit="1" customWidth="1"/>
  </cols>
  <sheetData>
    <row r="2" spans="2:11" x14ac:dyDescent="0.2">
      <c r="B2" s="82" t="s">
        <v>131</v>
      </c>
      <c r="C2" s="83"/>
      <c r="D2" s="83"/>
      <c r="E2" s="83"/>
      <c r="F2" s="83"/>
      <c r="G2" s="83"/>
      <c r="H2" s="83"/>
      <c r="I2" s="83"/>
      <c r="J2" s="83"/>
      <c r="K2" s="84"/>
    </row>
    <row r="3" spans="2:11" x14ac:dyDescent="0.2">
      <c r="B3" s="85" t="s">
        <v>112</v>
      </c>
      <c r="C3" s="86"/>
      <c r="D3" s="86"/>
      <c r="E3" s="86"/>
      <c r="F3" s="86"/>
      <c r="G3" s="86"/>
      <c r="H3" s="86"/>
      <c r="I3" s="86"/>
      <c r="J3" s="86"/>
      <c r="K3" s="87"/>
    </row>
    <row r="4" spans="2:11" ht="30" x14ac:dyDescent="0.2">
      <c r="B4" s="21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1" x14ac:dyDescent="0.2">
      <c r="B5" s="1">
        <v>1</v>
      </c>
      <c r="C5" s="2" t="s">
        <v>40</v>
      </c>
      <c r="D5" s="6">
        <v>7.2124518756124002E-3</v>
      </c>
      <c r="E5" s="6">
        <v>1.3659987082725131E-2</v>
      </c>
      <c r="F5" s="6">
        <v>0.30023238222234289</v>
      </c>
      <c r="G5" s="6">
        <v>5.8029360318748047E-3</v>
      </c>
      <c r="H5" s="6">
        <v>0</v>
      </c>
      <c r="I5" s="6">
        <v>0</v>
      </c>
      <c r="J5" s="6">
        <v>0</v>
      </c>
      <c r="K5" s="6">
        <v>0</v>
      </c>
    </row>
    <row r="6" spans="2:11" x14ac:dyDescent="0.2">
      <c r="B6" s="1">
        <v>2</v>
      </c>
      <c r="C6" s="3" t="s">
        <v>41</v>
      </c>
      <c r="D6" s="6">
        <v>0.44933002332982802</v>
      </c>
      <c r="E6" s="6">
        <v>2.8560176005855626</v>
      </c>
      <c r="F6" s="6">
        <v>9.8222311982090087</v>
      </c>
      <c r="G6" s="6">
        <v>1.5827694926026985</v>
      </c>
      <c r="H6" s="6">
        <v>0</v>
      </c>
      <c r="I6" s="6">
        <v>0</v>
      </c>
      <c r="J6" s="6">
        <v>7.8387827749746397E-2</v>
      </c>
      <c r="K6" s="6">
        <v>0</v>
      </c>
    </row>
    <row r="7" spans="2:11" x14ac:dyDescent="0.2">
      <c r="B7" s="1">
        <v>3</v>
      </c>
      <c r="C7" s="2" t="s">
        <v>42</v>
      </c>
      <c r="D7" s="6">
        <v>0</v>
      </c>
      <c r="E7" s="6">
        <v>5.7768481333548859E-2</v>
      </c>
      <c r="F7" s="6">
        <v>3.2447412530328811E-2</v>
      </c>
      <c r="G7" s="6">
        <v>0</v>
      </c>
      <c r="H7" s="6">
        <v>0</v>
      </c>
      <c r="I7" s="6">
        <v>0</v>
      </c>
      <c r="J7" s="6">
        <v>5.5025788144600401E-5</v>
      </c>
      <c r="K7" s="6">
        <v>0</v>
      </c>
    </row>
    <row r="8" spans="2:11" x14ac:dyDescent="0.2">
      <c r="B8" s="1">
        <v>4</v>
      </c>
      <c r="C8" s="3" t="s">
        <v>43</v>
      </c>
      <c r="D8" s="6">
        <v>106.66012516465454</v>
      </c>
      <c r="E8" s="6">
        <v>27.697369010679338</v>
      </c>
      <c r="F8" s="6">
        <v>12.747806869906904</v>
      </c>
      <c r="G8" s="6">
        <v>4.8664685861507326</v>
      </c>
      <c r="H8" s="6">
        <v>0</v>
      </c>
      <c r="I8" s="6">
        <v>0</v>
      </c>
      <c r="J8" s="6">
        <v>2.2440034190813469E-3</v>
      </c>
      <c r="K8" s="6">
        <v>0</v>
      </c>
    </row>
    <row r="9" spans="2:11" x14ac:dyDescent="0.2">
      <c r="B9" s="1">
        <v>5</v>
      </c>
      <c r="C9" s="3" t="s">
        <v>44</v>
      </c>
      <c r="D9" s="6">
        <v>7.2992548569174307</v>
      </c>
      <c r="E9" s="6">
        <v>37.771601595983753</v>
      </c>
      <c r="F9" s="6">
        <v>49.956850999930722</v>
      </c>
      <c r="G9" s="6">
        <v>2.5531500316276117</v>
      </c>
      <c r="H9" s="6">
        <v>0</v>
      </c>
      <c r="I9" s="6">
        <v>0</v>
      </c>
      <c r="J9" s="6">
        <v>0.25514519374984301</v>
      </c>
      <c r="K9" s="6">
        <v>0</v>
      </c>
    </row>
    <row r="10" spans="2:11" x14ac:dyDescent="0.2">
      <c r="B10" s="1">
        <v>6</v>
      </c>
      <c r="C10" s="3" t="s">
        <v>45</v>
      </c>
      <c r="D10" s="6">
        <v>9.040241312110997E-2</v>
      </c>
      <c r="E10" s="6">
        <v>1.38203768263313</v>
      </c>
      <c r="F10" s="6">
        <v>5.945705840103475</v>
      </c>
      <c r="G10" s="6">
        <v>0.91566759977715551</v>
      </c>
      <c r="H10" s="6">
        <v>0</v>
      </c>
      <c r="I10" s="6">
        <v>0</v>
      </c>
      <c r="J10" s="6">
        <v>3.1638291397212102E-2</v>
      </c>
      <c r="K10" s="6">
        <v>0</v>
      </c>
    </row>
    <row r="11" spans="2:11" x14ac:dyDescent="0.2">
      <c r="B11" s="1">
        <v>7</v>
      </c>
      <c r="C11" s="3" t="s">
        <v>46</v>
      </c>
      <c r="D11" s="6">
        <v>20.735694767092816</v>
      </c>
      <c r="E11" s="6">
        <v>14.392367670575485</v>
      </c>
      <c r="F11" s="6">
        <v>23.146422184901315</v>
      </c>
      <c r="G11" s="6">
        <v>2.0256638254026647</v>
      </c>
      <c r="H11" s="6">
        <v>0</v>
      </c>
      <c r="I11" s="6">
        <v>0</v>
      </c>
      <c r="J11" s="6">
        <v>0</v>
      </c>
      <c r="K11" s="6">
        <v>0</v>
      </c>
    </row>
    <row r="12" spans="2:11" x14ac:dyDescent="0.2">
      <c r="B12" s="1">
        <v>8</v>
      </c>
      <c r="C12" s="2" t="s">
        <v>47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</row>
    <row r="13" spans="2:11" x14ac:dyDescent="0.2">
      <c r="B13" s="1">
        <v>9</v>
      </c>
      <c r="C13" s="2" t="s">
        <v>48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</row>
    <row r="14" spans="2:11" x14ac:dyDescent="0.2">
      <c r="B14" s="1">
        <v>10</v>
      </c>
      <c r="C14" s="3" t="s">
        <v>49</v>
      </c>
      <c r="D14" s="6">
        <v>1.7224038431707616</v>
      </c>
      <c r="E14" s="6">
        <v>36.367498851453107</v>
      </c>
      <c r="F14" s="6">
        <v>16.447219548027324</v>
      </c>
      <c r="G14" s="6">
        <v>1.1876199592507866</v>
      </c>
      <c r="H14" s="6">
        <v>0</v>
      </c>
      <c r="I14" s="6">
        <v>0</v>
      </c>
      <c r="J14" s="6">
        <v>2.8038052227210789E-2</v>
      </c>
      <c r="K14" s="6">
        <v>0</v>
      </c>
    </row>
    <row r="15" spans="2:11" x14ac:dyDescent="0.2">
      <c r="B15" s="1">
        <v>11</v>
      </c>
      <c r="C15" s="3" t="s">
        <v>50</v>
      </c>
      <c r="D15" s="6">
        <v>144.69510807142029</v>
      </c>
      <c r="E15" s="6">
        <v>275.58378218340954</v>
      </c>
      <c r="F15" s="6">
        <v>201.76246215199441</v>
      </c>
      <c r="G15" s="6">
        <v>40.60255259627472</v>
      </c>
      <c r="H15" s="6">
        <v>0</v>
      </c>
      <c r="I15" s="6">
        <v>0</v>
      </c>
      <c r="J15" s="6">
        <v>0.18530670482828848</v>
      </c>
      <c r="K15" s="6">
        <v>0</v>
      </c>
    </row>
    <row r="16" spans="2:11" x14ac:dyDescent="0.2">
      <c r="B16" s="1">
        <v>12</v>
      </c>
      <c r="C16" s="3" t="s">
        <v>51</v>
      </c>
      <c r="D16" s="6">
        <v>1077.0922283112038</v>
      </c>
      <c r="E16" s="6">
        <v>9.4441060274531736</v>
      </c>
      <c r="F16" s="6">
        <v>9.592794263517245</v>
      </c>
      <c r="G16" s="6">
        <v>4.7848495043345132</v>
      </c>
      <c r="H16" s="6">
        <v>0</v>
      </c>
      <c r="I16" s="6">
        <v>0</v>
      </c>
      <c r="J16" s="6">
        <v>4.9930766445173656E-2</v>
      </c>
      <c r="K16" s="6">
        <v>0</v>
      </c>
    </row>
    <row r="17" spans="2:11" x14ac:dyDescent="0.2">
      <c r="B17" s="1">
        <v>13</v>
      </c>
      <c r="C17" s="3" t="s">
        <v>52</v>
      </c>
      <c r="D17" s="6">
        <v>0.14897930945860591</v>
      </c>
      <c r="E17" s="6">
        <v>0.23534857272844881</v>
      </c>
      <c r="F17" s="6">
        <v>1.0615502665178052</v>
      </c>
      <c r="G17" s="6">
        <v>2.242054364384527E-2</v>
      </c>
      <c r="H17" s="6">
        <v>0</v>
      </c>
      <c r="I17" s="6">
        <v>0</v>
      </c>
      <c r="J17" s="6">
        <v>1.0475764341079104E-3</v>
      </c>
      <c r="K17" s="6">
        <v>0</v>
      </c>
    </row>
    <row r="18" spans="2:11" x14ac:dyDescent="0.2">
      <c r="B18" s="1">
        <v>14</v>
      </c>
      <c r="C18" s="3" t="s">
        <v>53</v>
      </c>
      <c r="D18" s="6">
        <v>2.6989866631019214E-2</v>
      </c>
      <c r="E18" s="6">
        <v>1.2442243035977807</v>
      </c>
      <c r="F18" s="6">
        <v>6.1878029390170157</v>
      </c>
      <c r="G18" s="6">
        <v>0.98160238239529896</v>
      </c>
      <c r="H18" s="6">
        <v>0</v>
      </c>
      <c r="I18" s="6">
        <v>0</v>
      </c>
      <c r="J18" s="6">
        <v>2.4491912959936403E-4</v>
      </c>
      <c r="K18" s="6">
        <v>0</v>
      </c>
    </row>
    <row r="19" spans="2:11" x14ac:dyDescent="0.2">
      <c r="B19" s="1">
        <v>15</v>
      </c>
      <c r="C19" s="3" t="s">
        <v>54</v>
      </c>
      <c r="D19" s="6">
        <v>5.3958417967665149</v>
      </c>
      <c r="E19" s="6">
        <v>27.870013315295466</v>
      </c>
      <c r="F19" s="6">
        <v>74.788836651384003</v>
      </c>
      <c r="G19" s="6">
        <v>11.896025601871949</v>
      </c>
      <c r="H19" s="6">
        <v>0</v>
      </c>
      <c r="I19" s="6">
        <v>0</v>
      </c>
      <c r="J19" s="6">
        <v>4.7566060964537568E-5</v>
      </c>
      <c r="K19" s="6">
        <v>0</v>
      </c>
    </row>
    <row r="20" spans="2:11" x14ac:dyDescent="0.2">
      <c r="B20" s="1">
        <v>16</v>
      </c>
      <c r="C20" s="3" t="s">
        <v>55</v>
      </c>
      <c r="D20" s="6">
        <v>237.05693851980965</v>
      </c>
      <c r="E20" s="6">
        <v>265.586858839819</v>
      </c>
      <c r="F20" s="6">
        <v>154.19738962654807</v>
      </c>
      <c r="G20" s="6">
        <v>26.626471764017197</v>
      </c>
      <c r="H20" s="6">
        <v>0</v>
      </c>
      <c r="I20" s="6">
        <v>0</v>
      </c>
      <c r="J20" s="6">
        <v>28.196607030546492</v>
      </c>
      <c r="K20" s="6">
        <v>0</v>
      </c>
    </row>
    <row r="21" spans="2:11" x14ac:dyDescent="0.2">
      <c r="B21" s="1">
        <v>17</v>
      </c>
      <c r="C21" s="3" t="s">
        <v>56</v>
      </c>
      <c r="D21" s="6">
        <v>28.234579177173249</v>
      </c>
      <c r="E21" s="6">
        <v>45.048097487750539</v>
      </c>
      <c r="F21" s="6">
        <v>96.712149831800303</v>
      </c>
      <c r="G21" s="6">
        <v>12.15256326465774</v>
      </c>
      <c r="H21" s="6">
        <v>0</v>
      </c>
      <c r="I21" s="6">
        <v>0</v>
      </c>
      <c r="J21" s="6">
        <v>0.48468680198068281</v>
      </c>
      <c r="K21" s="6">
        <v>0</v>
      </c>
    </row>
    <row r="22" spans="2:11" x14ac:dyDescent="0.2">
      <c r="B22" s="1">
        <v>18</v>
      </c>
      <c r="C22" s="2" t="s">
        <v>57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</row>
    <row r="23" spans="2:11" x14ac:dyDescent="0.2">
      <c r="B23" s="1">
        <v>19</v>
      </c>
      <c r="C23" s="3" t="s">
        <v>58</v>
      </c>
      <c r="D23" s="6">
        <v>3.6412667163318759</v>
      </c>
      <c r="E23" s="6">
        <v>25.66933437155414</v>
      </c>
      <c r="F23" s="6">
        <v>67.691345289390526</v>
      </c>
      <c r="G23" s="6">
        <v>16.083132009759698</v>
      </c>
      <c r="H23" s="6">
        <v>0</v>
      </c>
      <c r="I23" s="6">
        <v>0</v>
      </c>
      <c r="J23" s="6">
        <v>0.44319247940135609</v>
      </c>
      <c r="K23" s="6">
        <v>0</v>
      </c>
    </row>
    <row r="24" spans="2:11" x14ac:dyDescent="0.2">
      <c r="B24" s="1">
        <v>20</v>
      </c>
      <c r="C24" s="3" t="s">
        <v>59</v>
      </c>
      <c r="D24" s="6">
        <v>6458.372952363532</v>
      </c>
      <c r="E24" s="6">
        <v>1069.9690019018954</v>
      </c>
      <c r="F24" s="6">
        <v>430.5315885249629</v>
      </c>
      <c r="G24" s="6">
        <v>51.602731221188321</v>
      </c>
      <c r="H24" s="6">
        <v>0</v>
      </c>
      <c r="I24" s="6">
        <v>0</v>
      </c>
      <c r="J24" s="6">
        <v>1261.0728151342391</v>
      </c>
      <c r="K24" s="6">
        <v>0</v>
      </c>
    </row>
    <row r="25" spans="2:11" x14ac:dyDescent="0.2">
      <c r="B25" s="1">
        <v>21</v>
      </c>
      <c r="C25" s="2" t="s">
        <v>60</v>
      </c>
      <c r="D25" s="6">
        <v>3.1330807443508287E-3</v>
      </c>
      <c r="E25" s="6">
        <v>9.7063118275754461E-3</v>
      </c>
      <c r="F25" s="6">
        <v>8.3086104588650594E-2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</row>
    <row r="26" spans="2:11" x14ac:dyDescent="0.2">
      <c r="B26" s="1">
        <v>22</v>
      </c>
      <c r="C26" s="3" t="s">
        <v>61</v>
      </c>
      <c r="D26" s="6">
        <v>0</v>
      </c>
      <c r="E26" s="6">
        <v>4.828689301510402E-2</v>
      </c>
      <c r="F26" s="6">
        <v>0.57373841955045934</v>
      </c>
      <c r="G26" s="6">
        <v>3.7166230997509445E-2</v>
      </c>
      <c r="H26" s="6">
        <v>0</v>
      </c>
      <c r="I26" s="6">
        <v>0</v>
      </c>
      <c r="J26" s="6">
        <v>0</v>
      </c>
      <c r="K26" s="6">
        <v>0</v>
      </c>
    </row>
    <row r="27" spans="2:11" x14ac:dyDescent="0.2">
      <c r="B27" s="1">
        <v>23</v>
      </c>
      <c r="C27" s="2" t="s">
        <v>62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</row>
    <row r="28" spans="2:11" x14ac:dyDescent="0.2">
      <c r="B28" s="1">
        <v>24</v>
      </c>
      <c r="C28" s="2" t="s">
        <v>63</v>
      </c>
      <c r="D28" s="6">
        <v>3.2374935874029398E-3</v>
      </c>
      <c r="E28" s="6">
        <v>4.7277948935937043E-2</v>
      </c>
      <c r="F28" s="6">
        <v>4.3140462115016584E-2</v>
      </c>
      <c r="G28" s="6">
        <v>3.4059349029822317E-3</v>
      </c>
      <c r="H28" s="6">
        <v>0</v>
      </c>
      <c r="I28" s="6">
        <v>0</v>
      </c>
      <c r="J28" s="6">
        <v>0</v>
      </c>
      <c r="K28" s="6">
        <v>0</v>
      </c>
    </row>
    <row r="29" spans="2:11" x14ac:dyDescent="0.2">
      <c r="B29" s="1">
        <v>25</v>
      </c>
      <c r="C29" s="3" t="s">
        <v>64</v>
      </c>
      <c r="D29" s="6">
        <v>721.0763970522795</v>
      </c>
      <c r="E29" s="6">
        <v>87.265797101744099</v>
      </c>
      <c r="F29" s="6">
        <v>58.553200619383098</v>
      </c>
      <c r="G29" s="6">
        <v>5.540870871067038</v>
      </c>
      <c r="H29" s="6">
        <v>0</v>
      </c>
      <c r="I29" s="6">
        <v>0</v>
      </c>
      <c r="J29" s="6">
        <v>0.27757455293323313</v>
      </c>
      <c r="K29" s="6">
        <v>0</v>
      </c>
    </row>
    <row r="30" spans="2:11" x14ac:dyDescent="0.2">
      <c r="B30" s="1">
        <v>26</v>
      </c>
      <c r="C30" s="3" t="s">
        <v>65</v>
      </c>
      <c r="D30" s="6">
        <v>43.301801673327283</v>
      </c>
      <c r="E30" s="6">
        <v>11.283308986245711</v>
      </c>
      <c r="F30" s="6">
        <v>20.640407926575016</v>
      </c>
      <c r="G30" s="6">
        <v>2.8026240087282694</v>
      </c>
      <c r="H30" s="6">
        <v>0</v>
      </c>
      <c r="I30" s="6">
        <v>0</v>
      </c>
      <c r="J30" s="6">
        <v>2.7931565456676181E-2</v>
      </c>
      <c r="K30" s="6">
        <v>0</v>
      </c>
    </row>
    <row r="31" spans="2:11" x14ac:dyDescent="0.2">
      <c r="B31" s="1">
        <v>27</v>
      </c>
      <c r="C31" s="3" t="s">
        <v>14</v>
      </c>
      <c r="D31" s="6">
        <v>0.20397497668915671</v>
      </c>
      <c r="E31" s="6">
        <v>1.5079802113117542</v>
      </c>
      <c r="F31" s="6">
        <v>1.5989756065600169</v>
      </c>
      <c r="G31" s="6">
        <v>3.6236634578615409E-2</v>
      </c>
      <c r="H31" s="6">
        <v>0</v>
      </c>
      <c r="I31" s="6">
        <v>0</v>
      </c>
      <c r="J31" s="6">
        <v>0.74051599989288275</v>
      </c>
      <c r="K31" s="6">
        <v>0</v>
      </c>
    </row>
    <row r="32" spans="2:11" x14ac:dyDescent="0.2">
      <c r="B32" s="1">
        <v>28</v>
      </c>
      <c r="C32" s="3" t="s">
        <v>66</v>
      </c>
      <c r="D32" s="6">
        <v>15.555999037185924</v>
      </c>
      <c r="E32" s="6">
        <v>0.65609449035882661</v>
      </c>
      <c r="F32" s="6">
        <v>2.2542706425911403</v>
      </c>
      <c r="G32" s="6">
        <v>0.21982717066237548</v>
      </c>
      <c r="H32" s="6">
        <v>0</v>
      </c>
      <c r="I32" s="6">
        <v>0</v>
      </c>
      <c r="J32" s="6">
        <v>0</v>
      </c>
      <c r="K32" s="6">
        <v>0</v>
      </c>
    </row>
    <row r="33" spans="2:14" x14ac:dyDescent="0.2">
      <c r="B33" s="1">
        <v>29</v>
      </c>
      <c r="C33" s="3" t="s">
        <v>67</v>
      </c>
      <c r="D33" s="6">
        <v>15.187991780977049</v>
      </c>
      <c r="E33" s="6">
        <v>24.284480158815075</v>
      </c>
      <c r="F33" s="6">
        <v>26.379144124727375</v>
      </c>
      <c r="G33" s="6">
        <v>1.7352871783094825</v>
      </c>
      <c r="H33" s="6">
        <v>0</v>
      </c>
      <c r="I33" s="6">
        <v>0</v>
      </c>
      <c r="J33" s="6">
        <v>5.8289788123912986E-3</v>
      </c>
      <c r="K33" s="6">
        <v>0</v>
      </c>
    </row>
    <row r="34" spans="2:14" x14ac:dyDescent="0.2">
      <c r="B34" s="1">
        <v>30</v>
      </c>
      <c r="C34" s="3" t="s">
        <v>68</v>
      </c>
      <c r="D34" s="6">
        <v>125.1151157989288</v>
      </c>
      <c r="E34" s="6">
        <v>46.151196828100844</v>
      </c>
      <c r="F34" s="6">
        <v>34.478696054416218</v>
      </c>
      <c r="G34" s="6">
        <v>3.6441053003458981</v>
      </c>
      <c r="H34" s="6">
        <v>0</v>
      </c>
      <c r="I34" s="6">
        <v>0</v>
      </c>
      <c r="J34" s="6">
        <v>0.21637751964757565</v>
      </c>
      <c r="K34" s="6">
        <v>0</v>
      </c>
    </row>
    <row r="35" spans="2:14" x14ac:dyDescent="0.2">
      <c r="B35" s="1">
        <v>31</v>
      </c>
      <c r="C35" s="2" t="s">
        <v>69</v>
      </c>
      <c r="D35" s="6">
        <v>2.3139483565984702</v>
      </c>
      <c r="E35" s="6">
        <v>6.3706511404973853E-2</v>
      </c>
      <c r="F35" s="6">
        <v>1.1848953317018511</v>
      </c>
      <c r="G35" s="6">
        <v>5.6518303867816103E-3</v>
      </c>
      <c r="H35" s="6">
        <v>0</v>
      </c>
      <c r="I35" s="6">
        <v>0</v>
      </c>
      <c r="J35" s="6">
        <v>0</v>
      </c>
      <c r="K35" s="6">
        <v>0</v>
      </c>
    </row>
    <row r="36" spans="2:14" x14ac:dyDescent="0.2">
      <c r="B36" s="1">
        <v>32</v>
      </c>
      <c r="C36" s="3" t="s">
        <v>70</v>
      </c>
      <c r="D36" s="6">
        <v>463.54331346231231</v>
      </c>
      <c r="E36" s="6">
        <v>55.326639718489801</v>
      </c>
      <c r="F36" s="6">
        <v>66.338969101854886</v>
      </c>
      <c r="G36" s="6">
        <v>10.282530671485118</v>
      </c>
      <c r="H36" s="6">
        <v>0</v>
      </c>
      <c r="I36" s="6">
        <v>0</v>
      </c>
      <c r="J36" s="6">
        <v>12.295297748060246</v>
      </c>
      <c r="K36" s="6">
        <v>0</v>
      </c>
    </row>
    <row r="37" spans="2:14" x14ac:dyDescent="0.2">
      <c r="B37" s="1">
        <v>33</v>
      </c>
      <c r="C37" s="3" t="s">
        <v>101</v>
      </c>
      <c r="D37" s="6">
        <v>373.8829155631484</v>
      </c>
      <c r="E37" s="6">
        <v>53.983250411645912</v>
      </c>
      <c r="F37" s="6">
        <v>67.685228978883373</v>
      </c>
      <c r="G37" s="6">
        <v>10.561319116509152</v>
      </c>
      <c r="H37" s="6">
        <v>0</v>
      </c>
      <c r="I37" s="6">
        <v>0</v>
      </c>
      <c r="J37" s="6">
        <v>0.33743621286902642</v>
      </c>
      <c r="K37" s="6">
        <v>0</v>
      </c>
    </row>
    <row r="38" spans="2:14" x14ac:dyDescent="0.2">
      <c r="B38" s="1">
        <v>34</v>
      </c>
      <c r="C38" s="3" t="s">
        <v>71</v>
      </c>
      <c r="D38" s="6">
        <v>11.17636147280548</v>
      </c>
      <c r="E38" s="6">
        <v>5.9179751690898806E-2</v>
      </c>
      <c r="F38" s="6">
        <v>0.32936141238422162</v>
      </c>
      <c r="G38" s="6">
        <v>8.2335908059579938E-3</v>
      </c>
      <c r="H38" s="6">
        <v>0</v>
      </c>
      <c r="I38" s="6">
        <v>0</v>
      </c>
      <c r="J38" s="6">
        <v>0</v>
      </c>
      <c r="K38" s="6">
        <v>0</v>
      </c>
    </row>
    <row r="39" spans="2:14" x14ac:dyDescent="0.2">
      <c r="B39" s="1">
        <v>35</v>
      </c>
      <c r="C39" s="3" t="s">
        <v>72</v>
      </c>
      <c r="D39" s="6">
        <v>21.857299680100294</v>
      </c>
      <c r="E39" s="6">
        <v>101.35679495901566</v>
      </c>
      <c r="F39" s="6">
        <v>211.43456454662316</v>
      </c>
      <c r="G39" s="6">
        <v>41.470852991208488</v>
      </c>
      <c r="H39" s="6">
        <v>0</v>
      </c>
      <c r="I39" s="6">
        <v>0</v>
      </c>
      <c r="J39" s="6">
        <v>0.45036285426778133</v>
      </c>
      <c r="K39" s="6">
        <v>0</v>
      </c>
    </row>
    <row r="40" spans="2:14" x14ac:dyDescent="0.2">
      <c r="B40" s="1">
        <v>36</v>
      </c>
      <c r="C40" s="3" t="s">
        <v>73</v>
      </c>
      <c r="D40" s="6">
        <v>0.59442913784694573</v>
      </c>
      <c r="E40" s="6">
        <v>2.0235166783976761</v>
      </c>
      <c r="F40" s="6">
        <v>5.0742826610513356</v>
      </c>
      <c r="G40" s="6">
        <v>0.86187223124578849</v>
      </c>
      <c r="H40" s="6">
        <v>0</v>
      </c>
      <c r="I40" s="6">
        <v>0</v>
      </c>
      <c r="J40" s="6">
        <v>0</v>
      </c>
      <c r="K40" s="6">
        <v>0</v>
      </c>
    </row>
    <row r="41" spans="2:14" x14ac:dyDescent="0.2">
      <c r="B41" s="1">
        <v>37</v>
      </c>
      <c r="C41" s="3" t="s">
        <v>74</v>
      </c>
      <c r="D41" s="6">
        <v>292.22361340449891</v>
      </c>
      <c r="E41" s="6">
        <v>147.5026126585883</v>
      </c>
      <c r="F41" s="6">
        <v>161.11196882979417</v>
      </c>
      <c r="G41" s="6">
        <v>87.742915208586112</v>
      </c>
      <c r="H41" s="6">
        <v>0</v>
      </c>
      <c r="I41" s="6">
        <v>0</v>
      </c>
      <c r="J41" s="6">
        <v>1.0328082178682012</v>
      </c>
      <c r="K41" s="6">
        <v>0</v>
      </c>
    </row>
    <row r="42" spans="2:14" x14ac:dyDescent="0.2">
      <c r="B42" s="1"/>
      <c r="C42" s="3"/>
      <c r="D42" s="5"/>
      <c r="E42" s="5"/>
      <c r="F42" s="5"/>
      <c r="G42" s="5"/>
      <c r="H42" s="5"/>
      <c r="I42" s="5"/>
      <c r="J42" s="5"/>
      <c r="K42" s="5"/>
      <c r="L42" s="45"/>
      <c r="M42" s="45"/>
      <c r="N42" s="48"/>
    </row>
    <row r="43" spans="2:14" x14ac:dyDescent="0.2">
      <c r="B43" t="s">
        <v>89</v>
      </c>
      <c r="J43" s="45"/>
    </row>
    <row r="44" spans="2:14" x14ac:dyDescent="0.2">
      <c r="M44" s="48"/>
    </row>
    <row r="45" spans="2:14" x14ac:dyDescent="0.2">
      <c r="D45" s="45"/>
      <c r="E45" s="45"/>
      <c r="F45" s="45"/>
      <c r="G45" s="45"/>
      <c r="H45" s="45"/>
      <c r="I45" s="45"/>
      <c r="J45" s="45"/>
      <c r="K45" s="45"/>
    </row>
    <row r="46" spans="2:14" x14ac:dyDescent="0.2">
      <c r="D46" s="45"/>
    </row>
    <row r="48" spans="2:14" x14ac:dyDescent="0.2">
      <c r="D48" s="48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Dureshwar Mumtazali</cp:lastModifiedBy>
  <cp:lastPrinted>2014-03-24T10:58:12Z</cp:lastPrinted>
  <dcterms:created xsi:type="dcterms:W3CDTF">2014-01-06T04:43:23Z</dcterms:created>
  <dcterms:modified xsi:type="dcterms:W3CDTF">2019-06-07T04:04:07Z</dcterms:modified>
</cp:coreProperties>
</file>