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7" i="8"/>
  <c r="BK28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BK1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BI31" i="8"/>
  <c r="BG31" i="8"/>
  <c r="BG73" i="8" s="1"/>
  <c r="BE31" i="8"/>
  <c r="BE73" i="8" s="1"/>
  <c r="BC31" i="8"/>
  <c r="BC73" i="8" s="1"/>
  <c r="BA31" i="8"/>
  <c r="BA73" i="8" s="1"/>
  <c r="AY31" i="8"/>
  <c r="AY73" i="8" s="1"/>
  <c r="AW31" i="8"/>
  <c r="AW73" i="8" s="1"/>
  <c r="AU31" i="8"/>
  <c r="AU73" i="8" s="1"/>
  <c r="AS31" i="8"/>
  <c r="AS73" i="8" s="1"/>
  <c r="AQ31" i="8"/>
  <c r="AQ73" i="8" s="1"/>
  <c r="AO31" i="8"/>
  <c r="AO73" i="8" s="1"/>
  <c r="AM31" i="8"/>
  <c r="AM73" i="8" s="1"/>
  <c r="AK31" i="8"/>
  <c r="AK73" i="8" s="1"/>
  <c r="AI31" i="8"/>
  <c r="AI73" i="8" s="1"/>
  <c r="AG31" i="8"/>
  <c r="AG73" i="8" s="1"/>
  <c r="AE31" i="8"/>
  <c r="AC31" i="8"/>
  <c r="AC73" i="8" s="1"/>
  <c r="AA31" i="8"/>
  <c r="AA73" i="8" s="1"/>
  <c r="Y31" i="8"/>
  <c r="Y73" i="8" s="1"/>
  <c r="W31" i="8"/>
  <c r="W73" i="8" s="1"/>
  <c r="BJ31" i="8"/>
  <c r="BH31" i="8"/>
  <c r="BF31" i="8"/>
  <c r="BD31" i="8"/>
  <c r="BD73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3" i="8" s="1"/>
  <c r="S31" i="8"/>
  <c r="S73" i="8" s="1"/>
  <c r="Q31" i="8"/>
  <c r="Q73" i="8" s="1"/>
  <c r="O31" i="8"/>
  <c r="O73" i="8" s="1"/>
  <c r="M31" i="8"/>
  <c r="M73" i="8" s="1"/>
  <c r="K31" i="8"/>
  <c r="K73" i="8" s="1"/>
  <c r="I31" i="8"/>
  <c r="I73" i="8" s="1"/>
  <c r="G31" i="8"/>
  <c r="G73" i="8" s="1"/>
  <c r="E31" i="8"/>
  <c r="E73" i="8" s="1"/>
  <c r="C31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<sst xmlns="http://schemas.openxmlformats.org/spreadsheetml/2006/main" count="175" uniqueCount="132">
  <si>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</si>
  <si>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</si>
  <si>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</si>
  <si>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</si>
  <si>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</si>
  <si>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</si>
  <si>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</si>
  <si>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</si>
  <si>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</si>
  <si>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</si>
  <si>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</si>
  <si>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</si>
  <si>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</si>
  <si>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</si>
  <si>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</si>
  <si>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</si>
  <si>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</si>
  <si>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</si>
  <si>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</si>
  <si>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</si>
  <si>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</si>
  <si>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</si>
  <si>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</si>
  <si>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</si>
  <si>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</si>
  <si>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</si>
  <si>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</si>
  <si>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</si>
  <si>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</si>
  <si>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</si>
  <si>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</si>
  <si>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</si>
  <si>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</si>
  <si>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</si>
  <si>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</si>
  <si>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</si>
  <si>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</si>
  <si>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</si>
  <si>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</si>
  <si>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</si>
  <si>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</si>
  <si>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</si>
  <si>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</si>
  <si>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</si>
  <si>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</si>
  <si>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</si>
  <si>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</si>
  <si>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</si>
  <si>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</si>
  <si>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</si>
  <si>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</si>
  <si>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</si>
  <si>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</si>
  <si>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</si>
  <si>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</si>
  <si>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</si>
  <si>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</si>
  <si>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</si>
  <si>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</si>
  <si>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</si>
  <si>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</si>
  <si>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</si>
  <si>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</si>
  <si>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</si>
  <si>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</si>
  <si>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</si>
  <si>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</si>
  <si>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</si>
  <si>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</si>
  <si>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</si>
  <si>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</si>
  <si>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</si>
  <si>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</si>
  <si>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</si>
  <si>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</si>
  <si>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</si>
  <si>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</si>
  <si>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</si>
  <si>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</si>
  <si>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</si>
  <si>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</si>
  <si>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</si>
  <si>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</si>
  <si>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</si>
  <si>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</si>
  <si>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</si>
  <si>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</si>
  <si>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</si>
  <si>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</si>
  <si>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</si>
  <si>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</si>
  <si>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</si>
  <si>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</si>
  <si>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</si>
  <si>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</si>
  <si>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</si>
  <si>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</si>
  <si>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</si>
  <si>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</si>
  <si>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</si>
  <si>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</si>
  <si>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</si>
  <si>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</si>
  <si>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</si>
  <si>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</si>
  <si>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</si>
  <si>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</si>
  <si>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</si>
  <si>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</si>
  <si>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</si>
  <si>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</si>
  <si>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</si>
  <si>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</si>
  <si>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</si>
  <si>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</si>
  <si>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</si>
  <si>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</si>
  <si>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</si>
  <si>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</si>
  <si>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</si>
  <si>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</si>
  <si>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</si>
  <si>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</si>
  <si>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</si>
  <si>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</si>
  <si>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</si>
  <si>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</si>
  <si>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</si>
  <si>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</si>
  <si>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</si>
  <si>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Mutual Fund: Net Average Assets Under Management (AAUM) as on 31/03/2019 (All figures in Rs. Crore)</t>
  </si>
  <si>
    <t>Table showing State wise /Union Territory wise contribution to AAUM of category of schemes as on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</si>
</sst>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9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0" fillId="0" borderId="0" xfId="0" applyNumberFormat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9.140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2" t="s">
        <v>75</v>
      </c>
      <c r="B1" s="68" t="s">
        <v>29</v>
      </c>
      <c r="C1" s="59" t="s">
        <v>130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3"/>
      <c r="B2" s="69"/>
      <c r="C2" s="76" t="s">
        <v>28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6" t="s">
        <v>24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8"/>
      <c r="AQ2" s="76" t="s">
        <v>25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8"/>
      <c r="BK2" s="65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3"/>
      <c r="B3" s="69"/>
      <c r="C3" s="62" t="s">
        <v>117</v>
      </c>
      <c r="D3" s="63"/>
      <c r="E3" s="63"/>
      <c r="F3" s="63"/>
      <c r="G3" s="63"/>
      <c r="H3" s="63"/>
      <c r="I3" s="63"/>
      <c r="J3" s="63"/>
      <c r="K3" s="63"/>
      <c r="L3" s="64"/>
      <c r="M3" s="62" t="s">
        <v>118</v>
      </c>
      <c r="N3" s="63"/>
      <c r="O3" s="63"/>
      <c r="P3" s="63"/>
      <c r="Q3" s="63"/>
      <c r="R3" s="63"/>
      <c r="S3" s="63"/>
      <c r="T3" s="63"/>
      <c r="U3" s="63"/>
      <c r="V3" s="64"/>
      <c r="W3" s="62" t="s">
        <v>117</v>
      </c>
      <c r="X3" s="63"/>
      <c r="Y3" s="63"/>
      <c r="Z3" s="63"/>
      <c r="AA3" s="63"/>
      <c r="AB3" s="63"/>
      <c r="AC3" s="63"/>
      <c r="AD3" s="63"/>
      <c r="AE3" s="63"/>
      <c r="AF3" s="64"/>
      <c r="AG3" s="62" t="s">
        <v>118</v>
      </c>
      <c r="AH3" s="63"/>
      <c r="AI3" s="63"/>
      <c r="AJ3" s="63"/>
      <c r="AK3" s="63"/>
      <c r="AL3" s="63"/>
      <c r="AM3" s="63"/>
      <c r="AN3" s="63"/>
      <c r="AO3" s="63"/>
      <c r="AP3" s="64"/>
      <c r="AQ3" s="62" t="s">
        <v>117</v>
      </c>
      <c r="AR3" s="63"/>
      <c r="AS3" s="63"/>
      <c r="AT3" s="63"/>
      <c r="AU3" s="63"/>
      <c r="AV3" s="63"/>
      <c r="AW3" s="63"/>
      <c r="AX3" s="63"/>
      <c r="AY3" s="63"/>
      <c r="AZ3" s="64"/>
      <c r="BA3" s="62" t="s">
        <v>118</v>
      </c>
      <c r="BB3" s="63"/>
      <c r="BC3" s="63"/>
      <c r="BD3" s="63"/>
      <c r="BE3" s="63"/>
      <c r="BF3" s="63"/>
      <c r="BG3" s="63"/>
      <c r="BH3" s="63"/>
      <c r="BI3" s="63"/>
      <c r="BJ3" s="64"/>
      <c r="BK3" s="66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3"/>
      <c r="B4" s="69"/>
      <c r="C4" s="79" t="s">
        <v>35</v>
      </c>
      <c r="D4" s="80"/>
      <c r="E4" s="80"/>
      <c r="F4" s="80"/>
      <c r="G4" s="81"/>
      <c r="H4" s="73" t="s">
        <v>36</v>
      </c>
      <c r="I4" s="74"/>
      <c r="J4" s="74"/>
      <c r="K4" s="74"/>
      <c r="L4" s="75"/>
      <c r="M4" s="79" t="s">
        <v>35</v>
      </c>
      <c r="N4" s="80"/>
      <c r="O4" s="80"/>
      <c r="P4" s="80"/>
      <c r="Q4" s="81"/>
      <c r="R4" s="73" t="s">
        <v>36</v>
      </c>
      <c r="S4" s="74"/>
      <c r="T4" s="74"/>
      <c r="U4" s="74"/>
      <c r="V4" s="75"/>
      <c r="W4" s="79" t="s">
        <v>35</v>
      </c>
      <c r="X4" s="80"/>
      <c r="Y4" s="80"/>
      <c r="Z4" s="80"/>
      <c r="AA4" s="81"/>
      <c r="AB4" s="73" t="s">
        <v>36</v>
      </c>
      <c r="AC4" s="74"/>
      <c r="AD4" s="74"/>
      <c r="AE4" s="74"/>
      <c r="AF4" s="75"/>
      <c r="AG4" s="79" t="s">
        <v>35</v>
      </c>
      <c r="AH4" s="80"/>
      <c r="AI4" s="80"/>
      <c r="AJ4" s="80"/>
      <c r="AK4" s="81"/>
      <c r="AL4" s="73" t="s">
        <v>36</v>
      </c>
      <c r="AM4" s="74"/>
      <c r="AN4" s="74"/>
      <c r="AO4" s="74"/>
      <c r="AP4" s="75"/>
      <c r="AQ4" s="79" t="s">
        <v>35</v>
      </c>
      <c r="AR4" s="80"/>
      <c r="AS4" s="80"/>
      <c r="AT4" s="80"/>
      <c r="AU4" s="81"/>
      <c r="AV4" s="73" t="s">
        <v>36</v>
      </c>
      <c r="AW4" s="74"/>
      <c r="AX4" s="74"/>
      <c r="AY4" s="74"/>
      <c r="AZ4" s="75"/>
      <c r="BA4" s="79" t="s">
        <v>35</v>
      </c>
      <c r="BB4" s="80"/>
      <c r="BC4" s="80"/>
      <c r="BD4" s="80"/>
      <c r="BE4" s="81"/>
      <c r="BF4" s="73" t="s">
        <v>36</v>
      </c>
      <c r="BG4" s="74"/>
      <c r="BH4" s="74"/>
      <c r="BI4" s="74"/>
      <c r="BJ4" s="75"/>
      <c r="BK4" s="66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3"/>
      <c r="B5" s="69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7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70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2"/>
    </row>
    <row r="7" spans="1:107" x14ac:dyDescent="0.2">
      <c r="A7" s="23" t="s">
        <v>76</v>
      </c>
      <c r="B7" s="26" t="s">
        <v>11</v>
      </c>
      <c r="C7" s="70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2"/>
    </row>
    <row r="8" spans="1:107" x14ac:dyDescent="0.2">
      <c r="A8" s="23"/>
      <c r="B8" s="27" t="s">
        <v>102</v>
      </c>
      <c r="C8" s="28">
        <v>0</v>
      </c>
      <c r="D8" s="28">
        <v>19.007976699944074</v>
      </c>
      <c r="E8" s="28">
        <v>0</v>
      </c>
      <c r="F8" s="28">
        <v>0</v>
      </c>
      <c r="G8" s="28">
        <v>0</v>
      </c>
      <c r="H8" s="28">
        <v>13.615827239955008</v>
      </c>
      <c r="I8" s="28">
        <v>4930.4175246429922</v>
      </c>
      <c r="J8" s="28">
        <v>2970.9955442391183</v>
      </c>
      <c r="K8" s="28">
        <v>0</v>
      </c>
      <c r="L8" s="28">
        <v>145.76199265789586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4.7298627594061777</v>
      </c>
      <c r="S8" s="28">
        <v>100.8541993040169</v>
      </c>
      <c r="T8" s="28">
        <v>594.09921434065723</v>
      </c>
      <c r="U8" s="28">
        <v>0</v>
      </c>
      <c r="V8" s="28">
        <v>12.654843400820976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0.10891527527550414</v>
      </c>
      <c r="AC8" s="28">
        <v>130.5038987160093</v>
      </c>
      <c r="AD8" s="28">
        <v>0</v>
      </c>
      <c r="AE8" s="28">
        <v>0</v>
      </c>
      <c r="AF8" s="28">
        <v>0.70580643678522303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0.20032149987527309</v>
      </c>
      <c r="AM8" s="28">
        <v>5.5593620850784876E-2</v>
      </c>
      <c r="AN8" s="28">
        <v>0</v>
      </c>
      <c r="AO8" s="28">
        <v>0</v>
      </c>
      <c r="AP8" s="28">
        <v>0.17038570355912908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28.2549783512247</v>
      </c>
      <c r="AW8" s="28">
        <v>728.06070705430784</v>
      </c>
      <c r="AX8" s="28">
        <v>89.769208831863338</v>
      </c>
      <c r="AY8" s="28">
        <v>0</v>
      </c>
      <c r="AZ8" s="28">
        <v>164.74925813213173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11.557969720835924</v>
      </c>
      <c r="BG8" s="28">
        <v>50.358711669386807</v>
      </c>
      <c r="BH8" s="28">
        <v>50.382799389101152</v>
      </c>
      <c r="BI8" s="28">
        <v>0</v>
      </c>
      <c r="BJ8" s="28">
        <v>8.7799014516312397</v>
      </c>
      <c r="BK8" s="29">
        <f>SUM(C8:BJ8)</f>
        <v>10055.795441137645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19.007976699944074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13.615827239955008</v>
      </c>
      <c r="I9" s="31">
        <f t="shared" si="0"/>
        <v>4930.4175246429922</v>
      </c>
      <c r="J9" s="31">
        <f t="shared" si="0"/>
        <v>2970.9955442391183</v>
      </c>
      <c r="K9" s="31">
        <f t="shared" si="0"/>
        <v>0</v>
      </c>
      <c r="L9" s="31">
        <f t="shared" si="0"/>
        <v>145.76199265789586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4.7298627594061777</v>
      </c>
      <c r="S9" s="31">
        <f t="shared" si="0"/>
        <v>100.8541993040169</v>
      </c>
      <c r="T9" s="31">
        <f t="shared" si="0"/>
        <v>594.09921434065723</v>
      </c>
      <c r="U9" s="31">
        <f t="shared" si="0"/>
        <v>0</v>
      </c>
      <c r="V9" s="31">
        <f t="shared" si="0"/>
        <v>12.654843400820976</v>
      </c>
      <c r="W9" s="31">
        <f t="shared" si="0"/>
        <v>0</v>
      </c>
      <c r="X9" s="31">
        <f t="shared" si="0"/>
        <v>0</v>
      </c>
      <c r="Y9" s="31">
        <f t="shared" si="0"/>
        <v>0</v>
      </c>
      <c r="Z9" s="31">
        <f t="shared" si="0"/>
        <v>0</v>
      </c>
      <c r="AA9" s="31">
        <f t="shared" si="0"/>
        <v>0</v>
      </c>
      <c r="AB9" s="31">
        <f t="shared" si="0"/>
        <v>0.10891527527550414</v>
      </c>
      <c r="AC9" s="31">
        <f t="shared" si="0"/>
        <v>130.5038987160093</v>
      </c>
      <c r="AD9" s="31">
        <f t="shared" si="0"/>
        <v>0</v>
      </c>
      <c r="AE9" s="31">
        <f t="shared" si="0"/>
        <v>0</v>
      </c>
      <c r="AF9" s="31">
        <f t="shared" si="0"/>
        <v>0.70580643678522303</v>
      </c>
      <c r="AG9" s="31">
        <f t="shared" si="0"/>
        <v>0</v>
      </c>
      <c r="AH9" s="31">
        <f t="shared" si="0"/>
        <v>0</v>
      </c>
      <c r="AI9" s="31">
        <f t="shared" si="0"/>
        <v>0</v>
      </c>
      <c r="AJ9" s="31">
        <f t="shared" si="0"/>
        <v>0</v>
      </c>
      <c r="AK9" s="31">
        <f t="shared" si="0"/>
        <v>0</v>
      </c>
      <c r="AL9" s="31">
        <f t="shared" si="0"/>
        <v>0.20032149987527309</v>
      </c>
      <c r="AM9" s="31">
        <f t="shared" si="0"/>
        <v>5.5593620850784876E-2</v>
      </c>
      <c r="AN9" s="31">
        <f t="shared" si="0"/>
        <v>0</v>
      </c>
      <c r="AO9" s="31">
        <f t="shared" si="0"/>
        <v>0</v>
      </c>
      <c r="AP9" s="31">
        <f t="shared" si="0"/>
        <v>0.17038570355912908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28.2549783512247</v>
      </c>
      <c r="AW9" s="31">
        <f t="shared" si="0"/>
        <v>728.06070705430784</v>
      </c>
      <c r="AX9" s="31">
        <f t="shared" si="0"/>
        <v>89.769208831863338</v>
      </c>
      <c r="AY9" s="31">
        <f t="shared" si="0"/>
        <v>0</v>
      </c>
      <c r="AZ9" s="31">
        <f t="shared" si="0"/>
        <v>164.74925813213173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11.557969720835924</v>
      </c>
      <c r="BG9" s="31">
        <f t="shared" si="0"/>
        <v>50.358711669386807</v>
      </c>
      <c r="BH9" s="31">
        <f t="shared" si="0"/>
        <v>50.382799389101152</v>
      </c>
      <c r="BI9" s="31">
        <f t="shared" si="0"/>
        <v>0</v>
      </c>
      <c r="BJ9" s="31">
        <f t="shared" si="0"/>
        <v>8.7799014516312397</v>
      </c>
      <c r="BK9" s="29">
        <f>SUM(C9:BJ9)</f>
        <v>10055.795441137645</v>
      </c>
    </row>
    <row r="10" spans="1:107" x14ac:dyDescent="0.2">
      <c r="A10" s="23" t="s">
        <v>77</v>
      </c>
      <c r="B10" s="26" t="s">
        <v>3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1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0.86881463884591625</v>
      </c>
      <c r="I11" s="28">
        <v>7.1530042198527859</v>
      </c>
      <c r="J11" s="28">
        <v>0</v>
      </c>
      <c r="K11" s="28">
        <v>0</v>
      </c>
      <c r="L11" s="28">
        <v>1.2453299576871426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0.50796588784757624</v>
      </c>
      <c r="S11" s="28">
        <v>0.68488981155862416</v>
      </c>
      <c r="T11" s="28">
        <v>1.236286644555125</v>
      </c>
      <c r="U11" s="28">
        <v>0</v>
      </c>
      <c r="V11" s="28">
        <v>0.11653894000767823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3.6591604332091118E-2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5.1748702588126472E-5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1.3570714540708892</v>
      </c>
      <c r="AW11" s="28">
        <v>9.659447918884176</v>
      </c>
      <c r="AX11" s="28">
        <v>7.8147405273397874</v>
      </c>
      <c r="AY11" s="28">
        <v>0</v>
      </c>
      <c r="AZ11" s="28">
        <v>1.7173092077614849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1.0664724874854179</v>
      </c>
      <c r="BG11" s="28">
        <v>3.9784693287483144</v>
      </c>
      <c r="BH11" s="28">
        <v>5.4421184672136071</v>
      </c>
      <c r="BI11" s="28">
        <v>0</v>
      </c>
      <c r="BJ11" s="28">
        <v>0.42963957626806576</v>
      </c>
      <c r="BK11" s="29">
        <f t="shared" ref="BK11:BK12" si="1">SUM(C11:BJ11)</f>
        <v>43.314742421161277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0.86881463884591625</v>
      </c>
      <c r="I12" s="31">
        <f t="shared" si="2"/>
        <v>7.1530042198527859</v>
      </c>
      <c r="J12" s="31">
        <f t="shared" si="2"/>
        <v>0</v>
      </c>
      <c r="K12" s="31">
        <f t="shared" si="2"/>
        <v>0</v>
      </c>
      <c r="L12" s="31">
        <f t="shared" si="2"/>
        <v>1.2453299576871426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0.50796588784757624</v>
      </c>
      <c r="S12" s="31">
        <f t="shared" si="2"/>
        <v>0.68488981155862416</v>
      </c>
      <c r="T12" s="31">
        <f t="shared" si="2"/>
        <v>1.236286644555125</v>
      </c>
      <c r="U12" s="31">
        <f t="shared" si="2"/>
        <v>0</v>
      </c>
      <c r="V12" s="31">
        <f t="shared" si="2"/>
        <v>0.11653894000767823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3.6591604332091118E-2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5.1748702588126472E-5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1.3570714540708892</v>
      </c>
      <c r="AW12" s="31">
        <f t="shared" si="2"/>
        <v>9.659447918884176</v>
      </c>
      <c r="AX12" s="31">
        <f t="shared" si="2"/>
        <v>7.8147405273397874</v>
      </c>
      <c r="AY12" s="31">
        <f t="shared" si="2"/>
        <v>0</v>
      </c>
      <c r="AZ12" s="31">
        <f t="shared" si="2"/>
        <v>1.7173092077614849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1.0664724874854179</v>
      </c>
      <c r="BG12" s="31">
        <f t="shared" si="2"/>
        <v>3.9784693287483144</v>
      </c>
      <c r="BH12" s="31">
        <f t="shared" si="2"/>
        <v>5.4421184672136071</v>
      </c>
      <c r="BI12" s="31">
        <f t="shared" si="2"/>
        <v>0</v>
      </c>
      <c r="BJ12" s="31">
        <f t="shared" si="2"/>
        <v>0.42963957626806576</v>
      </c>
      <c r="BK12" s="29">
        <f t="shared" si="1"/>
        <v>43.314742421161277</v>
      </c>
    </row>
    <row r="13" spans="1:107" x14ac:dyDescent="0.2">
      <c r="A13" s="23" t="s">
        <v>78</v>
      </c>
      <c r="B13" s="26" t="s">
        <v>10</v>
      </c>
      <c r="C13" s="4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1"/>
    </row>
    <row r="14" spans="1:107" x14ac:dyDescent="0.2">
      <c r="A14" s="23"/>
      <c r="B14" s="32" t="s">
        <v>37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1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20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1"/>
    </row>
    <row r="20" spans="1:63" x14ac:dyDescent="0.2">
      <c r="A20" s="23"/>
      <c r="B20" s="32" t="s">
        <v>37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9">
        <f t="shared" si="6"/>
        <v>0</v>
      </c>
    </row>
    <row r="21" spans="1:63" x14ac:dyDescent="0.2">
      <c r="A21" s="23"/>
      <c r="B21" s="30" t="s">
        <v>91</v>
      </c>
      <c r="C21" s="31">
        <f>SUM(C20)</f>
        <v>0</v>
      </c>
      <c r="D21" s="31">
        <f t="shared" ref="D21:BJ21" si="8">SUM(D20)</f>
        <v>0</v>
      </c>
      <c r="E21" s="31">
        <f t="shared" si="8"/>
        <v>0</v>
      </c>
      <c r="F21" s="31">
        <f t="shared" si="8"/>
        <v>0</v>
      </c>
      <c r="G21" s="31">
        <f t="shared" si="8"/>
        <v>0</v>
      </c>
      <c r="H21" s="31">
        <f t="shared" si="8"/>
        <v>0</v>
      </c>
      <c r="I21" s="31">
        <f t="shared" si="8"/>
        <v>0</v>
      </c>
      <c r="J21" s="31">
        <f t="shared" si="8"/>
        <v>0</v>
      </c>
      <c r="K21" s="31">
        <f t="shared" si="8"/>
        <v>0</v>
      </c>
      <c r="L21" s="31">
        <f t="shared" si="8"/>
        <v>0</v>
      </c>
      <c r="M21" s="31">
        <f t="shared" si="8"/>
        <v>0</v>
      </c>
      <c r="N21" s="31">
        <f t="shared" si="8"/>
        <v>0</v>
      </c>
      <c r="O21" s="31">
        <f t="shared" si="8"/>
        <v>0</v>
      </c>
      <c r="P21" s="31">
        <f t="shared" si="8"/>
        <v>0</v>
      </c>
      <c r="Q21" s="31">
        <f t="shared" si="8"/>
        <v>0</v>
      </c>
      <c r="R21" s="31">
        <f t="shared" si="8"/>
        <v>0</v>
      </c>
      <c r="S21" s="31">
        <f t="shared" si="8"/>
        <v>0</v>
      </c>
      <c r="T21" s="31">
        <f t="shared" si="8"/>
        <v>0</v>
      </c>
      <c r="U21" s="31">
        <f t="shared" si="8"/>
        <v>0</v>
      </c>
      <c r="V21" s="31">
        <f t="shared" si="8"/>
        <v>0</v>
      </c>
      <c r="W21" s="31">
        <f t="shared" si="8"/>
        <v>0</v>
      </c>
      <c r="X21" s="31">
        <f t="shared" si="8"/>
        <v>0</v>
      </c>
      <c r="Y21" s="31">
        <f t="shared" si="8"/>
        <v>0</v>
      </c>
      <c r="Z21" s="31">
        <f t="shared" si="8"/>
        <v>0</v>
      </c>
      <c r="AA21" s="31">
        <f t="shared" si="8"/>
        <v>0</v>
      </c>
      <c r="AB21" s="31">
        <f t="shared" si="8"/>
        <v>0</v>
      </c>
      <c r="AC21" s="31">
        <f t="shared" si="8"/>
        <v>0</v>
      </c>
      <c r="AD21" s="31">
        <f t="shared" si="8"/>
        <v>0</v>
      </c>
      <c r="AE21" s="31">
        <f t="shared" si="8"/>
        <v>0</v>
      </c>
      <c r="AF21" s="31">
        <f t="shared" si="8"/>
        <v>0</v>
      </c>
      <c r="AG21" s="31">
        <f t="shared" si="8"/>
        <v>0</v>
      </c>
      <c r="AH21" s="31">
        <f t="shared" si="8"/>
        <v>0</v>
      </c>
      <c r="AI21" s="31">
        <f t="shared" si="8"/>
        <v>0</v>
      </c>
      <c r="AJ21" s="31">
        <f t="shared" si="8"/>
        <v>0</v>
      </c>
      <c r="AK21" s="31">
        <f t="shared" si="8"/>
        <v>0</v>
      </c>
      <c r="AL21" s="31">
        <f t="shared" si="8"/>
        <v>0</v>
      </c>
      <c r="AM21" s="31">
        <f t="shared" si="8"/>
        <v>0</v>
      </c>
      <c r="AN21" s="31">
        <f t="shared" si="8"/>
        <v>0</v>
      </c>
      <c r="AO21" s="31">
        <f t="shared" si="8"/>
        <v>0</v>
      </c>
      <c r="AP21" s="31">
        <f t="shared" si="8"/>
        <v>0</v>
      </c>
      <c r="AQ21" s="31">
        <f t="shared" si="8"/>
        <v>0</v>
      </c>
      <c r="AR21" s="31">
        <f t="shared" si="8"/>
        <v>0</v>
      </c>
      <c r="AS21" s="31">
        <f t="shared" si="8"/>
        <v>0</v>
      </c>
      <c r="AT21" s="31">
        <f t="shared" si="8"/>
        <v>0</v>
      </c>
      <c r="AU21" s="31">
        <f t="shared" si="8"/>
        <v>0</v>
      </c>
      <c r="AV21" s="31">
        <f t="shared" si="8"/>
        <v>0</v>
      </c>
      <c r="AW21" s="31">
        <f t="shared" si="8"/>
        <v>0</v>
      </c>
      <c r="AX21" s="31">
        <f t="shared" si="8"/>
        <v>0</v>
      </c>
      <c r="AY21" s="31">
        <f t="shared" si="8"/>
        <v>0</v>
      </c>
      <c r="AZ21" s="31">
        <f t="shared" si="8"/>
        <v>0</v>
      </c>
      <c r="BA21" s="31">
        <f t="shared" si="8"/>
        <v>0</v>
      </c>
      <c r="BB21" s="31">
        <f t="shared" si="8"/>
        <v>0</v>
      </c>
      <c r="BC21" s="31">
        <f t="shared" si="8"/>
        <v>0</v>
      </c>
      <c r="BD21" s="31">
        <f t="shared" si="8"/>
        <v>0</v>
      </c>
      <c r="BE21" s="31">
        <f t="shared" si="8"/>
        <v>0</v>
      </c>
      <c r="BF21" s="31">
        <f t="shared" si="8"/>
        <v>0</v>
      </c>
      <c r="BG21" s="31">
        <f t="shared" si="8"/>
        <v>0</v>
      </c>
      <c r="BH21" s="31">
        <f t="shared" si="8"/>
        <v>0</v>
      </c>
      <c r="BI21" s="31">
        <f t="shared" si="8"/>
        <v>0</v>
      </c>
      <c r="BJ21" s="31">
        <f t="shared" si="8"/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1"/>
    </row>
    <row r="23" spans="1:63" x14ac:dyDescent="0.2">
      <c r="A23" s="23"/>
      <c r="B23" s="27" t="s">
        <v>105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0.74146229928983354</v>
      </c>
      <c r="I23" s="28">
        <v>1.588180645161517</v>
      </c>
      <c r="J23" s="28">
        <v>0</v>
      </c>
      <c r="K23" s="28">
        <v>0</v>
      </c>
      <c r="L23" s="28">
        <v>6.7566808675814496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0.41401472887047075</v>
      </c>
      <c r="S23" s="28">
        <v>0</v>
      </c>
      <c r="T23" s="28">
        <v>0</v>
      </c>
      <c r="U23" s="28">
        <v>0</v>
      </c>
      <c r="V23" s="28">
        <v>0.75743999999995126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4.1799034451573625E-2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0.1388738350323446</v>
      </c>
      <c r="AM23" s="28">
        <v>0</v>
      </c>
      <c r="AN23" s="28">
        <v>0</v>
      </c>
      <c r="AO23" s="28">
        <v>0</v>
      </c>
      <c r="AP23" s="28">
        <v>2.0644282806436362E-2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6.4698850255744151</v>
      </c>
      <c r="AW23" s="28">
        <v>0.41221927419412607</v>
      </c>
      <c r="AX23" s="28">
        <v>0</v>
      </c>
      <c r="AY23" s="28">
        <v>0</v>
      </c>
      <c r="AZ23" s="28">
        <v>7.0584073062027883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4.161821678733804</v>
      </c>
      <c r="BG23" s="28">
        <v>0.40868596612971986</v>
      </c>
      <c r="BH23" s="28">
        <v>0.64777314516234097</v>
      </c>
      <c r="BI23" s="28">
        <v>0</v>
      </c>
      <c r="BJ23" s="28">
        <v>3.1666405373253492</v>
      </c>
      <c r="BK23" s="29">
        <f t="shared" ref="BK23:BK31" si="9">SUM(C23:BJ23)</f>
        <v>32.784528626516121</v>
      </c>
    </row>
    <row r="24" spans="1:63" x14ac:dyDescent="0.2">
      <c r="A24" s="23"/>
      <c r="B24" s="27" t="s">
        <v>106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0.4869208845478476</v>
      </c>
      <c r="I24" s="28">
        <v>0.62080539677424662</v>
      </c>
      <c r="J24" s="28">
        <v>0</v>
      </c>
      <c r="K24" s="28">
        <v>0</v>
      </c>
      <c r="L24" s="28">
        <v>6.9154685960335334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0.29285804980607527</v>
      </c>
      <c r="S24" s="28">
        <v>0.24345309677415747</v>
      </c>
      <c r="T24" s="28">
        <v>0</v>
      </c>
      <c r="U24" s="28">
        <v>0</v>
      </c>
      <c r="V24" s="28">
        <v>0.13262278961253132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1.762448283872969E-2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6.0437611935201821E-2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4.7725045076412069</v>
      </c>
      <c r="AW24" s="28">
        <v>0.34155518758097542</v>
      </c>
      <c r="AX24" s="28">
        <v>0</v>
      </c>
      <c r="AY24" s="28">
        <v>0</v>
      </c>
      <c r="AZ24" s="28">
        <v>4.7979993511670838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2.7634110135108183</v>
      </c>
      <c r="BG24" s="28">
        <v>0.28952785890358779</v>
      </c>
      <c r="BH24" s="28">
        <v>0.70544961290428854</v>
      </c>
      <c r="BI24" s="28">
        <v>0</v>
      </c>
      <c r="BJ24" s="28">
        <v>2.0094321554535854</v>
      </c>
      <c r="BK24" s="29">
        <f t="shared" si="9"/>
        <v>24.450070595483869</v>
      </c>
    </row>
    <row r="25" spans="1:63" x14ac:dyDescent="0.2">
      <c r="A25" s="23"/>
      <c r="B25" s="27" t="s">
        <v>104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0.9474026669342428</v>
      </c>
      <c r="I25" s="28">
        <v>58.478392228119723</v>
      </c>
      <c r="J25" s="28">
        <v>1.6441154694660773</v>
      </c>
      <c r="K25" s="28">
        <v>0</v>
      </c>
      <c r="L25" s="28">
        <v>12.108541082962565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0.33475154617012814</v>
      </c>
      <c r="S25" s="28">
        <v>0.72611607462672156</v>
      </c>
      <c r="T25" s="28">
        <v>3.0697658442376721</v>
      </c>
      <c r="U25" s="28">
        <v>0</v>
      </c>
      <c r="V25" s="28">
        <v>0.47450539996674779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4.8481712999818752E-2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5.8399961386263161E-2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23.847278932462846</v>
      </c>
      <c r="AW25" s="28">
        <v>54.428586435961265</v>
      </c>
      <c r="AX25" s="28">
        <v>2.2764584416828759</v>
      </c>
      <c r="AY25" s="28">
        <v>0</v>
      </c>
      <c r="AZ25" s="28">
        <v>102.25697715585828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12.843978874345533</v>
      </c>
      <c r="BG25" s="28">
        <v>1.3765502881280542</v>
      </c>
      <c r="BH25" s="28">
        <v>3.466978522266392</v>
      </c>
      <c r="BI25" s="28">
        <v>0</v>
      </c>
      <c r="BJ25" s="28">
        <v>3.6647666837152237</v>
      </c>
      <c r="BK25" s="29">
        <f t="shared" si="9"/>
        <v>282.05204732129039</v>
      </c>
    </row>
    <row r="26" spans="1:63" x14ac:dyDescent="0.2">
      <c r="A26" s="23"/>
      <c r="B26" s="27" t="s">
        <v>119</v>
      </c>
      <c r="C26" s="28">
        <v>0</v>
      </c>
      <c r="D26" s="28">
        <v>1.9833140564714882</v>
      </c>
      <c r="E26" s="28">
        <v>0</v>
      </c>
      <c r="F26" s="28">
        <v>0</v>
      </c>
      <c r="G26" s="28">
        <v>0</v>
      </c>
      <c r="H26" s="28">
        <v>3.9207791669877361</v>
      </c>
      <c r="I26" s="28">
        <v>38.660620718223534</v>
      </c>
      <c r="J26" s="28">
        <v>9.323893278955607</v>
      </c>
      <c r="K26" s="28">
        <v>0</v>
      </c>
      <c r="L26" s="28">
        <v>14.951598238620551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1.7356141731833732</v>
      </c>
      <c r="S26" s="28">
        <v>7.7525002759697053</v>
      </c>
      <c r="T26" s="28">
        <v>19.480629379327382</v>
      </c>
      <c r="U26" s="28">
        <v>0</v>
      </c>
      <c r="V26" s="28">
        <v>3.8039679737444763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1.9900204579932301E-2</v>
      </c>
      <c r="AC26" s="28">
        <v>7.6146799620612438E-2</v>
      </c>
      <c r="AD26" s="28">
        <v>0</v>
      </c>
      <c r="AE26" s="28">
        <v>0</v>
      </c>
      <c r="AF26" s="28">
        <v>0.78840154101187776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5.2603441959682362E-2</v>
      </c>
      <c r="AM26" s="28">
        <v>5.8161614981319616E-2</v>
      </c>
      <c r="AN26" s="28">
        <v>0</v>
      </c>
      <c r="AO26" s="28">
        <v>0</v>
      </c>
      <c r="AP26" s="28">
        <v>0.3089863226645756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33.357703073419124</v>
      </c>
      <c r="AW26" s="28">
        <v>29.571099676464346</v>
      </c>
      <c r="AX26" s="28">
        <v>2.8344460573726331</v>
      </c>
      <c r="AY26" s="28">
        <v>0</v>
      </c>
      <c r="AZ26" s="28">
        <v>53.812438708034719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23.017905822874106</v>
      </c>
      <c r="BG26" s="28">
        <v>18.268936966514794</v>
      </c>
      <c r="BH26" s="28">
        <v>10.129568957121567</v>
      </c>
      <c r="BI26" s="28">
        <v>0</v>
      </c>
      <c r="BJ26" s="28">
        <v>22.894342191445197</v>
      </c>
      <c r="BK26" s="29">
        <f t="shared" si="9"/>
        <v>296.80355863954838</v>
      </c>
    </row>
    <row r="27" spans="1:63" x14ac:dyDescent="0.2">
      <c r="A27" s="23"/>
      <c r="B27" s="27" t="s">
        <v>120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0.79962377164494969</v>
      </c>
      <c r="I27" s="28">
        <v>0.66500508425835148</v>
      </c>
      <c r="J27" s="28">
        <v>0.40270031022601283</v>
      </c>
      <c r="K27" s="28">
        <v>0</v>
      </c>
      <c r="L27" s="28">
        <v>0.73654013122569406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8.3620509257618977E-2</v>
      </c>
      <c r="S27" s="28">
        <v>0</v>
      </c>
      <c r="T27" s="28">
        <v>0</v>
      </c>
      <c r="U27" s="28">
        <v>0</v>
      </c>
      <c r="V27" s="28">
        <v>0.40896201193575887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1.0752322068194361E-3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2.2264041933433196E-4</v>
      </c>
      <c r="AM27" s="28">
        <v>0</v>
      </c>
      <c r="AN27" s="28">
        <v>0</v>
      </c>
      <c r="AO27" s="28">
        <v>0</v>
      </c>
      <c r="AP27" s="28">
        <v>2.322836946212685E-3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27.290224330304632</v>
      </c>
      <c r="AW27" s="28">
        <v>1.5987199493284012</v>
      </c>
      <c r="AX27" s="28">
        <v>8.8627076893872978</v>
      </c>
      <c r="AY27" s="28">
        <v>0</v>
      </c>
      <c r="AZ27" s="28">
        <v>11.955379337085967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18.372624898497289</v>
      </c>
      <c r="BG27" s="28">
        <v>2.1751947128970119</v>
      </c>
      <c r="BH27" s="28">
        <v>3.4269151060321175</v>
      </c>
      <c r="BI27" s="28">
        <v>0</v>
      </c>
      <c r="BJ27" s="28">
        <v>6.529033707733654</v>
      </c>
      <c r="BK27" s="29">
        <f t="shared" si="9"/>
        <v>83.310872259387125</v>
      </c>
    </row>
    <row r="28" spans="1:63" x14ac:dyDescent="0.2">
      <c r="A28" s="23"/>
      <c r="B28" s="27" t="s">
        <v>129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1.8928605688090601</v>
      </c>
      <c r="I28" s="28">
        <v>91.636371707785244</v>
      </c>
      <c r="J28" s="28">
        <v>15.61835140138394</v>
      </c>
      <c r="K28" s="28">
        <v>0</v>
      </c>
      <c r="L28" s="28">
        <v>3.8805873209719035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0.42688133899990305</v>
      </c>
      <c r="S28" s="28">
        <v>0.21303422903260155</v>
      </c>
      <c r="T28" s="28">
        <v>8.3132808903058706</v>
      </c>
      <c r="U28" s="28">
        <v>0</v>
      </c>
      <c r="V28" s="28">
        <v>1.2237713150986067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9.431240935337426E-3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5.5278266964711191</v>
      </c>
      <c r="AW28" s="28">
        <v>5.8518898621861748</v>
      </c>
      <c r="AX28" s="28">
        <v>1.2081697897659842</v>
      </c>
      <c r="AY28" s="28">
        <v>0</v>
      </c>
      <c r="AZ28" s="28">
        <v>17.889297660619309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4.5527654385087706</v>
      </c>
      <c r="BG28" s="28">
        <v>3.5051301579764442</v>
      </c>
      <c r="BH28" s="28">
        <v>3.8711894472322159</v>
      </c>
      <c r="BI28" s="28">
        <v>0</v>
      </c>
      <c r="BJ28" s="28">
        <v>7.1049970002078719</v>
      </c>
      <c r="BK28" s="29">
        <f t="shared" si="9"/>
        <v>172.72583606629036</v>
      </c>
    </row>
    <row r="29" spans="1:63" x14ac:dyDescent="0.2">
      <c r="A29" s="23"/>
      <c r="B29" s="27" t="s">
        <v>121</v>
      </c>
      <c r="C29" s="28">
        <v>0</v>
      </c>
      <c r="D29" s="28">
        <v>10.225129811126415</v>
      </c>
      <c r="E29" s="28">
        <v>0</v>
      </c>
      <c r="F29" s="28">
        <v>0</v>
      </c>
      <c r="G29" s="28">
        <v>0</v>
      </c>
      <c r="H29" s="28">
        <v>14.869312138896937</v>
      </c>
      <c r="I29" s="28">
        <v>316.40760469271828</v>
      </c>
      <c r="J29" s="28">
        <v>92.270906313004616</v>
      </c>
      <c r="K29" s="28">
        <v>0</v>
      </c>
      <c r="L29" s="28">
        <v>72.232563397305483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9.4054118332758812</v>
      </c>
      <c r="S29" s="28">
        <v>18.790633482415508</v>
      </c>
      <c r="T29" s="28">
        <v>36.275454240836801</v>
      </c>
      <c r="U29" s="28">
        <v>0</v>
      </c>
      <c r="V29" s="28">
        <v>9.1961295316138667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0.34824563261283353</v>
      </c>
      <c r="AC29" s="28">
        <v>0.96193586527259312</v>
      </c>
      <c r="AD29" s="28">
        <v>0</v>
      </c>
      <c r="AE29" s="28">
        <v>0</v>
      </c>
      <c r="AF29" s="28">
        <v>1.1559262210702137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0.43714751171923993</v>
      </c>
      <c r="AM29" s="28">
        <v>0</v>
      </c>
      <c r="AN29" s="28">
        <v>0</v>
      </c>
      <c r="AO29" s="28">
        <v>0</v>
      </c>
      <c r="AP29" s="28">
        <v>0.2424438476754987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99.866494695150237</v>
      </c>
      <c r="AW29" s="28">
        <v>193.19383758291917</v>
      </c>
      <c r="AX29" s="28">
        <v>5.2028652386033194</v>
      </c>
      <c r="AY29" s="28">
        <v>0</v>
      </c>
      <c r="AZ29" s="28">
        <v>183.71620664799644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80.368865805673479</v>
      </c>
      <c r="BG29" s="28">
        <v>32.0270171428553</v>
      </c>
      <c r="BH29" s="28">
        <v>45.464652608892806</v>
      </c>
      <c r="BI29" s="28">
        <v>0</v>
      </c>
      <c r="BJ29" s="28">
        <v>68.848069113784646</v>
      </c>
      <c r="BK29" s="29">
        <f t="shared" si="9"/>
        <v>1291.5068533554197</v>
      </c>
    </row>
    <row r="30" spans="1:63" x14ac:dyDescent="0.2">
      <c r="A30" s="23"/>
      <c r="B30" s="30" t="s">
        <v>90</v>
      </c>
      <c r="C30" s="31">
        <f t="shared" ref="C30:AH30" si="10">SUM(C23:C29)</f>
        <v>0</v>
      </c>
      <c r="D30" s="31">
        <f t="shared" si="10"/>
        <v>12.208443867597904</v>
      </c>
      <c r="E30" s="31">
        <f t="shared" si="10"/>
        <v>0</v>
      </c>
      <c r="F30" s="31">
        <f t="shared" si="10"/>
        <v>0</v>
      </c>
      <c r="G30" s="31">
        <f t="shared" si="10"/>
        <v>0</v>
      </c>
      <c r="H30" s="31">
        <f t="shared" si="10"/>
        <v>23.658361497110608</v>
      </c>
      <c r="I30" s="31">
        <f t="shared" si="10"/>
        <v>508.05698047304088</v>
      </c>
      <c r="J30" s="31">
        <f t="shared" si="10"/>
        <v>119.25996677303625</v>
      </c>
      <c r="K30" s="31">
        <f t="shared" si="10"/>
        <v>0</v>
      </c>
      <c r="L30" s="31">
        <f t="shared" si="10"/>
        <v>117.58197963470118</v>
      </c>
      <c r="M30" s="31">
        <f t="shared" si="10"/>
        <v>0</v>
      </c>
      <c r="N30" s="31">
        <f t="shared" si="10"/>
        <v>0</v>
      </c>
      <c r="O30" s="31">
        <f t="shared" si="10"/>
        <v>0</v>
      </c>
      <c r="P30" s="31">
        <f t="shared" si="10"/>
        <v>0</v>
      </c>
      <c r="Q30" s="31">
        <f t="shared" si="10"/>
        <v>0</v>
      </c>
      <c r="R30" s="31">
        <f t="shared" si="10"/>
        <v>12.69315217956345</v>
      </c>
      <c r="S30" s="31">
        <f t="shared" si="10"/>
        <v>27.725737158818696</v>
      </c>
      <c r="T30" s="31">
        <f t="shared" si="10"/>
        <v>67.139130354707731</v>
      </c>
      <c r="U30" s="31">
        <f t="shared" si="10"/>
        <v>0</v>
      </c>
      <c r="V30" s="31">
        <f t="shared" si="10"/>
        <v>15.997399021971939</v>
      </c>
      <c r="W30" s="31">
        <f t="shared" si="10"/>
        <v>0</v>
      </c>
      <c r="X30" s="31">
        <f t="shared" si="10"/>
        <v>0</v>
      </c>
      <c r="Y30" s="31">
        <f t="shared" si="10"/>
        <v>0</v>
      </c>
      <c r="Z30" s="31">
        <f t="shared" si="10"/>
        <v>0</v>
      </c>
      <c r="AA30" s="31">
        <f t="shared" si="10"/>
        <v>0</v>
      </c>
      <c r="AB30" s="31">
        <f t="shared" si="10"/>
        <v>0.47712629968970732</v>
      </c>
      <c r="AC30" s="31">
        <f t="shared" si="10"/>
        <v>1.0380826648932056</v>
      </c>
      <c r="AD30" s="31">
        <f t="shared" si="10"/>
        <v>0</v>
      </c>
      <c r="AE30" s="31">
        <f t="shared" si="10"/>
        <v>0</v>
      </c>
      <c r="AF30" s="31">
        <f t="shared" si="10"/>
        <v>1.9443277620820916</v>
      </c>
      <c r="AG30" s="31">
        <f t="shared" si="10"/>
        <v>0</v>
      </c>
      <c r="AH30" s="31">
        <f t="shared" si="10"/>
        <v>0</v>
      </c>
      <c r="AI30" s="31">
        <f t="shared" ref="AI30:BJ30" si="11">SUM(AI23:AI29)</f>
        <v>0</v>
      </c>
      <c r="AJ30" s="31">
        <f t="shared" si="11"/>
        <v>0</v>
      </c>
      <c r="AK30" s="31">
        <f t="shared" si="11"/>
        <v>0</v>
      </c>
      <c r="AL30" s="31">
        <f t="shared" si="11"/>
        <v>0.75711624338740369</v>
      </c>
      <c r="AM30" s="31">
        <f t="shared" si="11"/>
        <v>5.8161614981319616E-2</v>
      </c>
      <c r="AN30" s="31">
        <f t="shared" si="11"/>
        <v>0</v>
      </c>
      <c r="AO30" s="31">
        <f t="shared" si="11"/>
        <v>0</v>
      </c>
      <c r="AP30" s="31">
        <f t="shared" si="11"/>
        <v>0.57439729009272333</v>
      </c>
      <c r="AQ30" s="31">
        <f t="shared" si="11"/>
        <v>0</v>
      </c>
      <c r="AR30" s="31">
        <f t="shared" si="11"/>
        <v>0</v>
      </c>
      <c r="AS30" s="31">
        <f t="shared" si="11"/>
        <v>0</v>
      </c>
      <c r="AT30" s="31">
        <f t="shared" si="11"/>
        <v>0</v>
      </c>
      <c r="AU30" s="31">
        <f t="shared" si="11"/>
        <v>0</v>
      </c>
      <c r="AV30" s="31">
        <f t="shared" si="11"/>
        <v>201.13191726102357</v>
      </c>
      <c r="AW30" s="31">
        <f t="shared" si="11"/>
        <v>285.39790796863446</v>
      </c>
      <c r="AX30" s="31">
        <f t="shared" si="11"/>
        <v>20.384647216812112</v>
      </c>
      <c r="AY30" s="31">
        <f t="shared" si="11"/>
        <v>0</v>
      </c>
      <c r="AZ30" s="31">
        <f t="shared" si="11"/>
        <v>381.48670616696461</v>
      </c>
      <c r="BA30" s="31">
        <f t="shared" si="11"/>
        <v>0</v>
      </c>
      <c r="BB30" s="31">
        <f t="shared" si="11"/>
        <v>0</v>
      </c>
      <c r="BC30" s="31">
        <f t="shared" si="11"/>
        <v>0</v>
      </c>
      <c r="BD30" s="31">
        <f t="shared" si="11"/>
        <v>0</v>
      </c>
      <c r="BE30" s="31">
        <f t="shared" si="11"/>
        <v>0</v>
      </c>
      <c r="BF30" s="31">
        <f t="shared" si="11"/>
        <v>146.0813735321438</v>
      </c>
      <c r="BG30" s="31">
        <f t="shared" si="11"/>
        <v>58.051043093404914</v>
      </c>
      <c r="BH30" s="31">
        <f t="shared" si="11"/>
        <v>67.71252739961173</v>
      </c>
      <c r="BI30" s="31">
        <f t="shared" si="11"/>
        <v>0</v>
      </c>
      <c r="BJ30" s="31">
        <f t="shared" si="11"/>
        <v>114.21728138966553</v>
      </c>
      <c r="BK30" s="29">
        <f t="shared" si="9"/>
        <v>2183.6337668639353</v>
      </c>
    </row>
    <row r="31" spans="1:63" x14ac:dyDescent="0.2">
      <c r="A31" s="23"/>
      <c r="B31" s="33" t="s">
        <v>80</v>
      </c>
      <c r="C31" s="28">
        <f t="shared" ref="C31:AH31" si="12">C9+C12+C15+C18+C21+C30</f>
        <v>0</v>
      </c>
      <c r="D31" s="28">
        <f t="shared" si="12"/>
        <v>31.216420567541977</v>
      </c>
      <c r="E31" s="28">
        <f t="shared" si="12"/>
        <v>0</v>
      </c>
      <c r="F31" s="28">
        <f t="shared" si="12"/>
        <v>0</v>
      </c>
      <c r="G31" s="28">
        <f t="shared" si="12"/>
        <v>0</v>
      </c>
      <c r="H31" s="28">
        <f t="shared" si="12"/>
        <v>38.143003375911533</v>
      </c>
      <c r="I31" s="28">
        <f t="shared" si="12"/>
        <v>5445.6275093358863</v>
      </c>
      <c r="J31" s="28">
        <f t="shared" si="12"/>
        <v>3090.2555110121548</v>
      </c>
      <c r="K31" s="28">
        <f t="shared" si="12"/>
        <v>0</v>
      </c>
      <c r="L31" s="28">
        <f t="shared" si="12"/>
        <v>264.58930225028416</v>
      </c>
      <c r="M31" s="28">
        <f t="shared" si="12"/>
        <v>0</v>
      </c>
      <c r="N31" s="28">
        <f t="shared" si="12"/>
        <v>0</v>
      </c>
      <c r="O31" s="28">
        <f t="shared" si="12"/>
        <v>0</v>
      </c>
      <c r="P31" s="28">
        <f t="shared" si="12"/>
        <v>0</v>
      </c>
      <c r="Q31" s="28">
        <f t="shared" si="12"/>
        <v>0</v>
      </c>
      <c r="R31" s="28">
        <f t="shared" si="12"/>
        <v>17.930980826817205</v>
      </c>
      <c r="S31" s="28">
        <f t="shared" si="12"/>
        <v>129.26482627439421</v>
      </c>
      <c r="T31" s="28">
        <f t="shared" si="12"/>
        <v>662.47463133992005</v>
      </c>
      <c r="U31" s="28">
        <f t="shared" si="12"/>
        <v>0</v>
      </c>
      <c r="V31" s="28">
        <f t="shared" si="12"/>
        <v>28.768781362800596</v>
      </c>
      <c r="W31" s="28">
        <f t="shared" si="12"/>
        <v>0</v>
      </c>
      <c r="X31" s="28">
        <f t="shared" si="12"/>
        <v>0</v>
      </c>
      <c r="Y31" s="28">
        <f t="shared" si="12"/>
        <v>0</v>
      </c>
      <c r="Z31" s="28">
        <f t="shared" si="12"/>
        <v>0</v>
      </c>
      <c r="AA31" s="28">
        <f t="shared" si="12"/>
        <v>0</v>
      </c>
      <c r="AB31" s="28">
        <f t="shared" si="12"/>
        <v>0.62263317929730255</v>
      </c>
      <c r="AC31" s="28">
        <f t="shared" si="12"/>
        <v>131.54198138090251</v>
      </c>
      <c r="AD31" s="28">
        <f t="shared" si="12"/>
        <v>0</v>
      </c>
      <c r="AE31" s="28">
        <f t="shared" si="12"/>
        <v>0</v>
      </c>
      <c r="AF31" s="28">
        <f t="shared" si="12"/>
        <v>2.6501341988673146</v>
      </c>
      <c r="AG31" s="28">
        <f t="shared" si="12"/>
        <v>0</v>
      </c>
      <c r="AH31" s="28">
        <f t="shared" si="12"/>
        <v>0</v>
      </c>
      <c r="AI31" s="28">
        <f t="shared" ref="AI31:BJ31" si="13">AI9+AI12+AI15+AI18+AI21+AI30</f>
        <v>0</v>
      </c>
      <c r="AJ31" s="28">
        <f t="shared" si="13"/>
        <v>0</v>
      </c>
      <c r="AK31" s="28">
        <f t="shared" si="13"/>
        <v>0</v>
      </c>
      <c r="AL31" s="28">
        <f t="shared" si="13"/>
        <v>0.95748949196526489</v>
      </c>
      <c r="AM31" s="28">
        <f t="shared" si="13"/>
        <v>0.11375523583210449</v>
      </c>
      <c r="AN31" s="28">
        <f t="shared" si="13"/>
        <v>0</v>
      </c>
      <c r="AO31" s="28">
        <f t="shared" si="13"/>
        <v>0</v>
      </c>
      <c r="AP31" s="28">
        <f t="shared" si="13"/>
        <v>0.74478299365185241</v>
      </c>
      <c r="AQ31" s="28">
        <f t="shared" si="13"/>
        <v>0</v>
      </c>
      <c r="AR31" s="28">
        <f t="shared" si="13"/>
        <v>0</v>
      </c>
      <c r="AS31" s="28">
        <f t="shared" si="13"/>
        <v>0</v>
      </c>
      <c r="AT31" s="28">
        <f t="shared" si="13"/>
        <v>0</v>
      </c>
      <c r="AU31" s="28">
        <f t="shared" si="13"/>
        <v>0</v>
      </c>
      <c r="AV31" s="28">
        <f t="shared" si="13"/>
        <v>230.74396706631916</v>
      </c>
      <c r="AW31" s="28">
        <f t="shared" si="13"/>
        <v>1023.1180629418266</v>
      </c>
      <c r="AX31" s="28">
        <f t="shared" si="13"/>
        <v>117.96859657601524</v>
      </c>
      <c r="AY31" s="28">
        <f t="shared" si="13"/>
        <v>0</v>
      </c>
      <c r="AZ31" s="28">
        <f t="shared" si="13"/>
        <v>547.95327350685784</v>
      </c>
      <c r="BA31" s="28">
        <f t="shared" si="13"/>
        <v>0</v>
      </c>
      <c r="BB31" s="28">
        <f t="shared" si="13"/>
        <v>0</v>
      </c>
      <c r="BC31" s="28">
        <f t="shared" si="13"/>
        <v>0</v>
      </c>
      <c r="BD31" s="28">
        <f t="shared" si="13"/>
        <v>0</v>
      </c>
      <c r="BE31" s="28">
        <f t="shared" si="13"/>
        <v>0</v>
      </c>
      <c r="BF31" s="28">
        <f t="shared" si="13"/>
        <v>158.70581574046514</v>
      </c>
      <c r="BG31" s="28">
        <f t="shared" si="13"/>
        <v>112.38822409154004</v>
      </c>
      <c r="BH31" s="28">
        <f t="shared" si="13"/>
        <v>123.53744525592649</v>
      </c>
      <c r="BI31" s="28">
        <f t="shared" si="13"/>
        <v>0</v>
      </c>
      <c r="BJ31" s="28">
        <f t="shared" si="13"/>
        <v>123.42682241756484</v>
      </c>
      <c r="BK31" s="29">
        <f t="shared" si="9"/>
        <v>12282.74395042274</v>
      </c>
    </row>
    <row r="32" spans="1:63" ht="3.75" customHeight="1" x14ac:dyDescent="0.2">
      <c r="A32" s="23"/>
      <c r="B32" s="34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1"/>
    </row>
    <row r="33" spans="1:63" x14ac:dyDescent="0.2">
      <c r="A33" s="23" t="s">
        <v>1</v>
      </c>
      <c r="B33" s="24" t="s">
        <v>7</v>
      </c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1"/>
    </row>
    <row r="34" spans="1:63" s="35" customFormat="1" x14ac:dyDescent="0.2">
      <c r="A34" s="23" t="s">
        <v>76</v>
      </c>
      <c r="B34" s="26" t="s">
        <v>2</v>
      </c>
      <c r="C34" s="5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8"/>
    </row>
    <row r="35" spans="1:63" s="35" customFormat="1" x14ac:dyDescent="0.2">
      <c r="A35" s="23"/>
      <c r="B35" s="27" t="s">
        <v>107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5.0309571902953705</v>
      </c>
      <c r="I35" s="28">
        <v>0.51059980624475854</v>
      </c>
      <c r="J35" s="28">
        <v>0</v>
      </c>
      <c r="K35" s="28">
        <v>0</v>
      </c>
      <c r="L35" s="28">
        <v>0.8409054168205492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3.8644871025886092</v>
      </c>
      <c r="S35" s="28">
        <v>0</v>
      </c>
      <c r="T35" s="28">
        <v>0</v>
      </c>
      <c r="U35" s="28">
        <v>0</v>
      </c>
      <c r="V35" s="28">
        <v>0.62621421905071051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0.87149270244835242</v>
      </c>
      <c r="AC35" s="28">
        <v>0</v>
      </c>
      <c r="AD35" s="28">
        <v>0</v>
      </c>
      <c r="AE35" s="28">
        <v>0</v>
      </c>
      <c r="AF35" s="28">
        <v>5.4912372321221523E-2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1.2603491612322082</v>
      </c>
      <c r="AM35" s="28">
        <v>0</v>
      </c>
      <c r="AN35" s="28">
        <v>0</v>
      </c>
      <c r="AO35" s="28">
        <v>0</v>
      </c>
      <c r="AP35" s="28">
        <v>0.12555131358041444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70.309601825943872</v>
      </c>
      <c r="AW35" s="28">
        <v>5.7825183809771161</v>
      </c>
      <c r="AX35" s="28">
        <v>0</v>
      </c>
      <c r="AY35" s="28">
        <v>0</v>
      </c>
      <c r="AZ35" s="28">
        <v>19.959464890137873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82.400684901238648</v>
      </c>
      <c r="BG35" s="28">
        <v>3.2668324775861501</v>
      </c>
      <c r="BH35" s="28">
        <v>0</v>
      </c>
      <c r="BI35" s="28">
        <v>0</v>
      </c>
      <c r="BJ35" s="28">
        <v>14.358720197662882</v>
      </c>
      <c r="BK35" s="29">
        <f t="shared" ref="BK35:BK36" si="14">SUM(C35:BJ35)</f>
        <v>209.26329195812872</v>
      </c>
    </row>
    <row r="36" spans="1:63" s="35" customFormat="1" x14ac:dyDescent="0.2">
      <c r="A36" s="23"/>
      <c r="B36" s="27" t="s">
        <v>108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3.3980187222445495</v>
      </c>
      <c r="I36" s="28">
        <v>0.65372078338731998</v>
      </c>
      <c r="J36" s="28">
        <v>0</v>
      </c>
      <c r="K36" s="28">
        <v>0</v>
      </c>
      <c r="L36" s="28">
        <v>0.1265001046776538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2.3114105127227171</v>
      </c>
      <c r="S36" s="28">
        <v>0</v>
      </c>
      <c r="T36" s="28">
        <v>0</v>
      </c>
      <c r="U36" s="28">
        <v>0</v>
      </c>
      <c r="V36" s="28">
        <v>7.4995876129214144E-3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0.1587200015113418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0.25659704310174064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139.52917140414172</v>
      </c>
      <c r="AW36" s="28">
        <v>0.23286204704551652</v>
      </c>
      <c r="AX36" s="28">
        <v>0</v>
      </c>
      <c r="AY36" s="28">
        <v>0</v>
      </c>
      <c r="AZ36" s="28">
        <v>5.8302631455251248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118.58860435893244</v>
      </c>
      <c r="BG36" s="28">
        <v>0</v>
      </c>
      <c r="BH36" s="28">
        <v>0</v>
      </c>
      <c r="BI36" s="28">
        <v>0</v>
      </c>
      <c r="BJ36" s="28">
        <v>0.81464970267747217</v>
      </c>
      <c r="BK36" s="29">
        <f t="shared" si="14"/>
        <v>271.90801741358052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5">SUM(D35:D36)</f>
        <v>0</v>
      </c>
      <c r="E37" s="36">
        <f t="shared" si="15"/>
        <v>0</v>
      </c>
      <c r="F37" s="36">
        <f t="shared" si="15"/>
        <v>0</v>
      </c>
      <c r="G37" s="36">
        <f t="shared" si="15"/>
        <v>0</v>
      </c>
      <c r="H37" s="36">
        <f t="shared" si="15"/>
        <v>8.4289759125399204</v>
      </c>
      <c r="I37" s="36">
        <f t="shared" si="15"/>
        <v>1.1643205896320785</v>
      </c>
      <c r="J37" s="36">
        <f t="shared" si="15"/>
        <v>0</v>
      </c>
      <c r="K37" s="36">
        <f t="shared" si="15"/>
        <v>0</v>
      </c>
      <c r="L37" s="36">
        <f t="shared" si="15"/>
        <v>0.96740552149820302</v>
      </c>
      <c r="M37" s="36">
        <f t="shared" si="15"/>
        <v>0</v>
      </c>
      <c r="N37" s="36">
        <f t="shared" si="15"/>
        <v>0</v>
      </c>
      <c r="O37" s="36">
        <f t="shared" si="15"/>
        <v>0</v>
      </c>
      <c r="P37" s="36">
        <f t="shared" si="15"/>
        <v>0</v>
      </c>
      <c r="Q37" s="36">
        <f t="shared" si="15"/>
        <v>0</v>
      </c>
      <c r="R37" s="36">
        <f t="shared" si="15"/>
        <v>6.1758976153113263</v>
      </c>
      <c r="S37" s="36">
        <f t="shared" si="15"/>
        <v>0</v>
      </c>
      <c r="T37" s="36">
        <f t="shared" si="15"/>
        <v>0</v>
      </c>
      <c r="U37" s="36">
        <f t="shared" si="15"/>
        <v>0</v>
      </c>
      <c r="V37" s="36">
        <f t="shared" si="15"/>
        <v>0.63371380666363197</v>
      </c>
      <c r="W37" s="36">
        <f t="shared" si="15"/>
        <v>0</v>
      </c>
      <c r="X37" s="36">
        <f t="shared" si="15"/>
        <v>0</v>
      </c>
      <c r="Y37" s="36">
        <f t="shared" si="15"/>
        <v>0</v>
      </c>
      <c r="Z37" s="36">
        <f t="shared" si="15"/>
        <v>0</v>
      </c>
      <c r="AA37" s="36">
        <f t="shared" si="15"/>
        <v>0</v>
      </c>
      <c r="AB37" s="36">
        <f t="shared" si="15"/>
        <v>1.0302127039596942</v>
      </c>
      <c r="AC37" s="36">
        <f t="shared" si="15"/>
        <v>0</v>
      </c>
      <c r="AD37" s="36">
        <f t="shared" si="15"/>
        <v>0</v>
      </c>
      <c r="AE37" s="36">
        <f t="shared" si="15"/>
        <v>0</v>
      </c>
      <c r="AF37" s="36">
        <f t="shared" si="15"/>
        <v>5.4912372321221523E-2</v>
      </c>
      <c r="AG37" s="36">
        <f t="shared" si="15"/>
        <v>0</v>
      </c>
      <c r="AH37" s="36">
        <f t="shared" si="15"/>
        <v>0</v>
      </c>
      <c r="AI37" s="36">
        <f t="shared" si="15"/>
        <v>0</v>
      </c>
      <c r="AJ37" s="36">
        <f t="shared" si="15"/>
        <v>0</v>
      </c>
      <c r="AK37" s="36">
        <f t="shared" si="15"/>
        <v>0</v>
      </c>
      <c r="AL37" s="36">
        <f t="shared" si="15"/>
        <v>1.5169462043339488</v>
      </c>
      <c r="AM37" s="36">
        <f t="shared" si="15"/>
        <v>0</v>
      </c>
      <c r="AN37" s="36">
        <f t="shared" si="15"/>
        <v>0</v>
      </c>
      <c r="AO37" s="36">
        <f t="shared" si="15"/>
        <v>0</v>
      </c>
      <c r="AP37" s="36">
        <f t="shared" si="15"/>
        <v>0.12555131358041444</v>
      </c>
      <c r="AQ37" s="36">
        <f t="shared" si="15"/>
        <v>0</v>
      </c>
      <c r="AR37" s="36">
        <f t="shared" si="15"/>
        <v>0</v>
      </c>
      <c r="AS37" s="36">
        <f t="shared" si="15"/>
        <v>0</v>
      </c>
      <c r="AT37" s="36">
        <f t="shared" si="15"/>
        <v>0</v>
      </c>
      <c r="AU37" s="36">
        <f t="shared" si="15"/>
        <v>0</v>
      </c>
      <c r="AV37" s="36">
        <f t="shared" si="15"/>
        <v>209.83877323008559</v>
      </c>
      <c r="AW37" s="36">
        <f t="shared" si="15"/>
        <v>6.0153804280226328</v>
      </c>
      <c r="AX37" s="36">
        <f t="shared" si="15"/>
        <v>0</v>
      </c>
      <c r="AY37" s="36">
        <f t="shared" si="15"/>
        <v>0</v>
      </c>
      <c r="AZ37" s="36">
        <f t="shared" si="15"/>
        <v>25.789728035662996</v>
      </c>
      <c r="BA37" s="36">
        <f t="shared" si="15"/>
        <v>0</v>
      </c>
      <c r="BB37" s="36">
        <f t="shared" si="15"/>
        <v>0</v>
      </c>
      <c r="BC37" s="36">
        <f t="shared" si="15"/>
        <v>0</v>
      </c>
      <c r="BD37" s="36">
        <f t="shared" si="15"/>
        <v>0</v>
      </c>
      <c r="BE37" s="36">
        <f t="shared" si="15"/>
        <v>0</v>
      </c>
      <c r="BF37" s="36">
        <f t="shared" si="15"/>
        <v>200.98928926017109</v>
      </c>
      <c r="BG37" s="36">
        <f t="shared" si="15"/>
        <v>3.2668324775861501</v>
      </c>
      <c r="BH37" s="36">
        <f t="shared" si="15"/>
        <v>0</v>
      </c>
      <c r="BI37" s="36">
        <f t="shared" si="15"/>
        <v>0</v>
      </c>
      <c r="BJ37" s="36">
        <f t="shared" si="15"/>
        <v>15.173369900340354</v>
      </c>
      <c r="BK37" s="36">
        <f t="shared" si="15"/>
        <v>481.17130937170924</v>
      </c>
    </row>
    <row r="38" spans="1:63" x14ac:dyDescent="0.2">
      <c r="A38" s="23" t="s">
        <v>77</v>
      </c>
      <c r="B38" s="26" t="s">
        <v>14</v>
      </c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1"/>
    </row>
    <row r="39" spans="1:63" x14ac:dyDescent="0.2">
      <c r="A39" s="23"/>
      <c r="B39" s="27" t="s">
        <v>128</v>
      </c>
      <c r="C39" s="28">
        <v>0</v>
      </c>
      <c r="D39" s="28">
        <v>3.0979297870968661E-2</v>
      </c>
      <c r="E39" s="28">
        <v>0</v>
      </c>
      <c r="F39" s="28">
        <v>0</v>
      </c>
      <c r="G39" s="28">
        <v>0</v>
      </c>
      <c r="H39" s="28">
        <v>0.68705431454890931</v>
      </c>
      <c r="I39" s="28">
        <v>80.15537844607897</v>
      </c>
      <c r="J39" s="28">
        <v>8.7788838709871584</v>
      </c>
      <c r="K39" s="28">
        <v>0</v>
      </c>
      <c r="L39" s="28">
        <v>15.110715667181911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0.27998885190331368</v>
      </c>
      <c r="S39" s="28">
        <v>1.2216085084865076</v>
      </c>
      <c r="T39" s="28">
        <v>0.87883586790514789</v>
      </c>
      <c r="U39" s="28">
        <v>0</v>
      </c>
      <c r="V39" s="28">
        <v>2.3078066251661151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1.3151426419237574E-2</v>
      </c>
      <c r="AC39" s="28">
        <v>0</v>
      </c>
      <c r="AD39" s="28">
        <v>0</v>
      </c>
      <c r="AE39" s="28">
        <v>0</v>
      </c>
      <c r="AF39" s="28">
        <v>0.10073051612928778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7.8066150000123041E-2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3.9362640113524998</v>
      </c>
      <c r="AW39" s="28">
        <v>6.1650883736597644</v>
      </c>
      <c r="AX39" s="28">
        <v>0.32339341429122392</v>
      </c>
      <c r="AY39" s="28">
        <v>0</v>
      </c>
      <c r="AZ39" s="28">
        <v>26.475717868383903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2.3664456813827464</v>
      </c>
      <c r="BG39" s="28">
        <v>2.8785329558142241</v>
      </c>
      <c r="BH39" s="28">
        <v>0.55189935484027675</v>
      </c>
      <c r="BI39" s="28">
        <v>0</v>
      </c>
      <c r="BJ39" s="28">
        <v>7.4673725376299434</v>
      </c>
      <c r="BK39" s="29">
        <f t="shared" ref="BK39" si="16">SUM(C39:BJ39)</f>
        <v>159.80791374003226</v>
      </c>
    </row>
    <row r="40" spans="1:63" x14ac:dyDescent="0.2">
      <c r="A40" s="23"/>
      <c r="B40" s="27" t="s">
        <v>127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2.6484784868665603</v>
      </c>
      <c r="I40" s="28">
        <v>0.84058891513877043</v>
      </c>
      <c r="J40" s="28">
        <v>0</v>
      </c>
      <c r="K40" s="28">
        <v>0</v>
      </c>
      <c r="L40" s="28">
        <v>2.0337250294759746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1.654856293900177</v>
      </c>
      <c r="S40" s="28">
        <v>0</v>
      </c>
      <c r="T40" s="28">
        <v>0</v>
      </c>
      <c r="U40" s="28">
        <v>0</v>
      </c>
      <c r="V40" s="28">
        <v>0.40330166768303521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0.33426109508093826</v>
      </c>
      <c r="AC40" s="28">
        <v>1.330985307342467E-3</v>
      </c>
      <c r="AD40" s="28">
        <v>0</v>
      </c>
      <c r="AE40" s="28">
        <v>0</v>
      </c>
      <c r="AF40" s="28">
        <v>8.717256858774064E-2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0.54426776142198341</v>
      </c>
      <c r="AM40" s="28">
        <v>0</v>
      </c>
      <c r="AN40" s="28">
        <v>0</v>
      </c>
      <c r="AO40" s="28">
        <v>0</v>
      </c>
      <c r="AP40" s="28">
        <v>0.13408785550365487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19.848786608142664</v>
      </c>
      <c r="AW40" s="28">
        <v>0.6069452301585383</v>
      </c>
      <c r="AX40" s="28">
        <v>0</v>
      </c>
      <c r="AY40" s="28">
        <v>0</v>
      </c>
      <c r="AZ40" s="28">
        <v>8.3716303227695477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16.472838542485654</v>
      </c>
      <c r="BG40" s="28">
        <v>0.19224535391978714</v>
      </c>
      <c r="BH40" s="28">
        <v>0.20376461745502308</v>
      </c>
      <c r="BI40" s="28">
        <v>0</v>
      </c>
      <c r="BJ40" s="28">
        <v>4.3674352065219697</v>
      </c>
      <c r="BK40" s="29">
        <f t="shared" ref="BK40:BK49" si="17">SUM(C40:BJ40)</f>
        <v>58.745716540419352</v>
      </c>
    </row>
    <row r="41" spans="1:63" x14ac:dyDescent="0.2">
      <c r="A41" s="23"/>
      <c r="B41" s="27" t="s">
        <v>122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0.32678407032266987</v>
      </c>
      <c r="I41" s="28">
        <v>5.9931707871059538E-2</v>
      </c>
      <c r="J41" s="28">
        <v>0</v>
      </c>
      <c r="K41" s="28">
        <v>0</v>
      </c>
      <c r="L41" s="28">
        <v>0.1391557360968704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0.19425373180621708</v>
      </c>
      <c r="S41" s="28">
        <v>0</v>
      </c>
      <c r="T41" s="28">
        <v>0</v>
      </c>
      <c r="U41" s="28">
        <v>0</v>
      </c>
      <c r="V41" s="28">
        <v>5.7597160322153326E-3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1.274744019641509E-2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3.6452501040707894E-2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4.7453167864952128</v>
      </c>
      <c r="AW41" s="28">
        <v>1.0783383357235131E-2</v>
      </c>
      <c r="AX41" s="28">
        <v>0</v>
      </c>
      <c r="AY41" s="28">
        <v>0</v>
      </c>
      <c r="AZ41" s="28">
        <v>1.5792069871267107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5.0797147304525287</v>
      </c>
      <c r="BG41" s="28">
        <v>1.2587847163976089E-2</v>
      </c>
      <c r="BH41" s="28">
        <v>0</v>
      </c>
      <c r="BI41" s="28">
        <v>0</v>
      </c>
      <c r="BJ41" s="28">
        <v>1.6134717518123836</v>
      </c>
      <c r="BK41" s="29">
        <f t="shared" si="17"/>
        <v>13.816166389774201</v>
      </c>
    </row>
    <row r="42" spans="1:63" x14ac:dyDescent="0.2">
      <c r="A42" s="23"/>
      <c r="B42" s="27" t="s">
        <v>125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2.8168143362230706</v>
      </c>
      <c r="I42" s="28">
        <v>12.893713806507803</v>
      </c>
      <c r="J42" s="28">
        <v>0</v>
      </c>
      <c r="K42" s="28">
        <v>0</v>
      </c>
      <c r="L42" s="28">
        <v>0.79862064929541088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1.6756488895947741</v>
      </c>
      <c r="S42" s="28">
        <v>0.21792554511492654</v>
      </c>
      <c r="T42" s="28">
        <v>0</v>
      </c>
      <c r="U42" s="28">
        <v>0</v>
      </c>
      <c r="V42" s="28">
        <v>0.25754434258659892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0.15574880888308129</v>
      </c>
      <c r="AC42" s="28">
        <v>1.8758908372168948E-3</v>
      </c>
      <c r="AD42" s="28">
        <v>0</v>
      </c>
      <c r="AE42" s="28">
        <v>0</v>
      </c>
      <c r="AF42" s="28">
        <v>0.23199467780745481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0.39581462017292812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107.46688016730425</v>
      </c>
      <c r="AW42" s="28">
        <v>5.0706716204763858</v>
      </c>
      <c r="AX42" s="28">
        <v>0</v>
      </c>
      <c r="AY42" s="28">
        <v>0</v>
      </c>
      <c r="AZ42" s="28">
        <v>16.934815073515836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113.78824612706534</v>
      </c>
      <c r="BG42" s="28">
        <v>4.3849904326680509</v>
      </c>
      <c r="BH42" s="28">
        <v>1.1674299031506762E-2</v>
      </c>
      <c r="BI42" s="28">
        <v>0</v>
      </c>
      <c r="BJ42" s="28">
        <v>4.332066524883059</v>
      </c>
      <c r="BK42" s="29">
        <f t="shared" si="17"/>
        <v>271.43504581196765</v>
      </c>
    </row>
    <row r="43" spans="1:63" x14ac:dyDescent="0.2">
      <c r="A43" s="23"/>
      <c r="B43" s="27" t="s">
        <v>124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6.4908605144804845</v>
      </c>
      <c r="I43" s="28">
        <v>18.906617470967191</v>
      </c>
      <c r="J43" s="28">
        <v>0</v>
      </c>
      <c r="K43" s="28">
        <v>0</v>
      </c>
      <c r="L43" s="28">
        <v>2.1594383239897015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4.464306161108798</v>
      </c>
      <c r="S43" s="28">
        <v>4.578383542096697</v>
      </c>
      <c r="T43" s="28">
        <v>0</v>
      </c>
      <c r="U43" s="28">
        <v>0</v>
      </c>
      <c r="V43" s="28">
        <v>1.3105395401313196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0.88604927786957732</v>
      </c>
      <c r="AC43" s="28">
        <v>1.8885310095228085E-3</v>
      </c>
      <c r="AD43" s="28">
        <v>0</v>
      </c>
      <c r="AE43" s="28">
        <v>0</v>
      </c>
      <c r="AF43" s="28">
        <v>1.2057689351587803E-4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1.6433848019689938</v>
      </c>
      <c r="AM43" s="28">
        <v>0</v>
      </c>
      <c r="AN43" s="28">
        <v>0</v>
      </c>
      <c r="AO43" s="28">
        <v>0</v>
      </c>
      <c r="AP43" s="28">
        <v>0.23593898537308239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67.958587792905632</v>
      </c>
      <c r="AW43" s="28">
        <v>19.675118745811503</v>
      </c>
      <c r="AX43" s="28">
        <v>0</v>
      </c>
      <c r="AY43" s="28">
        <v>0</v>
      </c>
      <c r="AZ43" s="28">
        <v>28.037529390765418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84.723820654225861</v>
      </c>
      <c r="BG43" s="28">
        <v>2.7678076915210865</v>
      </c>
      <c r="BH43" s="28">
        <v>1.0469209531746411</v>
      </c>
      <c r="BI43" s="28">
        <v>0</v>
      </c>
      <c r="BJ43" s="28">
        <v>23.026734626126554</v>
      </c>
      <c r="BK43" s="29">
        <f t="shared" si="17"/>
        <v>267.91404758041955</v>
      </c>
    </row>
    <row r="44" spans="1:63" x14ac:dyDescent="0.2">
      <c r="A44" s="23"/>
      <c r="B44" s="27" t="s">
        <v>110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1.2829164722595454</v>
      </c>
      <c r="I44" s="28">
        <v>0.24907442070000968</v>
      </c>
      <c r="J44" s="28">
        <v>0</v>
      </c>
      <c r="K44" s="28">
        <v>0</v>
      </c>
      <c r="L44" s="28">
        <v>0.78132736065426456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0.47442463987970723</v>
      </c>
      <c r="S44" s="28">
        <v>3.5856126801377255</v>
      </c>
      <c r="T44" s="28">
        <v>0</v>
      </c>
      <c r="U44" s="28">
        <v>0</v>
      </c>
      <c r="V44" s="28">
        <v>4.1096372239716072E-2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1.1808837828518172E-2</v>
      </c>
      <c r="AC44" s="28">
        <v>0</v>
      </c>
      <c r="AD44" s="28">
        <v>0</v>
      </c>
      <c r="AE44" s="28">
        <v>0</v>
      </c>
      <c r="AF44" s="28">
        <v>3.9849519429532599E-4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1.9449300165221773E-2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6.081630733605893</v>
      </c>
      <c r="AW44" s="28">
        <v>0.42142129732445638</v>
      </c>
      <c r="AX44" s="28">
        <v>0</v>
      </c>
      <c r="AY44" s="28">
        <v>0</v>
      </c>
      <c r="AZ44" s="28">
        <v>0.65636767794586881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4.2908932968624818</v>
      </c>
      <c r="BG44" s="28">
        <v>3.8996619353025411E-2</v>
      </c>
      <c r="BH44" s="28">
        <v>4.0524270306679273E-2</v>
      </c>
      <c r="BI44" s="28">
        <v>0</v>
      </c>
      <c r="BJ44" s="28">
        <v>1.4366743690264627</v>
      </c>
      <c r="BK44" s="29">
        <f t="shared" si="17"/>
        <v>19.412616843483871</v>
      </c>
    </row>
    <row r="45" spans="1:63" x14ac:dyDescent="0.2">
      <c r="A45" s="23"/>
      <c r="B45" s="27" t="s">
        <v>109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1.1090826576004695</v>
      </c>
      <c r="I45" s="28">
        <v>0.27198274278296486</v>
      </c>
      <c r="J45" s="28">
        <v>0</v>
      </c>
      <c r="K45" s="28">
        <v>0</v>
      </c>
      <c r="L45" s="28">
        <v>3.9690322241953768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0.83005100479814575</v>
      </c>
      <c r="S45" s="28">
        <v>4.0759923659111967</v>
      </c>
      <c r="T45" s="28">
        <v>0</v>
      </c>
      <c r="U45" s="28">
        <v>0</v>
      </c>
      <c r="V45" s="28">
        <v>1.2003249273570118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4.9307565853293739E-2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2.9492606288137584E-2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4.9297985206450479</v>
      </c>
      <c r="AW45" s="28">
        <v>0.12902058893979118</v>
      </c>
      <c r="AX45" s="28">
        <v>0</v>
      </c>
      <c r="AY45" s="28">
        <v>0</v>
      </c>
      <c r="AZ45" s="28">
        <v>2.6076943829137851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4.2938693137647288</v>
      </c>
      <c r="BG45" s="28">
        <v>0.814036652858527</v>
      </c>
      <c r="BH45" s="28">
        <v>0.10182905815134989</v>
      </c>
      <c r="BI45" s="28">
        <v>0</v>
      </c>
      <c r="BJ45" s="28">
        <v>1.9931073881659809</v>
      </c>
      <c r="BK45" s="29">
        <f t="shared" si="17"/>
        <v>26.404622000225803</v>
      </c>
    </row>
    <row r="46" spans="1:63" x14ac:dyDescent="0.2">
      <c r="A46" s="23"/>
      <c r="B46" s="27" t="s">
        <v>111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0.91867839651171979</v>
      </c>
      <c r="I46" s="28">
        <v>1.0274428701614897</v>
      </c>
      <c r="J46" s="28">
        <v>0</v>
      </c>
      <c r="K46" s="28">
        <v>0</v>
      </c>
      <c r="L46" s="28">
        <v>0.85122920028390103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0.53481393835723823</v>
      </c>
      <c r="S46" s="28">
        <v>0</v>
      </c>
      <c r="T46" s="28">
        <v>0</v>
      </c>
      <c r="U46" s="28">
        <v>0</v>
      </c>
      <c r="V46" s="28">
        <v>0.12307347342758718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0.15736550740610172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0.21511944124289623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20.380204029184569</v>
      </c>
      <c r="AW46" s="28">
        <v>0.71245960545218578</v>
      </c>
      <c r="AX46" s="28">
        <v>0</v>
      </c>
      <c r="AY46" s="28">
        <v>0</v>
      </c>
      <c r="AZ46" s="28">
        <v>2.9941716914118182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23.835695533771165</v>
      </c>
      <c r="BG46" s="28">
        <v>0.15881255298640345</v>
      </c>
      <c r="BH46" s="28">
        <v>0</v>
      </c>
      <c r="BI46" s="28">
        <v>0</v>
      </c>
      <c r="BJ46" s="28">
        <v>1.9878011771576021</v>
      </c>
      <c r="BK46" s="29">
        <f t="shared" si="17"/>
        <v>53.896867417354677</v>
      </c>
    </row>
    <row r="47" spans="1:63" x14ac:dyDescent="0.2">
      <c r="A47" s="23"/>
      <c r="B47" s="27" t="s">
        <v>123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9.4961572952300592</v>
      </c>
      <c r="I47" s="28">
        <v>35.629366467108369</v>
      </c>
      <c r="J47" s="28">
        <v>0</v>
      </c>
      <c r="K47" s="28">
        <v>0</v>
      </c>
      <c r="L47" s="28">
        <v>5.6202872899754386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6.1140213483799597</v>
      </c>
      <c r="S47" s="28">
        <v>5.8839465976032361</v>
      </c>
      <c r="T47" s="28">
        <v>2.0268626480029144</v>
      </c>
      <c r="U47" s="28">
        <v>0</v>
      </c>
      <c r="V47" s="28">
        <v>1.6747792937645389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4.0896862384580714</v>
      </c>
      <c r="AC47" s="28">
        <v>4.7914707120845369E-2</v>
      </c>
      <c r="AD47" s="28">
        <v>0</v>
      </c>
      <c r="AE47" s="28">
        <v>0</v>
      </c>
      <c r="AF47" s="28">
        <v>0.58230847311478695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3.9476733551076642</v>
      </c>
      <c r="AM47" s="28">
        <v>8.8633552165039639E-3</v>
      </c>
      <c r="AN47" s="28">
        <v>0</v>
      </c>
      <c r="AO47" s="28">
        <v>0</v>
      </c>
      <c r="AP47" s="28">
        <v>0.23610708776785921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111.98334092007831</v>
      </c>
      <c r="AW47" s="28">
        <v>6.8849291737170475</v>
      </c>
      <c r="AX47" s="28">
        <v>0</v>
      </c>
      <c r="AY47" s="28">
        <v>0</v>
      </c>
      <c r="AZ47" s="28">
        <v>58.531996261015408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117.43603970226242</v>
      </c>
      <c r="BG47" s="28">
        <v>14.397026811384528</v>
      </c>
      <c r="BH47" s="28">
        <v>2.0379714943105438</v>
      </c>
      <c r="BI47" s="28">
        <v>0</v>
      </c>
      <c r="BJ47" s="28">
        <v>47.94833514057531</v>
      </c>
      <c r="BK47" s="29">
        <f t="shared" si="17"/>
        <v>434.57761366019383</v>
      </c>
    </row>
    <row r="48" spans="1:63" x14ac:dyDescent="0.2">
      <c r="A48" s="23"/>
      <c r="B48" s="30" t="s">
        <v>86</v>
      </c>
      <c r="C48" s="28">
        <f>SUM(C39:C47)</f>
        <v>0</v>
      </c>
      <c r="D48" s="28">
        <f t="shared" ref="D48:BJ48" si="18">SUM(D39:D47)</f>
        <v>3.0979297870968661E-2</v>
      </c>
      <c r="E48" s="28">
        <f t="shared" si="18"/>
        <v>0</v>
      </c>
      <c r="F48" s="28">
        <f t="shared" si="18"/>
        <v>0</v>
      </c>
      <c r="G48" s="28">
        <f t="shared" si="18"/>
        <v>0</v>
      </c>
      <c r="H48" s="28">
        <f t="shared" si="18"/>
        <v>25.776826544043487</v>
      </c>
      <c r="I48" s="28">
        <f t="shared" si="18"/>
        <v>150.03409684731662</v>
      </c>
      <c r="J48" s="28">
        <f t="shared" si="18"/>
        <v>8.7788838709871584</v>
      </c>
      <c r="K48" s="28">
        <f t="shared" si="18"/>
        <v>0</v>
      </c>
      <c r="L48" s="28">
        <f t="shared" si="18"/>
        <v>31.463531481148848</v>
      </c>
      <c r="M48" s="28">
        <f t="shared" si="18"/>
        <v>0</v>
      </c>
      <c r="N48" s="28">
        <f t="shared" si="18"/>
        <v>0</v>
      </c>
      <c r="O48" s="28">
        <f t="shared" si="18"/>
        <v>0</v>
      </c>
      <c r="P48" s="28">
        <f t="shared" si="18"/>
        <v>0</v>
      </c>
      <c r="Q48" s="28">
        <f t="shared" si="18"/>
        <v>0</v>
      </c>
      <c r="R48" s="28">
        <f t="shared" si="18"/>
        <v>16.22236485972833</v>
      </c>
      <c r="S48" s="28">
        <f t="shared" si="18"/>
        <v>19.56346923935029</v>
      </c>
      <c r="T48" s="28">
        <f t="shared" si="18"/>
        <v>2.9056985159080622</v>
      </c>
      <c r="U48" s="28">
        <f t="shared" si="18"/>
        <v>0</v>
      </c>
      <c r="V48" s="28">
        <f t="shared" si="18"/>
        <v>7.3242259583881388</v>
      </c>
      <c r="W48" s="28">
        <f t="shared" si="18"/>
        <v>0</v>
      </c>
      <c r="X48" s="28">
        <f t="shared" si="18"/>
        <v>0</v>
      </c>
      <c r="Y48" s="28">
        <f t="shared" si="18"/>
        <v>0</v>
      </c>
      <c r="Z48" s="28">
        <f t="shared" si="18"/>
        <v>0</v>
      </c>
      <c r="AA48" s="28">
        <f t="shared" si="18"/>
        <v>0</v>
      </c>
      <c r="AB48" s="28">
        <f t="shared" si="18"/>
        <v>5.7101261979952351</v>
      </c>
      <c r="AC48" s="28">
        <f t="shared" si="18"/>
        <v>5.3010114274927536E-2</v>
      </c>
      <c r="AD48" s="28">
        <f t="shared" si="18"/>
        <v>0</v>
      </c>
      <c r="AE48" s="28">
        <f t="shared" si="18"/>
        <v>0</v>
      </c>
      <c r="AF48" s="28">
        <f t="shared" si="18"/>
        <v>1.0027253077270815</v>
      </c>
      <c r="AG48" s="28">
        <f t="shared" si="18"/>
        <v>0</v>
      </c>
      <c r="AH48" s="28">
        <f t="shared" si="18"/>
        <v>0</v>
      </c>
      <c r="AI48" s="28">
        <f t="shared" si="18"/>
        <v>0</v>
      </c>
      <c r="AJ48" s="28">
        <f t="shared" si="18"/>
        <v>0</v>
      </c>
      <c r="AK48" s="28">
        <f t="shared" si="18"/>
        <v>0</v>
      </c>
      <c r="AL48" s="28">
        <f t="shared" si="18"/>
        <v>6.9097205374086563</v>
      </c>
      <c r="AM48" s="28">
        <f t="shared" si="18"/>
        <v>8.8633552165039639E-3</v>
      </c>
      <c r="AN48" s="28">
        <f t="shared" si="18"/>
        <v>0</v>
      </c>
      <c r="AO48" s="28">
        <f t="shared" si="18"/>
        <v>0</v>
      </c>
      <c r="AP48" s="28">
        <f t="shared" si="18"/>
        <v>0.60613392864459648</v>
      </c>
      <c r="AQ48" s="28">
        <f t="shared" si="18"/>
        <v>0</v>
      </c>
      <c r="AR48" s="28">
        <f t="shared" si="18"/>
        <v>0</v>
      </c>
      <c r="AS48" s="28">
        <f t="shared" si="18"/>
        <v>0</v>
      </c>
      <c r="AT48" s="28">
        <f t="shared" si="18"/>
        <v>0</v>
      </c>
      <c r="AU48" s="28">
        <f t="shared" si="18"/>
        <v>0</v>
      </c>
      <c r="AV48" s="28">
        <f t="shared" si="18"/>
        <v>347.33080956971406</v>
      </c>
      <c r="AW48" s="28">
        <f t="shared" si="18"/>
        <v>39.67643801889691</v>
      </c>
      <c r="AX48" s="28">
        <f t="shared" si="18"/>
        <v>0.32339341429122392</v>
      </c>
      <c r="AY48" s="28">
        <f t="shared" si="18"/>
        <v>0</v>
      </c>
      <c r="AZ48" s="28">
        <f t="shared" si="18"/>
        <v>146.18912965584832</v>
      </c>
      <c r="BA48" s="28">
        <f t="shared" si="18"/>
        <v>0</v>
      </c>
      <c r="BB48" s="28">
        <f t="shared" si="18"/>
        <v>0</v>
      </c>
      <c r="BC48" s="28">
        <f t="shared" si="18"/>
        <v>0</v>
      </c>
      <c r="BD48" s="28">
        <f t="shared" si="18"/>
        <v>0</v>
      </c>
      <c r="BE48" s="28">
        <f t="shared" si="18"/>
        <v>0</v>
      </c>
      <c r="BF48" s="28">
        <f t="shared" si="18"/>
        <v>372.28756358227298</v>
      </c>
      <c r="BG48" s="28">
        <f t="shared" si="18"/>
        <v>25.645036917669607</v>
      </c>
      <c r="BH48" s="28">
        <f t="shared" si="18"/>
        <v>3.9945840472700205</v>
      </c>
      <c r="BI48" s="28">
        <f t="shared" si="18"/>
        <v>0</v>
      </c>
      <c r="BJ48" s="28">
        <f t="shared" si="18"/>
        <v>94.172998721899262</v>
      </c>
      <c r="BK48" s="29">
        <f t="shared" si="17"/>
        <v>1306.0106099838713</v>
      </c>
    </row>
    <row r="49" spans="1:63" x14ac:dyDescent="0.2">
      <c r="A49" s="23"/>
      <c r="B49" s="33" t="s">
        <v>84</v>
      </c>
      <c r="C49" s="31">
        <f t="shared" ref="C49:AH49" si="19">C37+C48</f>
        <v>0</v>
      </c>
      <c r="D49" s="31">
        <f t="shared" si="19"/>
        <v>3.0979297870968661E-2</v>
      </c>
      <c r="E49" s="31">
        <f t="shared" si="19"/>
        <v>0</v>
      </c>
      <c r="F49" s="31">
        <f t="shared" si="19"/>
        <v>0</v>
      </c>
      <c r="G49" s="31">
        <f t="shared" si="19"/>
        <v>0</v>
      </c>
      <c r="H49" s="31">
        <f t="shared" si="19"/>
        <v>34.205802456583406</v>
      </c>
      <c r="I49" s="31">
        <f t="shared" si="19"/>
        <v>151.19841743694869</v>
      </c>
      <c r="J49" s="31">
        <f t="shared" si="19"/>
        <v>8.7788838709871584</v>
      </c>
      <c r="K49" s="31">
        <f t="shared" si="19"/>
        <v>0</v>
      </c>
      <c r="L49" s="31">
        <f t="shared" si="19"/>
        <v>32.430937002647049</v>
      </c>
      <c r="M49" s="31">
        <f t="shared" si="19"/>
        <v>0</v>
      </c>
      <c r="N49" s="31">
        <f t="shared" si="19"/>
        <v>0</v>
      </c>
      <c r="O49" s="31">
        <f t="shared" si="19"/>
        <v>0</v>
      </c>
      <c r="P49" s="31">
        <f t="shared" si="19"/>
        <v>0</v>
      </c>
      <c r="Q49" s="31">
        <f t="shared" si="19"/>
        <v>0</v>
      </c>
      <c r="R49" s="31">
        <f t="shared" si="19"/>
        <v>22.398262475039658</v>
      </c>
      <c r="S49" s="31">
        <f t="shared" si="19"/>
        <v>19.56346923935029</v>
      </c>
      <c r="T49" s="31">
        <f t="shared" si="19"/>
        <v>2.9056985159080622</v>
      </c>
      <c r="U49" s="31">
        <f t="shared" si="19"/>
        <v>0</v>
      </c>
      <c r="V49" s="31">
        <f t="shared" si="19"/>
        <v>7.9579397650517709</v>
      </c>
      <c r="W49" s="31">
        <f t="shared" si="19"/>
        <v>0</v>
      </c>
      <c r="X49" s="31">
        <f t="shared" si="19"/>
        <v>0</v>
      </c>
      <c r="Y49" s="31">
        <f t="shared" si="19"/>
        <v>0</v>
      </c>
      <c r="Z49" s="31">
        <f t="shared" si="19"/>
        <v>0</v>
      </c>
      <c r="AA49" s="31">
        <f t="shared" si="19"/>
        <v>0</v>
      </c>
      <c r="AB49" s="31">
        <f t="shared" si="19"/>
        <v>6.7403389019549298</v>
      </c>
      <c r="AC49" s="31">
        <f t="shared" si="19"/>
        <v>5.3010114274927536E-2</v>
      </c>
      <c r="AD49" s="31">
        <f t="shared" si="19"/>
        <v>0</v>
      </c>
      <c r="AE49" s="31">
        <f t="shared" si="19"/>
        <v>0</v>
      </c>
      <c r="AF49" s="31">
        <f t="shared" si="19"/>
        <v>1.0576376800483029</v>
      </c>
      <c r="AG49" s="31">
        <f t="shared" si="19"/>
        <v>0</v>
      </c>
      <c r="AH49" s="31">
        <f t="shared" si="19"/>
        <v>0</v>
      </c>
      <c r="AI49" s="31">
        <f t="shared" ref="AI49:BJ49" si="20">AI37+AI48</f>
        <v>0</v>
      </c>
      <c r="AJ49" s="31">
        <f t="shared" si="20"/>
        <v>0</v>
      </c>
      <c r="AK49" s="31">
        <f t="shared" si="20"/>
        <v>0</v>
      </c>
      <c r="AL49" s="31">
        <f t="shared" si="20"/>
        <v>8.4266667417426042</v>
      </c>
      <c r="AM49" s="31">
        <f t="shared" si="20"/>
        <v>8.8633552165039639E-3</v>
      </c>
      <c r="AN49" s="31">
        <f t="shared" si="20"/>
        <v>0</v>
      </c>
      <c r="AO49" s="31">
        <f t="shared" si="20"/>
        <v>0</v>
      </c>
      <c r="AP49" s="31">
        <f t="shared" si="20"/>
        <v>0.73168524222501086</v>
      </c>
      <c r="AQ49" s="31">
        <f t="shared" si="20"/>
        <v>0</v>
      </c>
      <c r="AR49" s="31">
        <f t="shared" si="20"/>
        <v>0</v>
      </c>
      <c r="AS49" s="31">
        <f t="shared" si="20"/>
        <v>0</v>
      </c>
      <c r="AT49" s="31">
        <f t="shared" si="20"/>
        <v>0</v>
      </c>
      <c r="AU49" s="31">
        <f t="shared" si="20"/>
        <v>0</v>
      </c>
      <c r="AV49" s="31">
        <f t="shared" si="20"/>
        <v>557.16958279979963</v>
      </c>
      <c r="AW49" s="31">
        <f t="shared" si="20"/>
        <v>45.691818446919541</v>
      </c>
      <c r="AX49" s="31">
        <f t="shared" si="20"/>
        <v>0.32339341429122392</v>
      </c>
      <c r="AY49" s="31">
        <f t="shared" si="20"/>
        <v>0</v>
      </c>
      <c r="AZ49" s="31">
        <f t="shared" si="20"/>
        <v>171.97885769151131</v>
      </c>
      <c r="BA49" s="31">
        <f t="shared" si="20"/>
        <v>0</v>
      </c>
      <c r="BB49" s="31">
        <f t="shared" si="20"/>
        <v>0</v>
      </c>
      <c r="BC49" s="31">
        <f t="shared" si="20"/>
        <v>0</v>
      </c>
      <c r="BD49" s="31">
        <f t="shared" si="20"/>
        <v>0</v>
      </c>
      <c r="BE49" s="31">
        <f t="shared" si="20"/>
        <v>0</v>
      </c>
      <c r="BF49" s="31">
        <f t="shared" si="20"/>
        <v>573.2768528424441</v>
      </c>
      <c r="BG49" s="31">
        <f t="shared" si="20"/>
        <v>28.911869395255756</v>
      </c>
      <c r="BH49" s="31">
        <f t="shared" si="20"/>
        <v>3.9945840472700205</v>
      </c>
      <c r="BI49" s="31">
        <f t="shared" si="20"/>
        <v>0</v>
      </c>
      <c r="BJ49" s="31">
        <f t="shared" si="20"/>
        <v>109.34636862223962</v>
      </c>
      <c r="BK49" s="29">
        <f t="shared" si="17"/>
        <v>1787.1819193555807</v>
      </c>
    </row>
    <row r="50" spans="1:63" ht="3" customHeight="1" x14ac:dyDescent="0.2">
      <c r="A50" s="23"/>
      <c r="B50" s="26"/>
      <c r="C50" s="4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1"/>
    </row>
    <row r="51" spans="1:63" x14ac:dyDescent="0.2">
      <c r="A51" s="23" t="s">
        <v>15</v>
      </c>
      <c r="B51" s="24" t="s">
        <v>8</v>
      </c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1"/>
    </row>
    <row r="52" spans="1:63" x14ac:dyDescent="0.2">
      <c r="A52" s="23" t="s">
        <v>76</v>
      </c>
      <c r="B52" s="26" t="s">
        <v>16</v>
      </c>
      <c r="C52" s="49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1"/>
    </row>
    <row r="53" spans="1:63" x14ac:dyDescent="0.2">
      <c r="A53" s="23"/>
      <c r="B53" s="27" t="s">
        <v>126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3.1206296938218312</v>
      </c>
      <c r="I53" s="28">
        <v>56.613170707107692</v>
      </c>
      <c r="J53" s="28">
        <v>0</v>
      </c>
      <c r="K53" s="28">
        <v>0</v>
      </c>
      <c r="L53" s="28">
        <v>6.8707370539797994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1.6549208533442139</v>
      </c>
      <c r="S53" s="28">
        <v>1.4612079128951299E-2</v>
      </c>
      <c r="T53" s="28">
        <v>4.6416264672103305</v>
      </c>
      <c r="U53" s="28">
        <v>0</v>
      </c>
      <c r="V53" s="28">
        <v>5.2463145373749285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1.2693092876851186</v>
      </c>
      <c r="AC53" s="28">
        <v>1.8820660342713865E-3</v>
      </c>
      <c r="AD53" s="28">
        <v>0</v>
      </c>
      <c r="AE53" s="28">
        <v>0</v>
      </c>
      <c r="AF53" s="28">
        <v>1.4318308847189425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1.5696610694834492</v>
      </c>
      <c r="AM53" s="28">
        <v>2.7861393239288944E-2</v>
      </c>
      <c r="AN53" s="28">
        <v>0</v>
      </c>
      <c r="AO53" s="28">
        <v>0</v>
      </c>
      <c r="AP53" s="28">
        <v>1.7403962684011642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55.996755013965874</v>
      </c>
      <c r="AW53" s="28">
        <v>8.0835705113368501</v>
      </c>
      <c r="AX53" s="28">
        <v>0</v>
      </c>
      <c r="AY53" s="28">
        <v>0</v>
      </c>
      <c r="AZ53" s="28">
        <v>85.59587747701751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47.037320381801337</v>
      </c>
      <c r="BG53" s="28">
        <v>1.6666454605527423</v>
      </c>
      <c r="BH53" s="28">
        <v>13.008309368310574</v>
      </c>
      <c r="BI53" s="28">
        <v>0</v>
      </c>
      <c r="BJ53" s="28">
        <v>49.312325893646445</v>
      </c>
      <c r="BK53" s="29">
        <f t="shared" ref="BK53:BK54" si="21">SUM(C53:BJ53)</f>
        <v>344.9037564681613</v>
      </c>
    </row>
    <row r="54" spans="1:63" x14ac:dyDescent="0.2">
      <c r="A54" s="23"/>
      <c r="B54" s="33" t="s">
        <v>83</v>
      </c>
      <c r="C54" s="31">
        <f>SUM(C53)</f>
        <v>0</v>
      </c>
      <c r="D54" s="31">
        <f t="shared" ref="D54:BJ54" si="22">SUM(D53)</f>
        <v>0</v>
      </c>
      <c r="E54" s="31">
        <f t="shared" si="22"/>
        <v>0</v>
      </c>
      <c r="F54" s="31">
        <f t="shared" si="22"/>
        <v>0</v>
      </c>
      <c r="G54" s="31">
        <f t="shared" si="22"/>
        <v>0</v>
      </c>
      <c r="H54" s="31">
        <f t="shared" si="22"/>
        <v>3.1206296938218312</v>
      </c>
      <c r="I54" s="31">
        <f t="shared" si="22"/>
        <v>56.613170707107692</v>
      </c>
      <c r="J54" s="31">
        <f t="shared" si="22"/>
        <v>0</v>
      </c>
      <c r="K54" s="31">
        <f t="shared" si="22"/>
        <v>0</v>
      </c>
      <c r="L54" s="31">
        <f t="shared" si="22"/>
        <v>6.8707370539797994</v>
      </c>
      <c r="M54" s="31">
        <f t="shared" si="22"/>
        <v>0</v>
      </c>
      <c r="N54" s="31">
        <f t="shared" si="22"/>
        <v>0</v>
      </c>
      <c r="O54" s="31">
        <f t="shared" si="22"/>
        <v>0</v>
      </c>
      <c r="P54" s="31">
        <f t="shared" si="22"/>
        <v>0</v>
      </c>
      <c r="Q54" s="31">
        <f t="shared" si="22"/>
        <v>0</v>
      </c>
      <c r="R54" s="31">
        <f t="shared" si="22"/>
        <v>1.6549208533442139</v>
      </c>
      <c r="S54" s="31">
        <f t="shared" si="22"/>
        <v>1.4612079128951299E-2</v>
      </c>
      <c r="T54" s="31">
        <f t="shared" si="22"/>
        <v>4.6416264672103305</v>
      </c>
      <c r="U54" s="31">
        <f t="shared" si="22"/>
        <v>0</v>
      </c>
      <c r="V54" s="31">
        <f t="shared" si="22"/>
        <v>5.2463145373749285</v>
      </c>
      <c r="W54" s="31">
        <f t="shared" si="22"/>
        <v>0</v>
      </c>
      <c r="X54" s="31">
        <f t="shared" si="22"/>
        <v>0</v>
      </c>
      <c r="Y54" s="31">
        <f t="shared" si="22"/>
        <v>0</v>
      </c>
      <c r="Z54" s="31">
        <f t="shared" si="22"/>
        <v>0</v>
      </c>
      <c r="AA54" s="31">
        <f t="shared" si="22"/>
        <v>0</v>
      </c>
      <c r="AB54" s="31">
        <f t="shared" si="22"/>
        <v>1.2693092876851186</v>
      </c>
      <c r="AC54" s="31">
        <f t="shared" si="22"/>
        <v>1.8820660342713865E-3</v>
      </c>
      <c r="AD54" s="31">
        <f t="shared" si="22"/>
        <v>0</v>
      </c>
      <c r="AE54" s="31">
        <f t="shared" si="22"/>
        <v>0</v>
      </c>
      <c r="AF54" s="31">
        <f t="shared" si="22"/>
        <v>1.4318308847189425</v>
      </c>
      <c r="AG54" s="31">
        <f t="shared" si="22"/>
        <v>0</v>
      </c>
      <c r="AH54" s="31">
        <f t="shared" si="22"/>
        <v>0</v>
      </c>
      <c r="AI54" s="31">
        <f t="shared" si="22"/>
        <v>0</v>
      </c>
      <c r="AJ54" s="31">
        <f t="shared" si="22"/>
        <v>0</v>
      </c>
      <c r="AK54" s="31">
        <f t="shared" si="22"/>
        <v>0</v>
      </c>
      <c r="AL54" s="31">
        <f t="shared" si="22"/>
        <v>1.5696610694834492</v>
      </c>
      <c r="AM54" s="31">
        <f t="shared" si="22"/>
        <v>2.7861393239288944E-2</v>
      </c>
      <c r="AN54" s="31">
        <f t="shared" si="22"/>
        <v>0</v>
      </c>
      <c r="AO54" s="31">
        <f t="shared" si="22"/>
        <v>0</v>
      </c>
      <c r="AP54" s="31">
        <f t="shared" si="22"/>
        <v>1.7403962684011642</v>
      </c>
      <c r="AQ54" s="31">
        <f t="shared" si="22"/>
        <v>0</v>
      </c>
      <c r="AR54" s="31">
        <f t="shared" si="22"/>
        <v>0</v>
      </c>
      <c r="AS54" s="31">
        <f t="shared" si="22"/>
        <v>0</v>
      </c>
      <c r="AT54" s="31">
        <f t="shared" si="22"/>
        <v>0</v>
      </c>
      <c r="AU54" s="31">
        <f t="shared" si="22"/>
        <v>0</v>
      </c>
      <c r="AV54" s="31">
        <f t="shared" si="22"/>
        <v>55.996755013965874</v>
      </c>
      <c r="AW54" s="31">
        <f t="shared" si="22"/>
        <v>8.0835705113368501</v>
      </c>
      <c r="AX54" s="31">
        <f t="shared" si="22"/>
        <v>0</v>
      </c>
      <c r="AY54" s="31">
        <f t="shared" si="22"/>
        <v>0</v>
      </c>
      <c r="AZ54" s="31">
        <f t="shared" si="22"/>
        <v>85.59587747701751</v>
      </c>
      <c r="BA54" s="31">
        <f t="shared" si="22"/>
        <v>0</v>
      </c>
      <c r="BB54" s="31">
        <f t="shared" si="22"/>
        <v>0</v>
      </c>
      <c r="BC54" s="31">
        <f t="shared" si="22"/>
        <v>0</v>
      </c>
      <c r="BD54" s="31">
        <f t="shared" si="22"/>
        <v>0</v>
      </c>
      <c r="BE54" s="31">
        <f t="shared" si="22"/>
        <v>0</v>
      </c>
      <c r="BF54" s="31">
        <f t="shared" si="22"/>
        <v>47.037320381801337</v>
      </c>
      <c r="BG54" s="31">
        <f t="shared" si="22"/>
        <v>1.6666454605527423</v>
      </c>
      <c r="BH54" s="31">
        <f t="shared" si="22"/>
        <v>13.008309368310574</v>
      </c>
      <c r="BI54" s="31">
        <f t="shared" si="22"/>
        <v>0</v>
      </c>
      <c r="BJ54" s="31">
        <f t="shared" si="22"/>
        <v>49.312325893646445</v>
      </c>
      <c r="BK54" s="29">
        <f t="shared" si="21"/>
        <v>344.9037564681613</v>
      </c>
    </row>
    <row r="55" spans="1:63" ht="2.25" customHeight="1" x14ac:dyDescent="0.2">
      <c r="A55" s="23"/>
      <c r="B55" s="26"/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1"/>
    </row>
    <row r="56" spans="1:63" x14ac:dyDescent="0.2">
      <c r="A56" s="23" t="s">
        <v>4</v>
      </c>
      <c r="B56" s="24" t="s">
        <v>9</v>
      </c>
      <c r="C56" s="49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1"/>
    </row>
    <row r="57" spans="1:63" x14ac:dyDescent="0.2">
      <c r="A57" s="23" t="s">
        <v>76</v>
      </c>
      <c r="B57" s="26" t="s">
        <v>17</v>
      </c>
      <c r="C57" s="49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1"/>
    </row>
    <row r="58" spans="1:63" x14ac:dyDescent="0.2">
      <c r="A58" s="23"/>
      <c r="B58" s="30" t="s">
        <v>37</v>
      </c>
      <c r="C58" s="31">
        <v>0</v>
      </c>
      <c r="D58" s="28">
        <v>0</v>
      </c>
      <c r="E58" s="28">
        <v>0</v>
      </c>
      <c r="F58" s="28">
        <v>0</v>
      </c>
      <c r="G58" s="37">
        <v>0</v>
      </c>
      <c r="H58" s="31">
        <v>0</v>
      </c>
      <c r="I58" s="28">
        <v>0</v>
      </c>
      <c r="J58" s="28">
        <v>0</v>
      </c>
      <c r="K58" s="28">
        <v>0</v>
      </c>
      <c r="L58" s="37">
        <v>0</v>
      </c>
      <c r="M58" s="31">
        <v>0</v>
      </c>
      <c r="N58" s="28">
        <v>0</v>
      </c>
      <c r="O58" s="28">
        <v>0</v>
      </c>
      <c r="P58" s="28">
        <v>0</v>
      </c>
      <c r="Q58" s="37">
        <v>0</v>
      </c>
      <c r="R58" s="31">
        <v>0</v>
      </c>
      <c r="S58" s="28">
        <v>0</v>
      </c>
      <c r="T58" s="28">
        <v>0</v>
      </c>
      <c r="U58" s="28">
        <v>0</v>
      </c>
      <c r="V58" s="37">
        <v>0</v>
      </c>
      <c r="W58" s="31">
        <v>0</v>
      </c>
      <c r="X58" s="28">
        <v>0</v>
      </c>
      <c r="Y58" s="28">
        <v>0</v>
      </c>
      <c r="Z58" s="28">
        <v>0</v>
      </c>
      <c r="AA58" s="37">
        <v>0</v>
      </c>
      <c r="AB58" s="31">
        <v>0</v>
      </c>
      <c r="AC58" s="28">
        <v>0</v>
      </c>
      <c r="AD58" s="28">
        <v>0</v>
      </c>
      <c r="AE58" s="28">
        <v>0</v>
      </c>
      <c r="AF58" s="37">
        <v>0</v>
      </c>
      <c r="AG58" s="31">
        <v>0</v>
      </c>
      <c r="AH58" s="28">
        <v>0</v>
      </c>
      <c r="AI58" s="28">
        <v>0</v>
      </c>
      <c r="AJ58" s="28">
        <v>0</v>
      </c>
      <c r="AK58" s="37">
        <v>0</v>
      </c>
      <c r="AL58" s="31">
        <v>0</v>
      </c>
      <c r="AM58" s="28">
        <v>0</v>
      </c>
      <c r="AN58" s="28">
        <v>0</v>
      </c>
      <c r="AO58" s="28">
        <v>0</v>
      </c>
      <c r="AP58" s="37">
        <v>0</v>
      </c>
      <c r="AQ58" s="31">
        <v>0</v>
      </c>
      <c r="AR58" s="28">
        <v>0</v>
      </c>
      <c r="AS58" s="28">
        <v>0</v>
      </c>
      <c r="AT58" s="28">
        <v>0</v>
      </c>
      <c r="AU58" s="37">
        <v>0</v>
      </c>
      <c r="AV58" s="31">
        <v>0</v>
      </c>
      <c r="AW58" s="28">
        <v>0</v>
      </c>
      <c r="AX58" s="28">
        <v>0</v>
      </c>
      <c r="AY58" s="28">
        <v>0</v>
      </c>
      <c r="AZ58" s="37">
        <v>0</v>
      </c>
      <c r="BA58" s="31">
        <v>0</v>
      </c>
      <c r="BB58" s="28">
        <v>0</v>
      </c>
      <c r="BC58" s="28">
        <v>0</v>
      </c>
      <c r="BD58" s="28">
        <v>0</v>
      </c>
      <c r="BE58" s="37">
        <v>0</v>
      </c>
      <c r="BF58" s="31">
        <v>0</v>
      </c>
      <c r="BG58" s="28">
        <v>0</v>
      </c>
      <c r="BH58" s="28">
        <v>0</v>
      </c>
      <c r="BI58" s="28">
        <v>0</v>
      </c>
      <c r="BJ58" s="37">
        <v>0</v>
      </c>
      <c r="BK58" s="29">
        <f>SUM(C58:BJ58)</f>
        <v>0</v>
      </c>
    </row>
    <row r="59" spans="1:63" x14ac:dyDescent="0.2">
      <c r="A59" s="23"/>
      <c r="B59" s="30" t="s">
        <v>85</v>
      </c>
      <c r="C59" s="31">
        <f>SUM(C58)</f>
        <v>0</v>
      </c>
      <c r="D59" s="31">
        <f t="shared" ref="D59:BJ59" si="23">SUM(D58)</f>
        <v>0</v>
      </c>
      <c r="E59" s="31">
        <f t="shared" si="23"/>
        <v>0</v>
      </c>
      <c r="F59" s="31">
        <f t="shared" si="23"/>
        <v>0</v>
      </c>
      <c r="G59" s="31">
        <f t="shared" si="23"/>
        <v>0</v>
      </c>
      <c r="H59" s="31">
        <f t="shared" si="23"/>
        <v>0</v>
      </c>
      <c r="I59" s="31">
        <f t="shared" si="23"/>
        <v>0</v>
      </c>
      <c r="J59" s="31">
        <f t="shared" si="23"/>
        <v>0</v>
      </c>
      <c r="K59" s="31">
        <f t="shared" si="23"/>
        <v>0</v>
      </c>
      <c r="L59" s="31">
        <f t="shared" si="23"/>
        <v>0</v>
      </c>
      <c r="M59" s="31">
        <f t="shared" si="23"/>
        <v>0</v>
      </c>
      <c r="N59" s="31">
        <f t="shared" si="23"/>
        <v>0</v>
      </c>
      <c r="O59" s="31">
        <f t="shared" si="23"/>
        <v>0</v>
      </c>
      <c r="P59" s="31">
        <f t="shared" si="23"/>
        <v>0</v>
      </c>
      <c r="Q59" s="31">
        <f t="shared" si="23"/>
        <v>0</v>
      </c>
      <c r="R59" s="31">
        <f t="shared" si="23"/>
        <v>0</v>
      </c>
      <c r="S59" s="31">
        <f t="shared" si="23"/>
        <v>0</v>
      </c>
      <c r="T59" s="31">
        <f t="shared" si="23"/>
        <v>0</v>
      </c>
      <c r="U59" s="31">
        <f t="shared" si="23"/>
        <v>0</v>
      </c>
      <c r="V59" s="31">
        <f t="shared" si="23"/>
        <v>0</v>
      </c>
      <c r="W59" s="31">
        <f t="shared" si="23"/>
        <v>0</v>
      </c>
      <c r="X59" s="31">
        <f t="shared" si="23"/>
        <v>0</v>
      </c>
      <c r="Y59" s="31">
        <f t="shared" si="23"/>
        <v>0</v>
      </c>
      <c r="Z59" s="31">
        <f t="shared" si="23"/>
        <v>0</v>
      </c>
      <c r="AA59" s="31">
        <f t="shared" si="23"/>
        <v>0</v>
      </c>
      <c r="AB59" s="31">
        <f t="shared" si="23"/>
        <v>0</v>
      </c>
      <c r="AC59" s="31">
        <f t="shared" si="23"/>
        <v>0</v>
      </c>
      <c r="AD59" s="31">
        <f t="shared" si="23"/>
        <v>0</v>
      </c>
      <c r="AE59" s="31">
        <f t="shared" si="23"/>
        <v>0</v>
      </c>
      <c r="AF59" s="31">
        <f t="shared" si="23"/>
        <v>0</v>
      </c>
      <c r="AG59" s="31">
        <f t="shared" si="23"/>
        <v>0</v>
      </c>
      <c r="AH59" s="31">
        <f t="shared" si="23"/>
        <v>0</v>
      </c>
      <c r="AI59" s="31">
        <f t="shared" si="23"/>
        <v>0</v>
      </c>
      <c r="AJ59" s="31">
        <f t="shared" si="23"/>
        <v>0</v>
      </c>
      <c r="AK59" s="31">
        <f t="shared" si="23"/>
        <v>0</v>
      </c>
      <c r="AL59" s="31">
        <f t="shared" si="23"/>
        <v>0</v>
      </c>
      <c r="AM59" s="31">
        <f t="shared" si="23"/>
        <v>0</v>
      </c>
      <c r="AN59" s="31">
        <f t="shared" si="23"/>
        <v>0</v>
      </c>
      <c r="AO59" s="31">
        <f t="shared" si="23"/>
        <v>0</v>
      </c>
      <c r="AP59" s="31">
        <f t="shared" si="23"/>
        <v>0</v>
      </c>
      <c r="AQ59" s="31">
        <f t="shared" si="23"/>
        <v>0</v>
      </c>
      <c r="AR59" s="31">
        <f t="shared" si="23"/>
        <v>0</v>
      </c>
      <c r="AS59" s="31">
        <f t="shared" si="23"/>
        <v>0</v>
      </c>
      <c r="AT59" s="31">
        <f t="shared" si="23"/>
        <v>0</v>
      </c>
      <c r="AU59" s="31">
        <f t="shared" si="23"/>
        <v>0</v>
      </c>
      <c r="AV59" s="31">
        <f t="shared" si="23"/>
        <v>0</v>
      </c>
      <c r="AW59" s="31">
        <f t="shared" si="23"/>
        <v>0</v>
      </c>
      <c r="AX59" s="31">
        <f t="shared" si="23"/>
        <v>0</v>
      </c>
      <c r="AY59" s="31">
        <f t="shared" si="23"/>
        <v>0</v>
      </c>
      <c r="AZ59" s="31">
        <f t="shared" si="23"/>
        <v>0</v>
      </c>
      <c r="BA59" s="31">
        <f t="shared" si="23"/>
        <v>0</v>
      </c>
      <c r="BB59" s="31">
        <f t="shared" si="23"/>
        <v>0</v>
      </c>
      <c r="BC59" s="31">
        <f t="shared" si="23"/>
        <v>0</v>
      </c>
      <c r="BD59" s="31">
        <f t="shared" si="23"/>
        <v>0</v>
      </c>
      <c r="BE59" s="31">
        <f t="shared" si="23"/>
        <v>0</v>
      </c>
      <c r="BF59" s="31">
        <f t="shared" si="23"/>
        <v>0</v>
      </c>
      <c r="BG59" s="31">
        <f t="shared" si="23"/>
        <v>0</v>
      </c>
      <c r="BH59" s="31">
        <f t="shared" si="23"/>
        <v>0</v>
      </c>
      <c r="BI59" s="31">
        <f t="shared" si="23"/>
        <v>0</v>
      </c>
      <c r="BJ59" s="31">
        <f t="shared" si="23"/>
        <v>0</v>
      </c>
      <c r="BK59" s="29">
        <f>SUM(C59:BJ59)</f>
        <v>0</v>
      </c>
    </row>
    <row r="60" spans="1:63" x14ac:dyDescent="0.2">
      <c r="A60" s="23" t="s">
        <v>77</v>
      </c>
      <c r="B60" s="26" t="s">
        <v>18</v>
      </c>
      <c r="C60" s="49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1"/>
    </row>
    <row r="61" spans="1:63" x14ac:dyDescent="0.2">
      <c r="A61" s="23"/>
      <c r="B61" s="30" t="s">
        <v>114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0.24453792463582033</v>
      </c>
      <c r="AW61" s="31">
        <v>181.78402600821937</v>
      </c>
      <c r="AX61" s="31">
        <v>297.74652340894431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0.1390762920432696</v>
      </c>
      <c r="BG61" s="31">
        <v>28.084329537727488</v>
      </c>
      <c r="BH61" s="31">
        <v>0</v>
      </c>
      <c r="BI61" s="31">
        <v>0</v>
      </c>
      <c r="BJ61" s="31">
        <v>0.63626715246217391</v>
      </c>
      <c r="BK61" s="29">
        <f t="shared" ref="BK61:BK66" si="24">SUM(C61:BJ61)</f>
        <v>508.63476032403241</v>
      </c>
    </row>
    <row r="62" spans="1:63" x14ac:dyDescent="0.2">
      <c r="A62" s="23"/>
      <c r="B62" s="30" t="s">
        <v>115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0.15865842928272184</v>
      </c>
      <c r="AW62" s="31">
        <v>77.537700123317862</v>
      </c>
      <c r="AX62" s="31">
        <v>299.30827921440363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5.3432076393647256E-2</v>
      </c>
      <c r="BG62" s="31">
        <v>1.6619895709206052E-4</v>
      </c>
      <c r="BH62" s="31">
        <v>0</v>
      </c>
      <c r="BI62" s="31">
        <v>0</v>
      </c>
      <c r="BJ62" s="31">
        <v>0</v>
      </c>
      <c r="BK62" s="29">
        <f t="shared" si="24"/>
        <v>377.05823604235496</v>
      </c>
    </row>
    <row r="63" spans="1:63" x14ac:dyDescent="0.2">
      <c r="A63" s="23"/>
      <c r="B63" s="30" t="s">
        <v>113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0.40397794627328276</v>
      </c>
      <c r="AW63" s="31">
        <v>73.016081961614503</v>
      </c>
      <c r="AX63" s="31">
        <v>0</v>
      </c>
      <c r="AY63" s="31">
        <v>0</v>
      </c>
      <c r="AZ63" s="31">
        <v>1.0581464616032448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9.1720976682318309E-2</v>
      </c>
      <c r="BG63" s="31">
        <v>1.0923445707073468E-2</v>
      </c>
      <c r="BH63" s="31">
        <v>0</v>
      </c>
      <c r="BI63" s="31">
        <v>0</v>
      </c>
      <c r="BJ63" s="31">
        <v>0.36972468450664048</v>
      </c>
      <c r="BK63" s="29">
        <f t="shared" si="24"/>
        <v>74.950575476387073</v>
      </c>
    </row>
    <row r="64" spans="1:63" x14ac:dyDescent="0.2">
      <c r="A64" s="23"/>
      <c r="B64" s="30" t="s">
        <v>116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1.0502916283556785</v>
      </c>
      <c r="AW64" s="31">
        <v>0.91816419985849917</v>
      </c>
      <c r="AX64" s="31">
        <v>311.06987942488405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1.9865821422118686</v>
      </c>
      <c r="BG64" s="31">
        <v>1.1823367434491599E-5</v>
      </c>
      <c r="BH64" s="31">
        <v>0</v>
      </c>
      <c r="BI64" s="31">
        <v>0</v>
      </c>
      <c r="BJ64" s="31">
        <v>0</v>
      </c>
      <c r="BK64" s="29">
        <f t="shared" si="24"/>
        <v>315.02492921867758</v>
      </c>
    </row>
    <row r="65" spans="1:63" x14ac:dyDescent="0.2">
      <c r="A65" s="23"/>
      <c r="B65" s="30" t="s">
        <v>86</v>
      </c>
      <c r="C65" s="31">
        <f>SUM(C61:C64)</f>
        <v>0</v>
      </c>
      <c r="D65" s="31">
        <f t="shared" ref="D65:BJ65" si="25">SUM(D61:D64)</f>
        <v>0</v>
      </c>
      <c r="E65" s="31">
        <f t="shared" si="25"/>
        <v>0</v>
      </c>
      <c r="F65" s="31">
        <f t="shared" si="25"/>
        <v>0</v>
      </c>
      <c r="G65" s="31">
        <f t="shared" si="25"/>
        <v>0</v>
      </c>
      <c r="H65" s="31">
        <f t="shared" si="25"/>
        <v>0</v>
      </c>
      <c r="I65" s="31">
        <f t="shared" si="25"/>
        <v>0</v>
      </c>
      <c r="J65" s="31">
        <f t="shared" si="25"/>
        <v>0</v>
      </c>
      <c r="K65" s="31">
        <f t="shared" si="25"/>
        <v>0</v>
      </c>
      <c r="L65" s="31">
        <f t="shared" si="25"/>
        <v>0</v>
      </c>
      <c r="M65" s="31">
        <f t="shared" si="25"/>
        <v>0</v>
      </c>
      <c r="N65" s="31">
        <f t="shared" si="25"/>
        <v>0</v>
      </c>
      <c r="O65" s="31">
        <f t="shared" si="25"/>
        <v>0</v>
      </c>
      <c r="P65" s="31">
        <f t="shared" si="25"/>
        <v>0</v>
      </c>
      <c r="Q65" s="31">
        <f t="shared" si="25"/>
        <v>0</v>
      </c>
      <c r="R65" s="31">
        <f t="shared" si="25"/>
        <v>0</v>
      </c>
      <c r="S65" s="31">
        <f t="shared" si="25"/>
        <v>0</v>
      </c>
      <c r="T65" s="31">
        <f t="shared" si="25"/>
        <v>0</v>
      </c>
      <c r="U65" s="31">
        <f t="shared" si="25"/>
        <v>0</v>
      </c>
      <c r="V65" s="31">
        <f t="shared" si="25"/>
        <v>0</v>
      </c>
      <c r="W65" s="31">
        <f t="shared" si="25"/>
        <v>0</v>
      </c>
      <c r="X65" s="31">
        <f t="shared" si="25"/>
        <v>0</v>
      </c>
      <c r="Y65" s="31">
        <f t="shared" si="25"/>
        <v>0</v>
      </c>
      <c r="Z65" s="31">
        <f t="shared" si="25"/>
        <v>0</v>
      </c>
      <c r="AA65" s="31">
        <f t="shared" si="25"/>
        <v>0</v>
      </c>
      <c r="AB65" s="31">
        <f t="shared" si="25"/>
        <v>0</v>
      </c>
      <c r="AC65" s="31">
        <f t="shared" si="25"/>
        <v>0</v>
      </c>
      <c r="AD65" s="31">
        <f t="shared" si="25"/>
        <v>0</v>
      </c>
      <c r="AE65" s="31">
        <f t="shared" si="25"/>
        <v>0</v>
      </c>
      <c r="AF65" s="31">
        <f t="shared" si="25"/>
        <v>0</v>
      </c>
      <c r="AG65" s="31">
        <f t="shared" si="25"/>
        <v>0</v>
      </c>
      <c r="AH65" s="31">
        <f t="shared" si="25"/>
        <v>0</v>
      </c>
      <c r="AI65" s="31">
        <f t="shared" si="25"/>
        <v>0</v>
      </c>
      <c r="AJ65" s="31">
        <f t="shared" si="25"/>
        <v>0</v>
      </c>
      <c r="AK65" s="31">
        <f t="shared" si="25"/>
        <v>0</v>
      </c>
      <c r="AL65" s="31">
        <f t="shared" si="25"/>
        <v>0</v>
      </c>
      <c r="AM65" s="31">
        <f t="shared" si="25"/>
        <v>0</v>
      </c>
      <c r="AN65" s="31">
        <f t="shared" si="25"/>
        <v>0</v>
      </c>
      <c r="AO65" s="31">
        <f t="shared" si="25"/>
        <v>0</v>
      </c>
      <c r="AP65" s="31">
        <f t="shared" si="25"/>
        <v>0</v>
      </c>
      <c r="AQ65" s="31">
        <f t="shared" si="25"/>
        <v>0</v>
      </c>
      <c r="AR65" s="31">
        <f t="shared" si="25"/>
        <v>0</v>
      </c>
      <c r="AS65" s="31">
        <f t="shared" si="25"/>
        <v>0</v>
      </c>
      <c r="AT65" s="31">
        <f t="shared" si="25"/>
        <v>0</v>
      </c>
      <c r="AU65" s="31">
        <f t="shared" si="25"/>
        <v>0</v>
      </c>
      <c r="AV65" s="31">
        <f t="shared" si="25"/>
        <v>1.8574659285475033</v>
      </c>
      <c r="AW65" s="31">
        <f t="shared" si="25"/>
        <v>333.25597229301019</v>
      </c>
      <c r="AX65" s="31">
        <f t="shared" si="25"/>
        <v>908.12468204823199</v>
      </c>
      <c r="AY65" s="31">
        <f t="shared" si="25"/>
        <v>0</v>
      </c>
      <c r="AZ65" s="31">
        <f t="shared" si="25"/>
        <v>1.0581464616032448</v>
      </c>
      <c r="BA65" s="31">
        <f t="shared" si="25"/>
        <v>0</v>
      </c>
      <c r="BB65" s="31">
        <f t="shared" si="25"/>
        <v>0</v>
      </c>
      <c r="BC65" s="31">
        <f t="shared" si="25"/>
        <v>0</v>
      </c>
      <c r="BD65" s="31">
        <f t="shared" si="25"/>
        <v>0</v>
      </c>
      <c r="BE65" s="31">
        <f t="shared" si="25"/>
        <v>0</v>
      </c>
      <c r="BF65" s="31">
        <f t="shared" si="25"/>
        <v>2.2708114873311036</v>
      </c>
      <c r="BG65" s="31">
        <f t="shared" si="25"/>
        <v>28.095431005759089</v>
      </c>
      <c r="BH65" s="31">
        <f t="shared" si="25"/>
        <v>0</v>
      </c>
      <c r="BI65" s="31">
        <f t="shared" si="25"/>
        <v>0</v>
      </c>
      <c r="BJ65" s="31">
        <f t="shared" si="25"/>
        <v>1.0059918369688143</v>
      </c>
      <c r="BK65" s="29">
        <f t="shared" si="24"/>
        <v>1275.6685010614519</v>
      </c>
    </row>
    <row r="66" spans="1:63" x14ac:dyDescent="0.2">
      <c r="A66" s="23"/>
      <c r="B66" s="33" t="s">
        <v>84</v>
      </c>
      <c r="C66" s="31">
        <f>C59+C65</f>
        <v>0</v>
      </c>
      <c r="D66" s="31">
        <f t="shared" ref="D66:BJ66" si="26">D59+D65</f>
        <v>0</v>
      </c>
      <c r="E66" s="31">
        <f t="shared" si="26"/>
        <v>0</v>
      </c>
      <c r="F66" s="31">
        <f t="shared" si="26"/>
        <v>0</v>
      </c>
      <c r="G66" s="31">
        <f t="shared" si="26"/>
        <v>0</v>
      </c>
      <c r="H66" s="31">
        <f t="shared" si="26"/>
        <v>0</v>
      </c>
      <c r="I66" s="31">
        <f t="shared" si="26"/>
        <v>0</v>
      </c>
      <c r="J66" s="31">
        <f t="shared" si="26"/>
        <v>0</v>
      </c>
      <c r="K66" s="31">
        <f t="shared" si="26"/>
        <v>0</v>
      </c>
      <c r="L66" s="31">
        <f t="shared" si="26"/>
        <v>0</v>
      </c>
      <c r="M66" s="31">
        <f t="shared" si="26"/>
        <v>0</v>
      </c>
      <c r="N66" s="31">
        <f t="shared" si="26"/>
        <v>0</v>
      </c>
      <c r="O66" s="31">
        <f t="shared" si="26"/>
        <v>0</v>
      </c>
      <c r="P66" s="31">
        <f t="shared" si="26"/>
        <v>0</v>
      </c>
      <c r="Q66" s="31">
        <f t="shared" si="26"/>
        <v>0</v>
      </c>
      <c r="R66" s="31">
        <f t="shared" si="26"/>
        <v>0</v>
      </c>
      <c r="S66" s="31">
        <f t="shared" si="26"/>
        <v>0</v>
      </c>
      <c r="T66" s="31">
        <f t="shared" si="26"/>
        <v>0</v>
      </c>
      <c r="U66" s="31">
        <f t="shared" si="26"/>
        <v>0</v>
      </c>
      <c r="V66" s="31">
        <f t="shared" si="26"/>
        <v>0</v>
      </c>
      <c r="W66" s="31">
        <f t="shared" si="26"/>
        <v>0</v>
      </c>
      <c r="X66" s="31">
        <f t="shared" si="26"/>
        <v>0</v>
      </c>
      <c r="Y66" s="31">
        <f t="shared" si="26"/>
        <v>0</v>
      </c>
      <c r="Z66" s="31">
        <f t="shared" si="26"/>
        <v>0</v>
      </c>
      <c r="AA66" s="31">
        <f t="shared" si="26"/>
        <v>0</v>
      </c>
      <c r="AB66" s="31">
        <f t="shared" si="26"/>
        <v>0</v>
      </c>
      <c r="AC66" s="31">
        <f t="shared" si="26"/>
        <v>0</v>
      </c>
      <c r="AD66" s="31">
        <f t="shared" si="26"/>
        <v>0</v>
      </c>
      <c r="AE66" s="31">
        <f t="shared" si="26"/>
        <v>0</v>
      </c>
      <c r="AF66" s="31">
        <f t="shared" si="26"/>
        <v>0</v>
      </c>
      <c r="AG66" s="31">
        <f t="shared" si="26"/>
        <v>0</v>
      </c>
      <c r="AH66" s="31">
        <f t="shared" si="26"/>
        <v>0</v>
      </c>
      <c r="AI66" s="31">
        <f t="shared" si="26"/>
        <v>0</v>
      </c>
      <c r="AJ66" s="31">
        <f t="shared" si="26"/>
        <v>0</v>
      </c>
      <c r="AK66" s="31">
        <f t="shared" si="26"/>
        <v>0</v>
      </c>
      <c r="AL66" s="31">
        <f t="shared" si="26"/>
        <v>0</v>
      </c>
      <c r="AM66" s="31">
        <f t="shared" si="26"/>
        <v>0</v>
      </c>
      <c r="AN66" s="31">
        <f t="shared" si="26"/>
        <v>0</v>
      </c>
      <c r="AO66" s="31">
        <f t="shared" si="26"/>
        <v>0</v>
      </c>
      <c r="AP66" s="31">
        <f t="shared" si="26"/>
        <v>0</v>
      </c>
      <c r="AQ66" s="31">
        <f t="shared" si="26"/>
        <v>0</v>
      </c>
      <c r="AR66" s="31">
        <f t="shared" si="26"/>
        <v>0</v>
      </c>
      <c r="AS66" s="31">
        <f t="shared" si="26"/>
        <v>0</v>
      </c>
      <c r="AT66" s="31">
        <f t="shared" si="26"/>
        <v>0</v>
      </c>
      <c r="AU66" s="31">
        <f t="shared" si="26"/>
        <v>0</v>
      </c>
      <c r="AV66" s="31">
        <f t="shared" si="26"/>
        <v>1.8574659285475033</v>
      </c>
      <c r="AW66" s="31">
        <f t="shared" si="26"/>
        <v>333.25597229301019</v>
      </c>
      <c r="AX66" s="31">
        <f t="shared" si="26"/>
        <v>908.12468204823199</v>
      </c>
      <c r="AY66" s="31">
        <f t="shared" si="26"/>
        <v>0</v>
      </c>
      <c r="AZ66" s="31">
        <f t="shared" si="26"/>
        <v>1.0581464616032448</v>
      </c>
      <c r="BA66" s="31">
        <f t="shared" si="26"/>
        <v>0</v>
      </c>
      <c r="BB66" s="31">
        <f t="shared" si="26"/>
        <v>0</v>
      </c>
      <c r="BC66" s="31">
        <f t="shared" si="26"/>
        <v>0</v>
      </c>
      <c r="BD66" s="31">
        <f t="shared" si="26"/>
        <v>0</v>
      </c>
      <c r="BE66" s="31">
        <f t="shared" si="26"/>
        <v>0</v>
      </c>
      <c r="BF66" s="31">
        <f t="shared" si="26"/>
        <v>2.2708114873311036</v>
      </c>
      <c r="BG66" s="31">
        <f t="shared" si="26"/>
        <v>28.095431005759089</v>
      </c>
      <c r="BH66" s="31">
        <f t="shared" si="26"/>
        <v>0</v>
      </c>
      <c r="BI66" s="31">
        <f t="shared" si="26"/>
        <v>0</v>
      </c>
      <c r="BJ66" s="31">
        <f t="shared" si="26"/>
        <v>1.0059918369688143</v>
      </c>
      <c r="BK66" s="29">
        <f t="shared" si="24"/>
        <v>1275.6685010614519</v>
      </c>
    </row>
    <row r="67" spans="1:63" ht="4.5" customHeight="1" x14ac:dyDescent="0.2">
      <c r="A67" s="23"/>
      <c r="B67" s="26"/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1"/>
    </row>
    <row r="68" spans="1:63" x14ac:dyDescent="0.2">
      <c r="A68" s="23" t="s">
        <v>19</v>
      </c>
      <c r="B68" s="24" t="s">
        <v>20</v>
      </c>
      <c r="C68" s="49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1"/>
    </row>
    <row r="69" spans="1:63" x14ac:dyDescent="0.2">
      <c r="A69" s="23" t="s">
        <v>76</v>
      </c>
      <c r="B69" s="26" t="s">
        <v>21</v>
      </c>
      <c r="C69" s="49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1"/>
    </row>
    <row r="70" spans="1:63" x14ac:dyDescent="0.2">
      <c r="A70" s="23"/>
      <c r="B70" s="30" t="s">
        <v>37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x14ac:dyDescent="0.2">
      <c r="A71" s="23"/>
      <c r="B71" s="33" t="s">
        <v>83</v>
      </c>
      <c r="C71" s="31">
        <v>0</v>
      </c>
      <c r="D71" s="28">
        <v>0</v>
      </c>
      <c r="E71" s="28">
        <v>0</v>
      </c>
      <c r="F71" s="28">
        <v>0</v>
      </c>
      <c r="G71" s="37">
        <v>0</v>
      </c>
      <c r="H71" s="31">
        <v>0</v>
      </c>
      <c r="I71" s="28">
        <v>0</v>
      </c>
      <c r="J71" s="28">
        <v>0</v>
      </c>
      <c r="K71" s="28">
        <v>0</v>
      </c>
      <c r="L71" s="37">
        <v>0</v>
      </c>
      <c r="M71" s="31">
        <v>0</v>
      </c>
      <c r="N71" s="28">
        <v>0</v>
      </c>
      <c r="O71" s="28">
        <v>0</v>
      </c>
      <c r="P71" s="28">
        <v>0</v>
      </c>
      <c r="Q71" s="37">
        <v>0</v>
      </c>
      <c r="R71" s="31">
        <v>0</v>
      </c>
      <c r="S71" s="28">
        <v>0</v>
      </c>
      <c r="T71" s="28">
        <v>0</v>
      </c>
      <c r="U71" s="28">
        <v>0</v>
      </c>
      <c r="V71" s="37">
        <v>0</v>
      </c>
      <c r="W71" s="31">
        <v>0</v>
      </c>
      <c r="X71" s="28">
        <v>0</v>
      </c>
      <c r="Y71" s="28">
        <v>0</v>
      </c>
      <c r="Z71" s="28">
        <v>0</v>
      </c>
      <c r="AA71" s="37">
        <v>0</v>
      </c>
      <c r="AB71" s="31">
        <v>0</v>
      </c>
      <c r="AC71" s="28">
        <v>0</v>
      </c>
      <c r="AD71" s="28">
        <v>0</v>
      </c>
      <c r="AE71" s="28">
        <v>0</v>
      </c>
      <c r="AF71" s="37">
        <v>0</v>
      </c>
      <c r="AG71" s="31">
        <v>0</v>
      </c>
      <c r="AH71" s="28">
        <v>0</v>
      </c>
      <c r="AI71" s="28">
        <v>0</v>
      </c>
      <c r="AJ71" s="28">
        <v>0</v>
      </c>
      <c r="AK71" s="37">
        <v>0</v>
      </c>
      <c r="AL71" s="31">
        <v>0</v>
      </c>
      <c r="AM71" s="28">
        <v>0</v>
      </c>
      <c r="AN71" s="28">
        <v>0</v>
      </c>
      <c r="AO71" s="28">
        <v>0</v>
      </c>
      <c r="AP71" s="37">
        <v>0</v>
      </c>
      <c r="AQ71" s="31">
        <v>0</v>
      </c>
      <c r="AR71" s="28">
        <v>0</v>
      </c>
      <c r="AS71" s="28">
        <v>0</v>
      </c>
      <c r="AT71" s="28">
        <v>0</v>
      </c>
      <c r="AU71" s="37">
        <v>0</v>
      </c>
      <c r="AV71" s="31">
        <v>0</v>
      </c>
      <c r="AW71" s="28">
        <v>0</v>
      </c>
      <c r="AX71" s="28">
        <v>0</v>
      </c>
      <c r="AY71" s="28">
        <v>0</v>
      </c>
      <c r="AZ71" s="37">
        <v>0</v>
      </c>
      <c r="BA71" s="31">
        <v>0</v>
      </c>
      <c r="BB71" s="28">
        <v>0</v>
      </c>
      <c r="BC71" s="28">
        <v>0</v>
      </c>
      <c r="BD71" s="28">
        <v>0</v>
      </c>
      <c r="BE71" s="37">
        <v>0</v>
      </c>
      <c r="BF71" s="31">
        <v>0</v>
      </c>
      <c r="BG71" s="28">
        <v>0</v>
      </c>
      <c r="BH71" s="28">
        <v>0</v>
      </c>
      <c r="BI71" s="28">
        <v>0</v>
      </c>
      <c r="BJ71" s="37">
        <v>0</v>
      </c>
      <c r="BK71" s="29">
        <f>SUM(C71:BJ71)</f>
        <v>0</v>
      </c>
    </row>
    <row r="72" spans="1:63" ht="4.5" customHeight="1" x14ac:dyDescent="0.2">
      <c r="A72" s="23"/>
      <c r="B72" s="38"/>
      <c r="C72" s="49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1"/>
    </row>
    <row r="73" spans="1:63" x14ac:dyDescent="0.2">
      <c r="A73" s="23"/>
      <c r="B73" s="39" t="s">
        <v>99</v>
      </c>
      <c r="C73" s="40">
        <f t="shared" ref="C73:AH73" si="27">C31+C49+C54+C66+C71</f>
        <v>0</v>
      </c>
      <c r="D73" s="40">
        <f t="shared" si="27"/>
        <v>31.247399865412945</v>
      </c>
      <c r="E73" s="40">
        <f t="shared" si="27"/>
        <v>0</v>
      </c>
      <c r="F73" s="40">
        <f t="shared" si="27"/>
        <v>0</v>
      </c>
      <c r="G73" s="40">
        <f t="shared" si="27"/>
        <v>0</v>
      </c>
      <c r="H73" s="40">
        <f t="shared" si="27"/>
        <v>75.469435526316772</v>
      </c>
      <c r="I73" s="40">
        <f t="shared" si="27"/>
        <v>5653.4390974799435</v>
      </c>
      <c r="J73" s="40">
        <f t="shared" si="27"/>
        <v>3099.0343948831419</v>
      </c>
      <c r="K73" s="40">
        <f t="shared" si="27"/>
        <v>0</v>
      </c>
      <c r="L73" s="40">
        <f t="shared" si="27"/>
        <v>303.890976306911</v>
      </c>
      <c r="M73" s="40">
        <f t="shared" si="27"/>
        <v>0</v>
      </c>
      <c r="N73" s="40">
        <f t="shared" si="27"/>
        <v>0</v>
      </c>
      <c r="O73" s="40">
        <f t="shared" si="27"/>
        <v>0</v>
      </c>
      <c r="P73" s="40">
        <f t="shared" si="27"/>
        <v>0</v>
      </c>
      <c r="Q73" s="40">
        <f t="shared" si="27"/>
        <v>0</v>
      </c>
      <c r="R73" s="40">
        <f t="shared" si="27"/>
        <v>41.984164155201078</v>
      </c>
      <c r="S73" s="40">
        <f t="shared" si="27"/>
        <v>148.84290759287344</v>
      </c>
      <c r="T73" s="40">
        <f t="shared" si="27"/>
        <v>670.02195632303847</v>
      </c>
      <c r="U73" s="40">
        <f t="shared" si="27"/>
        <v>0</v>
      </c>
      <c r="V73" s="40">
        <f t="shared" si="27"/>
        <v>41.973035665227293</v>
      </c>
      <c r="W73" s="40">
        <f t="shared" si="27"/>
        <v>0</v>
      </c>
      <c r="X73" s="40">
        <f t="shared" si="27"/>
        <v>0</v>
      </c>
      <c r="Y73" s="40">
        <f t="shared" si="27"/>
        <v>0</v>
      </c>
      <c r="Z73" s="40">
        <f t="shared" si="27"/>
        <v>0</v>
      </c>
      <c r="AA73" s="40">
        <f t="shared" si="27"/>
        <v>0</v>
      </c>
      <c r="AB73" s="40">
        <f t="shared" si="27"/>
        <v>8.6322813689373508</v>
      </c>
      <c r="AC73" s="40">
        <f t="shared" si="27"/>
        <v>131.59687356121174</v>
      </c>
      <c r="AD73" s="40">
        <f t="shared" si="27"/>
        <v>0</v>
      </c>
      <c r="AE73" s="40">
        <f t="shared" si="27"/>
        <v>0</v>
      </c>
      <c r="AF73" s="40">
        <f t="shared" si="27"/>
        <v>5.13960276363456</v>
      </c>
      <c r="AG73" s="40">
        <f t="shared" si="27"/>
        <v>0</v>
      </c>
      <c r="AH73" s="40">
        <f t="shared" si="27"/>
        <v>0</v>
      </c>
      <c r="AI73" s="40">
        <f t="shared" ref="AI73:BK73" si="28">AI31+AI49+AI54+AI66+AI71</f>
        <v>0</v>
      </c>
      <c r="AJ73" s="40">
        <f t="shared" si="28"/>
        <v>0</v>
      </c>
      <c r="AK73" s="40">
        <f t="shared" si="28"/>
        <v>0</v>
      </c>
      <c r="AL73" s="40">
        <f t="shared" si="28"/>
        <v>10.953817303191318</v>
      </c>
      <c r="AM73" s="40">
        <f t="shared" si="28"/>
        <v>0.15047998428789738</v>
      </c>
      <c r="AN73" s="40">
        <f t="shared" si="28"/>
        <v>0</v>
      </c>
      <c r="AO73" s="40">
        <f t="shared" si="28"/>
        <v>0</v>
      </c>
      <c r="AP73" s="40">
        <f t="shared" si="28"/>
        <v>3.2168645042780275</v>
      </c>
      <c r="AQ73" s="40">
        <f t="shared" si="28"/>
        <v>0</v>
      </c>
      <c r="AR73" s="40">
        <f t="shared" si="28"/>
        <v>0</v>
      </c>
      <c r="AS73" s="40">
        <f t="shared" si="28"/>
        <v>0</v>
      </c>
      <c r="AT73" s="40">
        <f t="shared" si="28"/>
        <v>0</v>
      </c>
      <c r="AU73" s="40">
        <f t="shared" si="28"/>
        <v>0</v>
      </c>
      <c r="AV73" s="40">
        <f t="shared" si="28"/>
        <v>845.76777080863212</v>
      </c>
      <c r="AW73" s="40">
        <f t="shared" si="28"/>
        <v>1410.1494241930932</v>
      </c>
      <c r="AX73" s="40">
        <f t="shared" si="28"/>
        <v>1026.4166720385385</v>
      </c>
      <c r="AY73" s="40">
        <f t="shared" si="28"/>
        <v>0</v>
      </c>
      <c r="AZ73" s="40">
        <f t="shared" si="28"/>
        <v>806.58615513698987</v>
      </c>
      <c r="BA73" s="40">
        <f t="shared" si="28"/>
        <v>0</v>
      </c>
      <c r="BB73" s="40">
        <f t="shared" si="28"/>
        <v>0</v>
      </c>
      <c r="BC73" s="40">
        <f t="shared" si="28"/>
        <v>0</v>
      </c>
      <c r="BD73" s="40">
        <f t="shared" si="28"/>
        <v>0</v>
      </c>
      <c r="BE73" s="40">
        <f t="shared" si="28"/>
        <v>0</v>
      </c>
      <c r="BF73" s="40">
        <f t="shared" si="28"/>
        <v>781.29080045204171</v>
      </c>
      <c r="BG73" s="40">
        <f t="shared" si="28"/>
        <v>171.0621699531076</v>
      </c>
      <c r="BH73" s="40">
        <f t="shared" si="28"/>
        <v>140.54033867150707</v>
      </c>
      <c r="BI73" s="40">
        <f t="shared" si="28"/>
        <v>0</v>
      </c>
      <c r="BJ73" s="40">
        <f t="shared" si="28"/>
        <v>283.09150877041969</v>
      </c>
      <c r="BK73" s="48">
        <f t="shared" si="28"/>
        <v>15690.498127307936</v>
      </c>
    </row>
    <row r="74" spans="1:63" ht="4.5" customHeight="1" x14ac:dyDescent="0.2">
      <c r="A74" s="23"/>
      <c r="B74" s="39"/>
      <c r="C74" s="54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5"/>
    </row>
    <row r="75" spans="1:63" ht="14.25" customHeight="1" x14ac:dyDescent="0.3">
      <c r="A75" s="23" t="s">
        <v>5</v>
      </c>
      <c r="B75" s="21" t="s">
        <v>23</v>
      </c>
      <c r="C75" s="54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5"/>
    </row>
    <row r="76" spans="1:63" x14ac:dyDescent="0.2">
      <c r="A76" s="23"/>
      <c r="B76" s="30" t="s">
        <v>37</v>
      </c>
      <c r="C76" s="28"/>
      <c r="D76" s="28"/>
      <c r="E76" s="28"/>
      <c r="F76" s="28"/>
      <c r="G76" s="41"/>
      <c r="H76" s="31"/>
      <c r="I76" s="28"/>
      <c r="J76" s="28"/>
      <c r="K76" s="28"/>
      <c r="L76" s="41"/>
      <c r="M76" s="31"/>
      <c r="N76" s="28"/>
      <c r="O76" s="28"/>
      <c r="P76" s="28"/>
      <c r="Q76" s="41"/>
      <c r="R76" s="31"/>
      <c r="S76" s="28"/>
      <c r="T76" s="28"/>
      <c r="U76" s="28"/>
      <c r="V76" s="37"/>
      <c r="W76" s="42"/>
      <c r="X76" s="28"/>
      <c r="Y76" s="28"/>
      <c r="Z76" s="28"/>
      <c r="AA76" s="41"/>
      <c r="AB76" s="31"/>
      <c r="AC76" s="28"/>
      <c r="AD76" s="28"/>
      <c r="AE76" s="28"/>
      <c r="AF76" s="41"/>
      <c r="AG76" s="31"/>
      <c r="AH76" s="28"/>
      <c r="AI76" s="28"/>
      <c r="AJ76" s="28"/>
      <c r="AK76" s="41"/>
      <c r="AL76" s="31"/>
      <c r="AM76" s="28"/>
      <c r="AN76" s="28"/>
      <c r="AO76" s="28"/>
      <c r="AP76" s="41"/>
      <c r="AQ76" s="31"/>
      <c r="AR76" s="28"/>
      <c r="AS76" s="28"/>
      <c r="AT76" s="28"/>
      <c r="AU76" s="41"/>
      <c r="AV76" s="31"/>
      <c r="AW76" s="28"/>
      <c r="AX76" s="28"/>
      <c r="AY76" s="28"/>
      <c r="AZ76" s="41"/>
      <c r="BA76" s="31"/>
      <c r="BB76" s="28"/>
      <c r="BC76" s="28"/>
      <c r="BD76" s="28"/>
      <c r="BE76" s="41"/>
      <c r="BF76" s="31"/>
      <c r="BG76" s="28"/>
      <c r="BH76" s="28"/>
      <c r="BI76" s="28"/>
      <c r="BJ76" s="41"/>
      <c r="BK76" s="31"/>
    </row>
    <row r="77" spans="1:63" ht="13.5" thickBot="1" x14ac:dyDescent="0.25">
      <c r="A77" s="43"/>
      <c r="B77" s="33" t="s">
        <v>83</v>
      </c>
      <c r="C77" s="28">
        <v>0</v>
      </c>
      <c r="D77" s="28">
        <v>0</v>
      </c>
      <c r="E77" s="28">
        <v>0</v>
      </c>
      <c r="F77" s="28">
        <v>0</v>
      </c>
      <c r="G77" s="41">
        <v>0</v>
      </c>
      <c r="H77" s="31">
        <v>0</v>
      </c>
      <c r="I77" s="28">
        <v>0</v>
      </c>
      <c r="J77" s="28">
        <v>0</v>
      </c>
      <c r="K77" s="28">
        <v>0</v>
      </c>
      <c r="L77" s="41">
        <v>0</v>
      </c>
      <c r="M77" s="31">
        <v>0</v>
      </c>
      <c r="N77" s="28">
        <v>0</v>
      </c>
      <c r="O77" s="28">
        <v>0</v>
      </c>
      <c r="P77" s="28">
        <v>0</v>
      </c>
      <c r="Q77" s="41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42">
        <v>0</v>
      </c>
      <c r="X77" s="28">
        <v>0</v>
      </c>
      <c r="Y77" s="28">
        <v>0</v>
      </c>
      <c r="Z77" s="28">
        <v>0</v>
      </c>
      <c r="AA77" s="41">
        <v>0</v>
      </c>
      <c r="AB77" s="31">
        <v>0</v>
      </c>
      <c r="AC77" s="28">
        <v>0</v>
      </c>
      <c r="AD77" s="28">
        <v>0</v>
      </c>
      <c r="AE77" s="28">
        <v>0</v>
      </c>
      <c r="AF77" s="41">
        <v>0</v>
      </c>
      <c r="AG77" s="31">
        <v>0</v>
      </c>
      <c r="AH77" s="28">
        <v>0</v>
      </c>
      <c r="AI77" s="28">
        <v>0</v>
      </c>
      <c r="AJ77" s="28">
        <v>0</v>
      </c>
      <c r="AK77" s="41">
        <v>0</v>
      </c>
      <c r="AL77" s="31">
        <v>0</v>
      </c>
      <c r="AM77" s="28">
        <v>0</v>
      </c>
      <c r="AN77" s="28">
        <v>0</v>
      </c>
      <c r="AO77" s="28">
        <v>0</v>
      </c>
      <c r="AP77" s="41">
        <v>0</v>
      </c>
      <c r="AQ77" s="31">
        <v>0</v>
      </c>
      <c r="AR77" s="28">
        <v>0</v>
      </c>
      <c r="AS77" s="28">
        <v>0</v>
      </c>
      <c r="AT77" s="28">
        <v>0</v>
      </c>
      <c r="AU77" s="41">
        <v>0</v>
      </c>
      <c r="AV77" s="31">
        <v>0</v>
      </c>
      <c r="AW77" s="28">
        <v>0</v>
      </c>
      <c r="AX77" s="28">
        <v>0</v>
      </c>
      <c r="AY77" s="28">
        <v>0</v>
      </c>
      <c r="AZ77" s="41">
        <v>0</v>
      </c>
      <c r="BA77" s="31">
        <v>0</v>
      </c>
      <c r="BB77" s="28">
        <v>0</v>
      </c>
      <c r="BC77" s="28">
        <v>0</v>
      </c>
      <c r="BD77" s="28">
        <v>0</v>
      </c>
      <c r="BE77" s="41">
        <v>0</v>
      </c>
      <c r="BF77" s="31">
        <v>0</v>
      </c>
      <c r="BG77" s="28">
        <v>0</v>
      </c>
      <c r="BH77" s="28">
        <v>0</v>
      </c>
      <c r="BI77" s="28">
        <v>0</v>
      </c>
      <c r="BJ77" s="41">
        <v>0</v>
      </c>
      <c r="BK77" s="29">
        <f>SUM(C77:BJ77)</f>
        <v>0</v>
      </c>
    </row>
    <row r="78" spans="1:63" ht="6" customHeight="1" x14ac:dyDescent="0.2">
      <c r="A78" s="35"/>
      <c r="B78" s="44"/>
    </row>
    <row r="79" spans="1:63" x14ac:dyDescent="0.2">
      <c r="A79" s="35"/>
      <c r="B79" s="35" t="s">
        <v>26</v>
      </c>
      <c r="L79" s="35" t="s">
        <v>38</v>
      </c>
    </row>
    <row r="80" spans="1:63" x14ac:dyDescent="0.2">
      <c r="A80" s="35"/>
      <c r="B80" s="35" t="s">
        <v>27</v>
      </c>
      <c r="L80" s="35" t="s">
        <v>30</v>
      </c>
    </row>
    <row r="81" spans="2:63" x14ac:dyDescent="0.2">
      <c r="L81" s="35" t="s">
        <v>31</v>
      </c>
    </row>
    <row r="82" spans="2:63" x14ac:dyDescent="0.2">
      <c r="B82" s="35" t="s">
        <v>33</v>
      </c>
      <c r="L82" s="35" t="s">
        <v>98</v>
      </c>
      <c r="BI82" s="45"/>
      <c r="BK82" s="47"/>
    </row>
    <row r="83" spans="2:63" x14ac:dyDescent="0.2">
      <c r="B83" s="35" t="s">
        <v>34</v>
      </c>
      <c r="L83" s="35" t="s">
        <v>100</v>
      </c>
    </row>
    <row r="84" spans="2:63" x14ac:dyDescent="0.2">
      <c r="B84" s="35"/>
      <c r="L84" s="35" t="s">
        <v>32</v>
      </c>
    </row>
    <row r="86" spans="2:63" x14ac:dyDescent="0.2">
      <c r="B86" s="25" t="s">
        <v>38</v>
      </c>
    </row>
    <row r="87" spans="2:63" x14ac:dyDescent="0.2">
      <c r="B87" s="25" t="s">
        <v>30</v>
      </c>
    </row>
    <row r="88" spans="2:63" x14ac:dyDescent="0.2">
      <c r="B88" s="25" t="s">
        <v>31</v>
      </c>
    </row>
    <row r="89" spans="2:63" x14ac:dyDescent="0.2">
      <c r="B89" s="25" t="s">
        <v>98</v>
      </c>
    </row>
    <row r="90" spans="2:63" x14ac:dyDescent="0.2">
      <c r="B90" s="25" t="s">
        <v>100</v>
      </c>
    </row>
    <row r="91" spans="2:63" x14ac:dyDescent="0.2">
      <c r="B91" s="25" t="s">
        <v>32</v>
      </c>
    </row>
    <row r="92" spans="2:63" x14ac:dyDescent="0.2">
      <c r="B92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2" t="s">
        <v>131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x14ac:dyDescent="0.2">
      <c r="B3" s="85" t="s">
        <v>112</v>
      </c>
      <c r="C3" s="86"/>
      <c r="D3" s="86"/>
      <c r="E3" s="86"/>
      <c r="F3" s="86"/>
      <c r="G3" s="86"/>
      <c r="H3" s="86"/>
      <c r="I3" s="86"/>
      <c r="J3" s="86"/>
      <c r="K3" s="87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1.2639147715422158E-3</v>
      </c>
      <c r="E5" s="7">
        <v>1.3038154013830312E-2</v>
      </c>
      <c r="F5" s="7">
        <v>0.31629977566629325</v>
      </c>
      <c r="G5" s="7">
        <v>5.685757309060571E-3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0.52516580554810655</v>
      </c>
      <c r="E6" s="7">
        <v>2.7389644150614409</v>
      </c>
      <c r="F6" s="7">
        <v>9.497739519917662</v>
      </c>
      <c r="G6" s="7">
        <v>1.5088837269119186</v>
      </c>
      <c r="H6" s="7">
        <v>0</v>
      </c>
      <c r="I6" s="7">
        <v>0</v>
      </c>
      <c r="J6" s="7">
        <v>7.6215698461284856E-2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6.2997285994398453E-2</v>
      </c>
      <c r="F7" s="7">
        <v>3.1907228975206328E-2</v>
      </c>
      <c r="G7" s="7">
        <v>0</v>
      </c>
      <c r="H7" s="7">
        <v>0</v>
      </c>
      <c r="I7" s="7">
        <v>0</v>
      </c>
      <c r="J7" s="7">
        <v>3.0426225975617375E-5</v>
      </c>
      <c r="K7" s="7">
        <v>0</v>
      </c>
    </row>
    <row r="8" spans="2:11" x14ac:dyDescent="0.2">
      <c r="B8" s="1">
        <v>4</v>
      </c>
      <c r="C8" s="3" t="s">
        <v>43</v>
      </c>
      <c r="D8" s="7">
        <v>45.098556453872717</v>
      </c>
      <c r="E8" s="7">
        <v>27.601875006175014</v>
      </c>
      <c r="F8" s="7">
        <v>12.325162026926421</v>
      </c>
      <c r="G8" s="7">
        <v>4.8317269261450999</v>
      </c>
      <c r="H8" s="7">
        <v>0</v>
      </c>
      <c r="I8" s="7">
        <v>0</v>
      </c>
      <c r="J8" s="7">
        <v>1.9912927516881162E-3</v>
      </c>
      <c r="K8" s="7">
        <v>0</v>
      </c>
    </row>
    <row r="9" spans="2:11" x14ac:dyDescent="0.2">
      <c r="B9" s="1">
        <v>5</v>
      </c>
      <c r="C9" s="3" t="s">
        <v>44</v>
      </c>
      <c r="D9" s="7">
        <v>20.694333730586891</v>
      </c>
      <c r="E9" s="7">
        <v>33.451779612312038</v>
      </c>
      <c r="F9" s="7">
        <v>58.233169444321582</v>
      </c>
      <c r="G9" s="7">
        <v>2.5586499839649521</v>
      </c>
      <c r="H9" s="7">
        <v>0</v>
      </c>
      <c r="I9" s="7">
        <v>0</v>
      </c>
      <c r="J9" s="7">
        <v>0.2627423385173705</v>
      </c>
      <c r="K9" s="7">
        <v>0</v>
      </c>
    </row>
    <row r="10" spans="2:11" x14ac:dyDescent="0.2">
      <c r="B10" s="1">
        <v>6</v>
      </c>
      <c r="C10" s="3" t="s">
        <v>45</v>
      </c>
      <c r="D10" s="7">
        <v>6.4060802329588745E-2</v>
      </c>
      <c r="E10" s="7">
        <v>1.2431905505072529</v>
      </c>
      <c r="F10" s="7">
        <v>6.204569838922346</v>
      </c>
      <c r="G10" s="7">
        <v>0.9253063503003236</v>
      </c>
      <c r="H10" s="7">
        <v>0</v>
      </c>
      <c r="I10" s="7">
        <v>0</v>
      </c>
      <c r="J10" s="7">
        <v>3.7283701973458531E-2</v>
      </c>
      <c r="K10" s="7">
        <v>0</v>
      </c>
    </row>
    <row r="11" spans="2:11" x14ac:dyDescent="0.2">
      <c r="B11" s="1">
        <v>7</v>
      </c>
      <c r="C11" s="3" t="s">
        <v>46</v>
      </c>
      <c r="D11" s="7">
        <v>18.027920390810781</v>
      </c>
      <c r="E11" s="7">
        <v>13.700499141783776</v>
      </c>
      <c r="F11" s="7">
        <v>22.454036679051473</v>
      </c>
      <c r="G11" s="7">
        <v>1.9261550460220735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1.684136189440568</v>
      </c>
      <c r="E14" s="7">
        <v>87.937135981271425</v>
      </c>
      <c r="F14" s="7">
        <v>16.107237663251084</v>
      </c>
      <c r="G14" s="7">
        <v>1.1881756661416123</v>
      </c>
      <c r="H14" s="7">
        <v>0</v>
      </c>
      <c r="I14" s="7">
        <v>0</v>
      </c>
      <c r="J14" s="7">
        <v>2.7425172350509761E-2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122.53561857207205</v>
      </c>
      <c r="E15" s="7">
        <v>274.95890619582411</v>
      </c>
      <c r="F15" s="7">
        <v>192.13140270222237</v>
      </c>
      <c r="G15" s="7">
        <v>41.681101584925457</v>
      </c>
      <c r="H15" s="7">
        <v>0</v>
      </c>
      <c r="I15" s="7">
        <v>0</v>
      </c>
      <c r="J15" s="7">
        <v>0.1873180411038993</v>
      </c>
      <c r="K15" s="7">
        <v>0</v>
      </c>
    </row>
    <row r="16" spans="2:11" x14ac:dyDescent="0.2">
      <c r="B16" s="1">
        <v>12</v>
      </c>
      <c r="C16" s="3" t="s">
        <v>51</v>
      </c>
      <c r="D16" s="7">
        <v>643.01204262122928</v>
      </c>
      <c r="E16" s="7">
        <v>8.1866009406304325</v>
      </c>
      <c r="F16" s="7">
        <v>9.1051661713292837</v>
      </c>
      <c r="G16" s="7">
        <v>4.7041926127805409</v>
      </c>
      <c r="H16" s="7">
        <v>0</v>
      </c>
      <c r="I16" s="7">
        <v>0</v>
      </c>
      <c r="J16" s="7">
        <v>6.7180884294265678E-2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0.14329534107599295</v>
      </c>
      <c r="E17" s="7">
        <v>0.23261960056156961</v>
      </c>
      <c r="F17" s="7">
        <v>1.0424441604623966</v>
      </c>
      <c r="G17" s="7">
        <v>2.1566558084402825E-2</v>
      </c>
      <c r="H17" s="7">
        <v>0</v>
      </c>
      <c r="I17" s="7">
        <v>0</v>
      </c>
      <c r="J17" s="7">
        <v>6.6968478955636563E-4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2.4311155527072612E-2</v>
      </c>
      <c r="E18" s="7">
        <v>1.2960658932799412</v>
      </c>
      <c r="F18" s="7">
        <v>5.9361711270065305</v>
      </c>
      <c r="G18" s="7">
        <v>0.95765895407085366</v>
      </c>
      <c r="H18" s="7">
        <v>0</v>
      </c>
      <c r="I18" s="7">
        <v>0</v>
      </c>
      <c r="J18" s="7">
        <v>1.4313927391265326E-3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12.28912979234301</v>
      </c>
      <c r="E19" s="7">
        <v>26.764252526338687</v>
      </c>
      <c r="F19" s="7">
        <v>71.987059877866059</v>
      </c>
      <c r="G19" s="7">
        <v>11.605785472487108</v>
      </c>
      <c r="H19" s="7">
        <v>0</v>
      </c>
      <c r="I19" s="7">
        <v>0</v>
      </c>
      <c r="J19" s="7">
        <v>4.6384958004610972E-5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315.10495427017736</v>
      </c>
      <c r="E20" s="7">
        <v>252.21596695789322</v>
      </c>
      <c r="F20" s="7">
        <v>155.97823948406381</v>
      </c>
      <c r="G20" s="7">
        <v>26.380398985825952</v>
      </c>
      <c r="H20" s="7">
        <v>0</v>
      </c>
      <c r="I20" s="7">
        <v>0</v>
      </c>
      <c r="J20" s="7">
        <v>28.288732444487934</v>
      </c>
      <c r="K20" s="7">
        <v>0</v>
      </c>
    </row>
    <row r="21" spans="2:11" x14ac:dyDescent="0.2">
      <c r="B21" s="1">
        <v>17</v>
      </c>
      <c r="C21" s="3" t="s">
        <v>56</v>
      </c>
      <c r="D21" s="7">
        <v>89.687012959747676</v>
      </c>
      <c r="E21" s="7">
        <v>40.797168036757107</v>
      </c>
      <c r="F21" s="7">
        <v>94.392133232306577</v>
      </c>
      <c r="G21" s="7">
        <v>12.419680656636762</v>
      </c>
      <c r="H21" s="7">
        <v>0</v>
      </c>
      <c r="I21" s="7">
        <v>0</v>
      </c>
      <c r="J21" s="7">
        <v>0.47766641756155415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3.951208824706717</v>
      </c>
      <c r="E23" s="7">
        <v>25.181303006151115</v>
      </c>
      <c r="F23" s="7">
        <v>65.860005529586232</v>
      </c>
      <c r="G23" s="7">
        <v>16.137036403057884</v>
      </c>
      <c r="H23" s="7">
        <v>0</v>
      </c>
      <c r="I23" s="7">
        <v>0</v>
      </c>
      <c r="J23" s="7">
        <v>0.47657145053896316</v>
      </c>
      <c r="K23" s="7">
        <v>0</v>
      </c>
    </row>
    <row r="24" spans="2:11" x14ac:dyDescent="0.2">
      <c r="B24" s="1">
        <v>20</v>
      </c>
      <c r="C24" s="3" t="s">
        <v>59</v>
      </c>
      <c r="D24" s="7">
        <v>6574.3773148250111</v>
      </c>
      <c r="E24" s="7">
        <v>917.10798920203138</v>
      </c>
      <c r="F24" s="7">
        <v>431.31088314665635</v>
      </c>
      <c r="G24" s="7">
        <v>56.683641520435764</v>
      </c>
      <c r="H24" s="7">
        <v>0</v>
      </c>
      <c r="I24" s="7">
        <v>0</v>
      </c>
      <c r="J24" s="7">
        <v>1230.8326144786829</v>
      </c>
      <c r="K24" s="7">
        <v>0</v>
      </c>
    </row>
    <row r="25" spans="2:11" x14ac:dyDescent="0.2">
      <c r="B25" s="1">
        <v>21</v>
      </c>
      <c r="C25" s="2" t="s">
        <v>60</v>
      </c>
      <c r="D25" s="7">
        <v>3.0949852982120455E-3</v>
      </c>
      <c r="E25" s="7">
        <v>1.1171325432062156E-2</v>
      </c>
      <c r="F25" s="7">
        <v>7.765687304754644E-2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5.2785292338939638E-2</v>
      </c>
      <c r="F26" s="7">
        <v>0.55211886976947278</v>
      </c>
      <c r="G26" s="7">
        <v>3.739736466749588E-2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3.1981238456290821E-3</v>
      </c>
      <c r="E28" s="7">
        <v>4.6858560597722962E-2</v>
      </c>
      <c r="F28" s="7">
        <v>5.2038320279602764E-2</v>
      </c>
      <c r="G28" s="7">
        <v>3.3387868055472464E-3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863.62874601297335</v>
      </c>
      <c r="E29" s="7">
        <v>89.167960249469047</v>
      </c>
      <c r="F29" s="7">
        <v>52.328967858514012</v>
      </c>
      <c r="G29" s="7">
        <v>5.3962000014274176</v>
      </c>
      <c r="H29" s="7">
        <v>0</v>
      </c>
      <c r="I29" s="7">
        <v>0</v>
      </c>
      <c r="J29" s="7">
        <v>0.2883500881572918</v>
      </c>
      <c r="K29" s="7">
        <v>0</v>
      </c>
    </row>
    <row r="30" spans="2:11" x14ac:dyDescent="0.2">
      <c r="B30" s="1">
        <v>26</v>
      </c>
      <c r="C30" s="3" t="s">
        <v>65</v>
      </c>
      <c r="D30" s="7">
        <v>2.0794312877981382</v>
      </c>
      <c r="E30" s="7">
        <v>10.832307220684092</v>
      </c>
      <c r="F30" s="7">
        <v>20.138615895693203</v>
      </c>
      <c r="G30" s="7">
        <v>2.9559486963497723</v>
      </c>
      <c r="H30" s="7">
        <v>0</v>
      </c>
      <c r="I30" s="7">
        <v>0</v>
      </c>
      <c r="J30" s="7">
        <v>2.8061667529991455E-2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5.6364471407908338E-2</v>
      </c>
      <c r="E31" s="7">
        <v>3.4200006824067994</v>
      </c>
      <c r="F31" s="7">
        <v>1.551805452869905</v>
      </c>
      <c r="G31" s="7">
        <v>3.5065416736027248E-2</v>
      </c>
      <c r="H31" s="7">
        <v>0</v>
      </c>
      <c r="I31" s="7">
        <v>0</v>
      </c>
      <c r="J31" s="7">
        <v>0.78310500326091315</v>
      </c>
      <c r="K31" s="7">
        <v>0</v>
      </c>
    </row>
    <row r="32" spans="2:11" x14ac:dyDescent="0.2">
      <c r="B32" s="1">
        <v>28</v>
      </c>
      <c r="C32" s="3" t="s">
        <v>66</v>
      </c>
      <c r="D32" s="7">
        <v>4.3856790886878843</v>
      </c>
      <c r="E32" s="7">
        <v>0.59627040493397554</v>
      </c>
      <c r="F32" s="7">
        <v>2.1236316506210091</v>
      </c>
      <c r="G32" s="7">
        <v>0.20931503246136571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20.545419344601115</v>
      </c>
      <c r="E33" s="7">
        <v>23.013912062139376</v>
      </c>
      <c r="F33" s="7">
        <v>27.059894852462417</v>
      </c>
      <c r="G33" s="7">
        <v>1.8390899201957289</v>
      </c>
      <c r="H33" s="7">
        <v>0</v>
      </c>
      <c r="I33" s="7">
        <v>0</v>
      </c>
      <c r="J33" s="7">
        <v>6.9342102469432164E-3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30.658445873929871</v>
      </c>
      <c r="E34" s="7">
        <v>43.346470164730547</v>
      </c>
      <c r="F34" s="7">
        <v>33.402317147848457</v>
      </c>
      <c r="G34" s="7">
        <v>3.6946535801324787</v>
      </c>
      <c r="H34" s="7">
        <v>0</v>
      </c>
      <c r="I34" s="7">
        <v>0</v>
      </c>
      <c r="J34" s="7">
        <v>0.24487827430530382</v>
      </c>
      <c r="K34" s="7">
        <v>0</v>
      </c>
    </row>
    <row r="35" spans="2:11" x14ac:dyDescent="0.2">
      <c r="B35" s="1">
        <v>31</v>
      </c>
      <c r="C35" s="2" t="s">
        <v>69</v>
      </c>
      <c r="D35" s="7">
        <v>2.4018835285489648</v>
      </c>
      <c r="E35" s="7">
        <v>3.81600141109237E-2</v>
      </c>
      <c r="F35" s="7">
        <v>1.1375104386882464</v>
      </c>
      <c r="G35" s="7">
        <v>8.0918217688485908E-2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618.7818017461052</v>
      </c>
      <c r="E36" s="7">
        <v>49.699728715965414</v>
      </c>
      <c r="F36" s="7">
        <v>64.632555434097483</v>
      </c>
      <c r="G36" s="7">
        <v>10.270523353416246</v>
      </c>
      <c r="H36" s="7">
        <v>0</v>
      </c>
      <c r="I36" s="7">
        <v>0</v>
      </c>
      <c r="J36" s="7">
        <v>11.973520824609951</v>
      </c>
      <c r="K36" s="7">
        <v>0</v>
      </c>
    </row>
    <row r="37" spans="2:11" x14ac:dyDescent="0.2">
      <c r="B37" s="1">
        <v>33</v>
      </c>
      <c r="C37" s="3" t="s">
        <v>101</v>
      </c>
      <c r="D37" s="7">
        <v>171.89294380294066</v>
      </c>
      <c r="E37" s="7">
        <v>57.175465587938341</v>
      </c>
      <c r="F37" s="7">
        <v>66.575754394848019</v>
      </c>
      <c r="G37" s="7">
        <v>10.664849964882267</v>
      </c>
      <c r="H37" s="7">
        <v>0</v>
      </c>
      <c r="I37" s="7">
        <v>0</v>
      </c>
      <c r="J37" s="7">
        <v>0.33525670804421126</v>
      </c>
      <c r="K37" s="7">
        <v>0</v>
      </c>
    </row>
    <row r="38" spans="2:11" x14ac:dyDescent="0.2">
      <c r="B38" s="1">
        <v>34</v>
      </c>
      <c r="C38" s="3" t="s">
        <v>71</v>
      </c>
      <c r="D38" s="7">
        <v>36.229862142712456</v>
      </c>
      <c r="E38" s="7">
        <v>5.8719776548572619E-2</v>
      </c>
      <c r="F38" s="7">
        <v>0.32225933100718235</v>
      </c>
      <c r="G38" s="7">
        <v>8.0629441229095513E-3</v>
      </c>
      <c r="H38" s="7">
        <v>0</v>
      </c>
      <c r="I38" s="7">
        <v>0</v>
      </c>
      <c r="J38" s="7">
        <v>0</v>
      </c>
      <c r="K38" s="7">
        <v>0</v>
      </c>
    </row>
    <row r="39" spans="2:11" x14ac:dyDescent="0.2">
      <c r="B39" s="1">
        <v>35</v>
      </c>
      <c r="C39" s="3" t="s">
        <v>72</v>
      </c>
      <c r="D39" s="7">
        <v>90.161421696539534</v>
      </c>
      <c r="E39" s="7">
        <v>101.14281047618435</v>
      </c>
      <c r="F39" s="7">
        <v>206.45176604801631</v>
      </c>
      <c r="G39" s="7">
        <v>42.398099013520564</v>
      </c>
      <c r="H39" s="7">
        <v>0</v>
      </c>
      <c r="I39" s="7">
        <v>0</v>
      </c>
      <c r="J39" s="7">
        <v>0.52083259474493382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0.5995089098035653</v>
      </c>
      <c r="E40" s="7">
        <v>1.9001882684644751</v>
      </c>
      <c r="F40" s="7">
        <v>5.0047378484948277</v>
      </c>
      <c r="G40" s="7">
        <v>0.83255381447534293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367.1473144732015</v>
      </c>
      <c r="E41" s="7">
        <v>132.95534797656583</v>
      </c>
      <c r="F41" s="7">
        <v>152.85666133079104</v>
      </c>
      <c r="G41" s="7">
        <v>82.942094156179934</v>
      </c>
      <c r="H41" s="7">
        <v>0</v>
      </c>
      <c r="I41" s="7">
        <v>0</v>
      </c>
      <c r="J41" s="7">
        <v>0.74964188111582353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  <row r="45" spans="2:11" x14ac:dyDescent="0.2">
      <c r="D45" s="46"/>
      <c r="E45" s="46"/>
      <c r="F45" s="46"/>
      <c r="G45" s="46"/>
      <c r="H45" s="46"/>
      <c r="I45" s="46"/>
      <c r="J45" s="46"/>
      <c r="K45" s="46"/>
    </row>
    <row r="46" spans="2:11" x14ac:dyDescent="0.2">
      <c r="D46" s="46"/>
    </row>
    <row r="48" spans="2:11" x14ac:dyDescent="0.2">
      <c r="D48" s="88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2019-04-04T07:39:11Z</dcterms:modified>
</cp:coreProperties>
</file>