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J48" i="8" l="1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K39" i="8"/>
  <c r="BK23" i="8"/>
  <c r="BK24" i="8"/>
  <c r="BK25" i="8"/>
  <c r="BK26" i="8"/>
  <c r="BK27" i="8"/>
  <c r="BK28" i="8"/>
  <c r="BK29" i="8"/>
  <c r="BK35" i="8"/>
  <c r="BK36" i="8"/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BK11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BK8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8" i="8" l="1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BI31" i="8"/>
  <c r="BG31" i="8"/>
  <c r="BG73" i="8" s="1"/>
  <c r="BE31" i="8"/>
  <c r="BE73" i="8" s="1"/>
  <c r="BC31" i="8"/>
  <c r="BC73" i="8" s="1"/>
  <c r="BA31" i="8"/>
  <c r="BA73" i="8" s="1"/>
  <c r="AY31" i="8"/>
  <c r="AY73" i="8" s="1"/>
  <c r="AW31" i="8"/>
  <c r="AW73" i="8" s="1"/>
  <c r="AU31" i="8"/>
  <c r="AU73" i="8" s="1"/>
  <c r="AS31" i="8"/>
  <c r="AS73" i="8" s="1"/>
  <c r="AQ31" i="8"/>
  <c r="AQ73" i="8" s="1"/>
  <c r="AO31" i="8"/>
  <c r="AO73" i="8" s="1"/>
  <c r="AM31" i="8"/>
  <c r="AM73" i="8" s="1"/>
  <c r="AK31" i="8"/>
  <c r="AK73" i="8" s="1"/>
  <c r="AI31" i="8"/>
  <c r="AI73" i="8" s="1"/>
  <c r="AG31" i="8"/>
  <c r="AG73" i="8" s="1"/>
  <c r="AE31" i="8"/>
  <c r="AC31" i="8"/>
  <c r="AC73" i="8" s="1"/>
  <c r="AA31" i="8"/>
  <c r="AA73" i="8" s="1"/>
  <c r="Y31" i="8"/>
  <c r="Y73" i="8" s="1"/>
  <c r="W31" i="8"/>
  <c r="W73" i="8" s="1"/>
  <c r="BJ31" i="8"/>
  <c r="BH31" i="8"/>
  <c r="BF31" i="8"/>
  <c r="BD31" i="8"/>
  <c r="BD73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3" i="8" s="1"/>
  <c r="S31" i="8"/>
  <c r="S73" i="8" s="1"/>
  <c r="Q31" i="8"/>
  <c r="Q73" i="8" s="1"/>
  <c r="O31" i="8"/>
  <c r="O73" i="8" s="1"/>
  <c r="M31" i="8"/>
  <c r="M73" i="8" s="1"/>
  <c r="K31" i="8"/>
  <c r="K73" i="8" s="1"/>
  <c r="I31" i="8"/>
  <c r="I73" i="8" s="1"/>
  <c r="G31" i="8"/>
  <c r="G73" i="8" s="1"/>
  <c r="E31" i="8"/>
  <c r="E73" i="8" s="1"/>
  <c r="C31" i="8"/>
  <c r="AE73" i="8" l="1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<sst xmlns="http://schemas.openxmlformats.org/spreadsheetml/2006/main" count="175" uniqueCount="132">
  <si>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</si>
  <si>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</si>
  <si>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</si>
  <si>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</si>
  <si>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</si>
  <si>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</si>
  <si>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</si>
  <si>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</si>
  <si>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</si>
  <si>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</si>
  <si>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</si>
  <si>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</si>
  <si>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</si>
  <si>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</si>
  <si>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</si>
  <si>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</si>
  <si>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</si>
  <si>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</si>
  <si>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</si>
  <si>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</si>
  <si>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</si>
  <si>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</si>
  <si>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</si>
  <si>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</si>
  <si>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</si>
  <si>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</si>
  <si>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</si>
  <si>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</si>
  <si>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</si>
  <si>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</si>
  <si>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</si>
  <si>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</si>
  <si>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</si>
  <si>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</si>
  <si>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</si>
  <si>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</si>
  <si>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</si>
  <si>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</si>
  <si>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</si>
  <si>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</si>
  <si>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</si>
  <si>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</si>
  <si>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</si>
  <si>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</si>
  <si>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</si>
  <si>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</si>
  <si>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</si>
  <si>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</si>
  <si>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</si>
  <si>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</si>
  <si>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</si>
  <si>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</si>
  <si>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</si>
  <si>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</si>
  <si>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</si>
  <si>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</si>
  <si>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</si>
  <si>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</si>
  <si>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</si>
  <si>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</si>
  <si>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</si>
  <si>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</si>
  <si>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</si>
  <si>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</si>
  <si>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</si>
  <si>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</si>
  <si>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</si>
  <si>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</si>
  <si>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</si>
  <si>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</si>
  <si>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</si>
  <si>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</si>
  <si>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</si>
  <si>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</si>
  <si>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</si>
  <si>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</si>
  <si>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</si>
  <si>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</si>
  <si>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</si>
  <si>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</si>
  <si>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</si>
  <si>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</si>
  <si>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</si>
  <si>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</si>
  <si>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</si>
  <si>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</si>
  <si>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</si>
  <si>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</si>
  <si>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</si>
  <si>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</si>
  <si>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</si>
  <si>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</si>
  <si>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</si>
  <si>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</si>
  <si>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</si>
  <si>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</si>
  <si>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</si>
  <si>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</si>
  <si>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</si>
  <si>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</si>
  <si>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</si>
  <si>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</si>
  <si>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</si>
  <si>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</si>
  <si>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</si>
  <si>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</si>
  <si>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</si>
  <si>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</si>
  <si>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</si>
  <si>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</si>
  <si>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</si>
  <si>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</si>
  <si>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</si>
  <si>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</si>
  <si>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</si>
  <si>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</si>
  <si>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</si>
  <si>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</si>
  <si>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</si>
  <si>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</si>
  <si>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</si>
  <si>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</si>
  <si>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</si>
  <si>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</si>
  <si>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</si>
  <si>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</si>
  <si>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</si>
  <si>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</si>
  <si>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</si>
  <si>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</si>
  <si>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Mutual Fund: Net Average Assets Under Management (AAUM) as on 28/02/2019 (All figures in Rs. Crore)</t>
  </si>
  <si>
    <t>Table showing State wise /Union Territory wise contribution to AAUM of category of schemes as on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</si>
</sst>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13" fillId="0" borderId="1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4" t="s">
        <v>75</v>
      </c>
      <c r="B1" s="63" t="s">
        <v>29</v>
      </c>
      <c r="C1" s="54" t="s">
        <v>130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6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5"/>
      <c r="B2" s="64"/>
      <c r="C2" s="68" t="s">
        <v>28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70"/>
      <c r="W2" s="68" t="s">
        <v>24</v>
      </c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70"/>
      <c r="AQ2" s="68" t="s">
        <v>25</v>
      </c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70"/>
      <c r="BK2" s="60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5"/>
      <c r="B3" s="64"/>
      <c r="C3" s="57" t="s">
        <v>117</v>
      </c>
      <c r="D3" s="58"/>
      <c r="E3" s="58"/>
      <c r="F3" s="58"/>
      <c r="G3" s="58"/>
      <c r="H3" s="58"/>
      <c r="I3" s="58"/>
      <c r="J3" s="58"/>
      <c r="K3" s="58"/>
      <c r="L3" s="59"/>
      <c r="M3" s="57" t="s">
        <v>118</v>
      </c>
      <c r="N3" s="58"/>
      <c r="O3" s="58"/>
      <c r="P3" s="58"/>
      <c r="Q3" s="58"/>
      <c r="R3" s="58"/>
      <c r="S3" s="58"/>
      <c r="T3" s="58"/>
      <c r="U3" s="58"/>
      <c r="V3" s="59"/>
      <c r="W3" s="57" t="s">
        <v>117</v>
      </c>
      <c r="X3" s="58"/>
      <c r="Y3" s="58"/>
      <c r="Z3" s="58"/>
      <c r="AA3" s="58"/>
      <c r="AB3" s="58"/>
      <c r="AC3" s="58"/>
      <c r="AD3" s="58"/>
      <c r="AE3" s="58"/>
      <c r="AF3" s="59"/>
      <c r="AG3" s="57" t="s">
        <v>118</v>
      </c>
      <c r="AH3" s="58"/>
      <c r="AI3" s="58"/>
      <c r="AJ3" s="58"/>
      <c r="AK3" s="58"/>
      <c r="AL3" s="58"/>
      <c r="AM3" s="58"/>
      <c r="AN3" s="58"/>
      <c r="AO3" s="58"/>
      <c r="AP3" s="59"/>
      <c r="AQ3" s="57" t="s">
        <v>117</v>
      </c>
      <c r="AR3" s="58"/>
      <c r="AS3" s="58"/>
      <c r="AT3" s="58"/>
      <c r="AU3" s="58"/>
      <c r="AV3" s="58"/>
      <c r="AW3" s="58"/>
      <c r="AX3" s="58"/>
      <c r="AY3" s="58"/>
      <c r="AZ3" s="59"/>
      <c r="BA3" s="57" t="s">
        <v>118</v>
      </c>
      <c r="BB3" s="58"/>
      <c r="BC3" s="58"/>
      <c r="BD3" s="58"/>
      <c r="BE3" s="58"/>
      <c r="BF3" s="58"/>
      <c r="BG3" s="58"/>
      <c r="BH3" s="58"/>
      <c r="BI3" s="58"/>
      <c r="BJ3" s="59"/>
      <c r="BK3" s="61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5"/>
      <c r="B4" s="64"/>
      <c r="C4" s="51" t="s">
        <v>35</v>
      </c>
      <c r="D4" s="52"/>
      <c r="E4" s="52"/>
      <c r="F4" s="52"/>
      <c r="G4" s="53"/>
      <c r="H4" s="48" t="s">
        <v>36</v>
      </c>
      <c r="I4" s="49"/>
      <c r="J4" s="49"/>
      <c r="K4" s="49"/>
      <c r="L4" s="50"/>
      <c r="M4" s="51" t="s">
        <v>35</v>
      </c>
      <c r="N4" s="52"/>
      <c r="O4" s="52"/>
      <c r="P4" s="52"/>
      <c r="Q4" s="53"/>
      <c r="R4" s="48" t="s">
        <v>36</v>
      </c>
      <c r="S4" s="49"/>
      <c r="T4" s="49"/>
      <c r="U4" s="49"/>
      <c r="V4" s="50"/>
      <c r="W4" s="51" t="s">
        <v>35</v>
      </c>
      <c r="X4" s="52"/>
      <c r="Y4" s="52"/>
      <c r="Z4" s="52"/>
      <c r="AA4" s="53"/>
      <c r="AB4" s="48" t="s">
        <v>36</v>
      </c>
      <c r="AC4" s="49"/>
      <c r="AD4" s="49"/>
      <c r="AE4" s="49"/>
      <c r="AF4" s="50"/>
      <c r="AG4" s="51" t="s">
        <v>35</v>
      </c>
      <c r="AH4" s="52"/>
      <c r="AI4" s="52"/>
      <c r="AJ4" s="52"/>
      <c r="AK4" s="53"/>
      <c r="AL4" s="48" t="s">
        <v>36</v>
      </c>
      <c r="AM4" s="49"/>
      <c r="AN4" s="49"/>
      <c r="AO4" s="49"/>
      <c r="AP4" s="50"/>
      <c r="AQ4" s="51" t="s">
        <v>35</v>
      </c>
      <c r="AR4" s="52"/>
      <c r="AS4" s="52"/>
      <c r="AT4" s="52"/>
      <c r="AU4" s="53"/>
      <c r="AV4" s="48" t="s">
        <v>36</v>
      </c>
      <c r="AW4" s="49"/>
      <c r="AX4" s="49"/>
      <c r="AY4" s="49"/>
      <c r="AZ4" s="50"/>
      <c r="BA4" s="51" t="s">
        <v>35</v>
      </c>
      <c r="BB4" s="52"/>
      <c r="BC4" s="52"/>
      <c r="BD4" s="52"/>
      <c r="BE4" s="53"/>
      <c r="BF4" s="48" t="s">
        <v>36</v>
      </c>
      <c r="BG4" s="49"/>
      <c r="BH4" s="49"/>
      <c r="BI4" s="49"/>
      <c r="BJ4" s="50"/>
      <c r="BK4" s="61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5"/>
      <c r="B5" s="64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2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5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7"/>
    </row>
    <row r="7" spans="1:107" x14ac:dyDescent="0.2">
      <c r="A7" s="23" t="s">
        <v>76</v>
      </c>
      <c r="B7" s="26" t="s">
        <v>11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7"/>
    </row>
    <row r="8" spans="1:107" x14ac:dyDescent="0.2">
      <c r="A8" s="23"/>
      <c r="B8" s="27" t="s">
        <v>102</v>
      </c>
      <c r="C8" s="28">
        <v>0</v>
      </c>
      <c r="D8" s="28">
        <v>1.6738729080713963</v>
      </c>
      <c r="E8" s="28">
        <v>0</v>
      </c>
      <c r="F8" s="28">
        <v>0</v>
      </c>
      <c r="G8" s="28">
        <v>0</v>
      </c>
      <c r="H8" s="28">
        <v>12.961111235474421</v>
      </c>
      <c r="I8" s="28">
        <v>4169.8898066871288</v>
      </c>
      <c r="J8" s="28">
        <v>2752.9913101959187</v>
      </c>
      <c r="K8" s="28">
        <v>0</v>
      </c>
      <c r="L8" s="28">
        <v>142.07342060213142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4.6724691095588291</v>
      </c>
      <c r="S8" s="28">
        <v>133.69717234855159</v>
      </c>
      <c r="T8" s="28">
        <v>788.3603996336833</v>
      </c>
      <c r="U8" s="28">
        <v>0</v>
      </c>
      <c r="V8" s="28">
        <v>8.2631603281270429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0.10859939960492215</v>
      </c>
      <c r="AC8" s="28">
        <v>114.12026688271501</v>
      </c>
      <c r="AD8" s="28">
        <v>0</v>
      </c>
      <c r="AE8" s="28">
        <v>0</v>
      </c>
      <c r="AF8" s="28">
        <v>0.67244713032093772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0.20670139700589818</v>
      </c>
      <c r="AM8" s="28">
        <v>5.5282512251769708E-2</v>
      </c>
      <c r="AN8" s="28">
        <v>0</v>
      </c>
      <c r="AO8" s="28">
        <v>0</v>
      </c>
      <c r="AP8" s="28">
        <v>0.1808723096461024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28.154763562065312</v>
      </c>
      <c r="AW8" s="28">
        <v>808.53579327764885</v>
      </c>
      <c r="AX8" s="28">
        <v>286.0599017231562</v>
      </c>
      <c r="AY8" s="28">
        <v>0</v>
      </c>
      <c r="AZ8" s="28">
        <v>167.52684141020606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11.37391926704942</v>
      </c>
      <c r="BG8" s="28">
        <v>119.36640816559782</v>
      </c>
      <c r="BH8" s="28">
        <v>26.08803137789274</v>
      </c>
      <c r="BI8" s="28">
        <v>0</v>
      </c>
      <c r="BJ8" s="28">
        <v>8.8141689808034815</v>
      </c>
      <c r="BK8" s="29">
        <f>SUM(C8:BJ8)</f>
        <v>9585.8467204446097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1.6738729080713963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12.961111235474421</v>
      </c>
      <c r="I9" s="31">
        <f t="shared" si="0"/>
        <v>4169.8898066871288</v>
      </c>
      <c r="J9" s="31">
        <f t="shared" si="0"/>
        <v>2752.9913101959187</v>
      </c>
      <c r="K9" s="31">
        <f t="shared" si="0"/>
        <v>0</v>
      </c>
      <c r="L9" s="31">
        <f t="shared" si="0"/>
        <v>142.07342060213142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4.6724691095588291</v>
      </c>
      <c r="S9" s="31">
        <f t="shared" si="0"/>
        <v>133.69717234855159</v>
      </c>
      <c r="T9" s="31">
        <f t="shared" si="0"/>
        <v>788.3603996336833</v>
      </c>
      <c r="U9" s="31">
        <f t="shared" si="0"/>
        <v>0</v>
      </c>
      <c r="V9" s="31">
        <f t="shared" si="0"/>
        <v>8.2631603281270429</v>
      </c>
      <c r="W9" s="31">
        <f t="shared" si="0"/>
        <v>0</v>
      </c>
      <c r="X9" s="31">
        <f t="shared" si="0"/>
        <v>0</v>
      </c>
      <c r="Y9" s="31">
        <f t="shared" si="0"/>
        <v>0</v>
      </c>
      <c r="Z9" s="31">
        <f t="shared" si="0"/>
        <v>0</v>
      </c>
      <c r="AA9" s="31">
        <f t="shared" si="0"/>
        <v>0</v>
      </c>
      <c r="AB9" s="31">
        <f t="shared" si="0"/>
        <v>0.10859939960492215</v>
      </c>
      <c r="AC9" s="31">
        <f t="shared" si="0"/>
        <v>114.12026688271501</v>
      </c>
      <c r="AD9" s="31">
        <f t="shared" si="0"/>
        <v>0</v>
      </c>
      <c r="AE9" s="31">
        <f t="shared" si="0"/>
        <v>0</v>
      </c>
      <c r="AF9" s="31">
        <f t="shared" si="0"/>
        <v>0.67244713032093772</v>
      </c>
      <c r="AG9" s="31">
        <f t="shared" si="0"/>
        <v>0</v>
      </c>
      <c r="AH9" s="31">
        <f t="shared" si="0"/>
        <v>0</v>
      </c>
      <c r="AI9" s="31">
        <f t="shared" si="0"/>
        <v>0</v>
      </c>
      <c r="AJ9" s="31">
        <f t="shared" si="0"/>
        <v>0</v>
      </c>
      <c r="AK9" s="31">
        <f t="shared" si="0"/>
        <v>0</v>
      </c>
      <c r="AL9" s="31">
        <f t="shared" si="0"/>
        <v>0.20670139700589818</v>
      </c>
      <c r="AM9" s="31">
        <f t="shared" si="0"/>
        <v>5.5282512251769708E-2</v>
      </c>
      <c r="AN9" s="31">
        <f t="shared" si="0"/>
        <v>0</v>
      </c>
      <c r="AO9" s="31">
        <f t="shared" si="0"/>
        <v>0</v>
      </c>
      <c r="AP9" s="31">
        <f t="shared" si="0"/>
        <v>0.1808723096461024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28.154763562065312</v>
      </c>
      <c r="AW9" s="31">
        <f t="shared" si="0"/>
        <v>808.53579327764885</v>
      </c>
      <c r="AX9" s="31">
        <f t="shared" si="0"/>
        <v>286.0599017231562</v>
      </c>
      <c r="AY9" s="31">
        <f t="shared" si="0"/>
        <v>0</v>
      </c>
      <c r="AZ9" s="31">
        <f t="shared" si="0"/>
        <v>167.52684141020606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11.37391926704942</v>
      </c>
      <c r="BG9" s="31">
        <f t="shared" si="0"/>
        <v>119.36640816559782</v>
      </c>
      <c r="BH9" s="31">
        <f t="shared" si="0"/>
        <v>26.08803137789274</v>
      </c>
      <c r="BI9" s="31">
        <f t="shared" si="0"/>
        <v>0</v>
      </c>
      <c r="BJ9" s="31">
        <f t="shared" si="0"/>
        <v>8.8141689808034815</v>
      </c>
      <c r="BK9" s="29">
        <f>SUM(C9:BJ9)</f>
        <v>9585.8467204446097</v>
      </c>
    </row>
    <row r="10" spans="1:107" x14ac:dyDescent="0.2">
      <c r="A10" s="23" t="s">
        <v>77</v>
      </c>
      <c r="B10" s="26" t="s">
        <v>3</v>
      </c>
      <c r="C10" s="71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3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0.46206564408748929</v>
      </c>
      <c r="I11" s="28">
        <v>2.3903485793436396</v>
      </c>
      <c r="J11" s="28">
        <v>0</v>
      </c>
      <c r="K11" s="28">
        <v>0</v>
      </c>
      <c r="L11" s="28">
        <v>0.94192468890157366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0.27838853909854783</v>
      </c>
      <c r="S11" s="28">
        <v>0.65287744886364074</v>
      </c>
      <c r="T11" s="28">
        <v>3.0330337389167594</v>
      </c>
      <c r="U11" s="28">
        <v>0</v>
      </c>
      <c r="V11" s="28">
        <v>7.6549814574062749E-2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3.623794618460785E-2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5.12486071087793E-5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1.3402229827862908</v>
      </c>
      <c r="AW11" s="28">
        <v>9.2485988387432201</v>
      </c>
      <c r="AX11" s="28">
        <v>7.7392109508256883</v>
      </c>
      <c r="AY11" s="28">
        <v>0</v>
      </c>
      <c r="AZ11" s="28">
        <v>1.6420882615594008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1.0655314925963497</v>
      </c>
      <c r="BG11" s="28">
        <v>3.9400156113524476</v>
      </c>
      <c r="BH11" s="28">
        <v>3.6679119101995425</v>
      </c>
      <c r="BI11" s="28">
        <v>0</v>
      </c>
      <c r="BJ11" s="28">
        <v>0.43355271143107099</v>
      </c>
      <c r="BK11" s="29">
        <f t="shared" ref="BK11:BK12" si="1">SUM(C11:BJ11)</f>
        <v>36.948610408071438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0.46206564408748929</v>
      </c>
      <c r="I12" s="31">
        <f t="shared" si="2"/>
        <v>2.3903485793436396</v>
      </c>
      <c r="J12" s="31">
        <f t="shared" si="2"/>
        <v>0</v>
      </c>
      <c r="K12" s="31">
        <f t="shared" si="2"/>
        <v>0</v>
      </c>
      <c r="L12" s="31">
        <f t="shared" si="2"/>
        <v>0.94192468890157366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0.27838853909854783</v>
      </c>
      <c r="S12" s="31">
        <f t="shared" si="2"/>
        <v>0.65287744886364074</v>
      </c>
      <c r="T12" s="31">
        <f t="shared" si="2"/>
        <v>3.0330337389167594</v>
      </c>
      <c r="U12" s="31">
        <f t="shared" si="2"/>
        <v>0</v>
      </c>
      <c r="V12" s="31">
        <f t="shared" si="2"/>
        <v>7.6549814574062749E-2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0</v>
      </c>
      <c r="AB12" s="31">
        <f t="shared" si="2"/>
        <v>3.623794618460785E-2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5.12486071087793E-5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1.3402229827862908</v>
      </c>
      <c r="AW12" s="31">
        <f t="shared" si="2"/>
        <v>9.2485988387432201</v>
      </c>
      <c r="AX12" s="31">
        <f t="shared" si="2"/>
        <v>7.7392109508256883</v>
      </c>
      <c r="AY12" s="31">
        <f t="shared" si="2"/>
        <v>0</v>
      </c>
      <c r="AZ12" s="31">
        <f t="shared" si="2"/>
        <v>1.6420882615594008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1.0655314925963497</v>
      </c>
      <c r="BG12" s="31">
        <f t="shared" si="2"/>
        <v>3.9400156113524476</v>
      </c>
      <c r="BH12" s="31">
        <f t="shared" si="2"/>
        <v>3.6679119101995425</v>
      </c>
      <c r="BI12" s="31">
        <f t="shared" si="2"/>
        <v>0</v>
      </c>
      <c r="BJ12" s="31">
        <f t="shared" si="2"/>
        <v>0.43355271143107099</v>
      </c>
      <c r="BK12" s="29">
        <f t="shared" si="1"/>
        <v>36.948610408071438</v>
      </c>
    </row>
    <row r="13" spans="1:107" x14ac:dyDescent="0.2">
      <c r="A13" s="23" t="s">
        <v>78</v>
      </c>
      <c r="B13" s="26" t="s">
        <v>10</v>
      </c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3"/>
    </row>
    <row r="14" spans="1:107" x14ac:dyDescent="0.2">
      <c r="A14" s="23"/>
      <c r="B14" s="32" t="s">
        <v>37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71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3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71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3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71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3"/>
    </row>
    <row r="23" spans="1:63" x14ac:dyDescent="0.2">
      <c r="A23" s="23"/>
      <c r="B23" s="27" t="s">
        <v>105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0.73109612864273998</v>
      </c>
      <c r="I23" s="28">
        <v>1.5659767500000863</v>
      </c>
      <c r="J23" s="28">
        <v>0</v>
      </c>
      <c r="K23" s="28">
        <v>0</v>
      </c>
      <c r="L23" s="28">
        <v>6.6622176627145668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0.40822650828542173</v>
      </c>
      <c r="S23" s="28">
        <v>0</v>
      </c>
      <c r="T23" s="28">
        <v>0</v>
      </c>
      <c r="U23" s="28">
        <v>0</v>
      </c>
      <c r="V23" s="28">
        <v>0.74685045000004113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4.1248949642762892E-2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0.13704622382130896</v>
      </c>
      <c r="AM23" s="28">
        <v>0</v>
      </c>
      <c r="AN23" s="28">
        <v>0</v>
      </c>
      <c r="AO23" s="28">
        <v>0</v>
      </c>
      <c r="AP23" s="28">
        <v>2.0372599428531063E-2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6.3847398674591664</v>
      </c>
      <c r="AW23" s="28">
        <v>0.40679437500042026</v>
      </c>
      <c r="AX23" s="28">
        <v>0</v>
      </c>
      <c r="AY23" s="28">
        <v>0</v>
      </c>
      <c r="AZ23" s="28">
        <v>6.9655170641150095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4.1065368717427386</v>
      </c>
      <c r="BG23" s="28">
        <v>0.40330756607201496</v>
      </c>
      <c r="BH23" s="28">
        <v>0.63924830357227469</v>
      </c>
      <c r="BI23" s="28">
        <v>0</v>
      </c>
      <c r="BJ23" s="28">
        <v>3.1254811148243391</v>
      </c>
      <c r="BK23" s="29">
        <f t="shared" ref="BK23:BK31" si="8">SUM(C23:BJ23)</f>
        <v>32.344660435321423</v>
      </c>
    </row>
    <row r="24" spans="1:63" x14ac:dyDescent="0.2">
      <c r="A24" s="23"/>
      <c r="B24" s="27" t="s">
        <v>106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0.48567875653495451</v>
      </c>
      <c r="I24" s="28">
        <v>0.61157724642855271</v>
      </c>
      <c r="J24" s="28">
        <v>0</v>
      </c>
      <c r="K24" s="28">
        <v>0</v>
      </c>
      <c r="L24" s="28">
        <v>6.8066756577155996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0.28850477285677817</v>
      </c>
      <c r="S24" s="28">
        <v>0.23983421428575985</v>
      </c>
      <c r="T24" s="28">
        <v>0</v>
      </c>
      <c r="U24" s="28">
        <v>0</v>
      </c>
      <c r="V24" s="28">
        <v>0.13065137785693259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1.737678803572236E-2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5.9588220964076677E-2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4.7054316598193466</v>
      </c>
      <c r="AW24" s="28">
        <v>0.33675496625013335</v>
      </c>
      <c r="AX24" s="28">
        <v>0</v>
      </c>
      <c r="AY24" s="28">
        <v>0</v>
      </c>
      <c r="AZ24" s="28">
        <v>4.7305682016826873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2.7147997571024405</v>
      </c>
      <c r="BG24" s="28">
        <v>0.2854588302859673</v>
      </c>
      <c r="BH24" s="28">
        <v>0.69553521428649501</v>
      </c>
      <c r="BI24" s="28">
        <v>0</v>
      </c>
      <c r="BJ24" s="28">
        <v>1.990965804180262</v>
      </c>
      <c r="BK24" s="29">
        <f t="shared" si="8"/>
        <v>24.099401468285709</v>
      </c>
    </row>
    <row r="25" spans="1:63" x14ac:dyDescent="0.2">
      <c r="A25" s="23"/>
      <c r="B25" s="27" t="s">
        <v>104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0.92509421001611891</v>
      </c>
      <c r="I25" s="28">
        <v>57.884138427108262</v>
      </c>
      <c r="J25" s="28">
        <v>1.6274080697597511</v>
      </c>
      <c r="K25" s="28">
        <v>0</v>
      </c>
      <c r="L25" s="28">
        <v>11.985494838568346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0.34549559005062219</v>
      </c>
      <c r="S25" s="28">
        <v>0.71873732809980617</v>
      </c>
      <c r="T25" s="28">
        <v>3.0385710736753375</v>
      </c>
      <c r="U25" s="28">
        <v>0</v>
      </c>
      <c r="V25" s="28">
        <v>0.47032565293606587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4.9706741212933614E-2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5.7907593320436698E-2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23.759548630121703</v>
      </c>
      <c r="AW25" s="28">
        <v>53.902391323242369</v>
      </c>
      <c r="AX25" s="28">
        <v>2.254352100130137</v>
      </c>
      <c r="AY25" s="28">
        <v>0</v>
      </c>
      <c r="AZ25" s="28">
        <v>101.32124026864633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12.817333691281148</v>
      </c>
      <c r="BG25" s="28">
        <v>1.363374659151035</v>
      </c>
      <c r="BH25" s="28">
        <v>4.5805192463302324</v>
      </c>
      <c r="BI25" s="28">
        <v>0</v>
      </c>
      <c r="BJ25" s="28">
        <v>3.6444124604208583</v>
      </c>
      <c r="BK25" s="29">
        <f t="shared" si="8"/>
        <v>280.74605190407152</v>
      </c>
    </row>
    <row r="26" spans="1:63" x14ac:dyDescent="0.2">
      <c r="A26" s="23"/>
      <c r="B26" s="27" t="s">
        <v>119</v>
      </c>
      <c r="C26" s="28">
        <v>0</v>
      </c>
      <c r="D26" s="28">
        <v>2.0032381168106035</v>
      </c>
      <c r="E26" s="28">
        <v>0</v>
      </c>
      <c r="F26" s="28">
        <v>0</v>
      </c>
      <c r="G26" s="28">
        <v>0</v>
      </c>
      <c r="H26" s="28">
        <v>3.6094756287561451</v>
      </c>
      <c r="I26" s="28">
        <v>29.357510927465068</v>
      </c>
      <c r="J26" s="28">
        <v>3.4576186146149048</v>
      </c>
      <c r="K26" s="28">
        <v>0</v>
      </c>
      <c r="L26" s="28">
        <v>14.058294190415609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1.3253335994504407</v>
      </c>
      <c r="S26" s="28">
        <v>6.5284615365152421</v>
      </c>
      <c r="T26" s="28">
        <v>15.483842898834776</v>
      </c>
      <c r="U26" s="28">
        <v>0</v>
      </c>
      <c r="V26" s="28">
        <v>2.5563184817800297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1.3307649463199026E-2</v>
      </c>
      <c r="AC26" s="28">
        <v>1.0045090963519913E-2</v>
      </c>
      <c r="AD26" s="28">
        <v>0</v>
      </c>
      <c r="AE26" s="28">
        <v>0</v>
      </c>
      <c r="AF26" s="28">
        <v>0.78194343769695973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2.9035609176334194E-2</v>
      </c>
      <c r="AM26" s="28">
        <v>0</v>
      </c>
      <c r="AN26" s="28">
        <v>0</v>
      </c>
      <c r="AO26" s="28">
        <v>0</v>
      </c>
      <c r="AP26" s="28">
        <v>0.34116063815540226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31.14817594928838</v>
      </c>
      <c r="AW26" s="28">
        <v>10.32601539081848</v>
      </c>
      <c r="AX26" s="28">
        <v>1.3986129098694093</v>
      </c>
      <c r="AY26" s="28">
        <v>0</v>
      </c>
      <c r="AZ26" s="28">
        <v>48.953823027955799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21.474116133606081</v>
      </c>
      <c r="BG26" s="28">
        <v>16.926591465357728</v>
      </c>
      <c r="BH26" s="28">
        <v>11.163246244434507</v>
      </c>
      <c r="BI26" s="28">
        <v>0</v>
      </c>
      <c r="BJ26" s="28">
        <v>19.425455094535593</v>
      </c>
      <c r="BK26" s="29">
        <f t="shared" si="8"/>
        <v>240.37162263596423</v>
      </c>
    </row>
    <row r="27" spans="1:63" x14ac:dyDescent="0.2">
      <c r="A27" s="23"/>
      <c r="B27" s="27" t="s">
        <v>120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0.7729764451427753</v>
      </c>
      <c r="I27" s="28">
        <v>0.65709004242877811</v>
      </c>
      <c r="J27" s="28">
        <v>0.49436971125028439</v>
      </c>
      <c r="K27" s="28">
        <v>0</v>
      </c>
      <c r="L27" s="28">
        <v>0.72921082492842393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8.0206495856680937E-2</v>
      </c>
      <c r="S27" s="28">
        <v>0</v>
      </c>
      <c r="T27" s="28">
        <v>0</v>
      </c>
      <c r="U27" s="28">
        <v>0</v>
      </c>
      <c r="V27" s="28">
        <v>0.40501452225020118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1.062866468876257E-3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2.2007982139568444E-4</v>
      </c>
      <c r="AM27" s="28">
        <v>0</v>
      </c>
      <c r="AN27" s="28">
        <v>0</v>
      </c>
      <c r="AO27" s="28">
        <v>0</v>
      </c>
      <c r="AP27" s="28">
        <v>1.4252381072265763E-2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27.111654619517967</v>
      </c>
      <c r="AW27" s="28">
        <v>1.5929861797481293</v>
      </c>
      <c r="AX27" s="28">
        <v>10.072760349853109</v>
      </c>
      <c r="AY27" s="28">
        <v>0</v>
      </c>
      <c r="AZ27" s="28">
        <v>12.358573921277996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18.507031277714727</v>
      </c>
      <c r="BG27" s="28">
        <v>2.1713201531371737</v>
      </c>
      <c r="BH27" s="28">
        <v>3.4426910381180766</v>
      </c>
      <c r="BI27" s="28">
        <v>0</v>
      </c>
      <c r="BJ27" s="28">
        <v>6.5128016346988664</v>
      </c>
      <c r="BK27" s="29">
        <f t="shared" si="8"/>
        <v>84.924222543285723</v>
      </c>
    </row>
    <row r="28" spans="1:63" x14ac:dyDescent="0.2">
      <c r="A28" s="23"/>
      <c r="B28" s="27" t="s">
        <v>129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1.8578631697137247</v>
      </c>
      <c r="I28" s="28">
        <v>91.866504650893887</v>
      </c>
      <c r="J28" s="28">
        <v>17.194163754500224</v>
      </c>
      <c r="K28" s="28">
        <v>0</v>
      </c>
      <c r="L28" s="28">
        <v>3.5671005125356059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0.451154054249506</v>
      </c>
      <c r="S28" s="28">
        <v>0.21099277500000274</v>
      </c>
      <c r="T28" s="28">
        <v>10.349771586214235</v>
      </c>
      <c r="U28" s="28">
        <v>0</v>
      </c>
      <c r="V28" s="28">
        <v>0.95470795221411242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1.9324100856894691E-2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4.9337865894913175</v>
      </c>
      <c r="AW28" s="28">
        <v>4.8857858187480581</v>
      </c>
      <c r="AX28" s="28">
        <v>1.1220653748566918</v>
      </c>
      <c r="AY28" s="28">
        <v>0</v>
      </c>
      <c r="AZ28" s="28">
        <v>16.123340614135273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4.0902852360975821</v>
      </c>
      <c r="BG28" s="28">
        <v>3.3651158193560757</v>
      </c>
      <c r="BH28" s="28">
        <v>4.2553469407483311</v>
      </c>
      <c r="BI28" s="28">
        <v>0</v>
      </c>
      <c r="BJ28" s="28">
        <v>6.382647453316963</v>
      </c>
      <c r="BK28" s="29">
        <f t="shared" si="8"/>
        <v>171.62995640292843</v>
      </c>
    </row>
    <row r="29" spans="1:63" x14ac:dyDescent="0.2">
      <c r="A29" s="23"/>
      <c r="B29" s="27" t="s">
        <v>121</v>
      </c>
      <c r="C29" s="28">
        <v>0</v>
      </c>
      <c r="D29" s="28">
        <v>10.460700074352381</v>
      </c>
      <c r="E29" s="28">
        <v>0</v>
      </c>
      <c r="F29" s="28">
        <v>0</v>
      </c>
      <c r="G29" s="28">
        <v>0</v>
      </c>
      <c r="H29" s="28">
        <v>15.574943796967743</v>
      </c>
      <c r="I29" s="28">
        <v>352.06878235491405</v>
      </c>
      <c r="J29" s="28">
        <v>109.67749957199516</v>
      </c>
      <c r="K29" s="28">
        <v>0</v>
      </c>
      <c r="L29" s="28">
        <v>76.057763797985643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9.5682729828441513</v>
      </c>
      <c r="S29" s="28">
        <v>23.936547100752804</v>
      </c>
      <c r="T29" s="28">
        <v>43.34938390507655</v>
      </c>
      <c r="U29" s="28">
        <v>0</v>
      </c>
      <c r="V29" s="28">
        <v>11.114468101111125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0.34477466499640863</v>
      </c>
      <c r="AC29" s="28">
        <v>1.4475558925954269E-3</v>
      </c>
      <c r="AD29" s="28">
        <v>0</v>
      </c>
      <c r="AE29" s="28">
        <v>0</v>
      </c>
      <c r="AF29" s="28">
        <v>1.2571929057181959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0.4307377801832884</v>
      </c>
      <c r="AM29" s="28">
        <v>0</v>
      </c>
      <c r="AN29" s="28">
        <v>0</v>
      </c>
      <c r="AO29" s="28">
        <v>0</v>
      </c>
      <c r="AP29" s="28">
        <v>0.29878782235011414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100.2343693444451</v>
      </c>
      <c r="AW29" s="28">
        <v>190.15878199745652</v>
      </c>
      <c r="AX29" s="28">
        <v>8.718100485641461</v>
      </c>
      <c r="AY29" s="28">
        <v>0</v>
      </c>
      <c r="AZ29" s="28">
        <v>185.91054238508548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80.112239613436074</v>
      </c>
      <c r="BG29" s="28">
        <v>35.347191223605449</v>
      </c>
      <c r="BH29" s="28">
        <v>65.65594218565019</v>
      </c>
      <c r="BI29" s="28">
        <v>0</v>
      </c>
      <c r="BJ29" s="28">
        <v>69.333747004539134</v>
      </c>
      <c r="BK29" s="29">
        <f t="shared" si="8"/>
        <v>1389.6122166549999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12.463938191162985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23.957128135774202</v>
      </c>
      <c r="I30" s="31">
        <f t="shared" si="9"/>
        <v>534.01158039923871</v>
      </c>
      <c r="J30" s="31">
        <f t="shared" si="9"/>
        <v>132.45105972212031</v>
      </c>
      <c r="K30" s="31">
        <f t="shared" si="9"/>
        <v>0</v>
      </c>
      <c r="L30" s="31">
        <f t="shared" si="9"/>
        <v>119.8667574848638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12.467194003593601</v>
      </c>
      <c r="S30" s="31">
        <f t="shared" si="9"/>
        <v>31.634572954653613</v>
      </c>
      <c r="T30" s="31">
        <f t="shared" si="9"/>
        <v>72.221569463800904</v>
      </c>
      <c r="U30" s="31">
        <f t="shared" si="9"/>
        <v>0</v>
      </c>
      <c r="V30" s="31">
        <f t="shared" si="9"/>
        <v>16.37833653814851</v>
      </c>
      <c r="W30" s="31">
        <f t="shared" si="9"/>
        <v>0</v>
      </c>
      <c r="X30" s="31">
        <f t="shared" si="9"/>
        <v>0</v>
      </c>
      <c r="Y30" s="31">
        <f t="shared" si="9"/>
        <v>0</v>
      </c>
      <c r="Z30" s="31">
        <f t="shared" si="9"/>
        <v>0</v>
      </c>
      <c r="AA30" s="31">
        <f t="shared" si="9"/>
        <v>0</v>
      </c>
      <c r="AB30" s="31">
        <f t="shared" si="9"/>
        <v>0.46747765981990275</v>
      </c>
      <c r="AC30" s="31">
        <f t="shared" si="9"/>
        <v>1.1492646856115341E-2</v>
      </c>
      <c r="AD30" s="31">
        <f t="shared" si="9"/>
        <v>0</v>
      </c>
      <c r="AE30" s="31">
        <f t="shared" si="9"/>
        <v>0</v>
      </c>
      <c r="AF30" s="31">
        <f t="shared" si="9"/>
        <v>2.0391363434151555</v>
      </c>
      <c r="AG30" s="31">
        <f t="shared" si="9"/>
        <v>0</v>
      </c>
      <c r="AH30" s="31">
        <f t="shared" si="9"/>
        <v>0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</v>
      </c>
      <c r="AL30" s="31">
        <f t="shared" si="10"/>
        <v>0.73385960814373519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0.67457344100631322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198.27770666014297</v>
      </c>
      <c r="AW30" s="31">
        <f t="shared" si="10"/>
        <v>261.60951005126412</v>
      </c>
      <c r="AX30" s="31">
        <f t="shared" si="10"/>
        <v>23.565891220350807</v>
      </c>
      <c r="AY30" s="31">
        <f t="shared" si="10"/>
        <v>0</v>
      </c>
      <c r="AZ30" s="31">
        <f t="shared" si="10"/>
        <v>376.36360548289861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143.8223425809808</v>
      </c>
      <c r="BG30" s="31">
        <f t="shared" si="10"/>
        <v>59.862359716965443</v>
      </c>
      <c r="BH30" s="31">
        <f t="shared" si="10"/>
        <v>90.432529173140111</v>
      </c>
      <c r="BI30" s="31">
        <f t="shared" si="10"/>
        <v>0</v>
      </c>
      <c r="BJ30" s="31">
        <f t="shared" si="10"/>
        <v>110.41551056651602</v>
      </c>
      <c r="BK30" s="29">
        <f t="shared" si="8"/>
        <v>2223.7281320448565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14.137811099234382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37.380305015336113</v>
      </c>
      <c r="I31" s="28">
        <f t="shared" si="11"/>
        <v>4706.2917356657108</v>
      </c>
      <c r="J31" s="28">
        <f t="shared" si="11"/>
        <v>2885.4423699180388</v>
      </c>
      <c r="K31" s="28">
        <f t="shared" si="11"/>
        <v>0</v>
      </c>
      <c r="L31" s="28">
        <f t="shared" si="11"/>
        <v>262.88210277589678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17.418051652250977</v>
      </c>
      <c r="S31" s="28">
        <f t="shared" si="11"/>
        <v>165.98462275206884</v>
      </c>
      <c r="T31" s="28">
        <f t="shared" si="11"/>
        <v>863.61500283640089</v>
      </c>
      <c r="U31" s="28">
        <f t="shared" si="11"/>
        <v>0</v>
      </c>
      <c r="V31" s="28">
        <f t="shared" si="11"/>
        <v>24.718046680849618</v>
      </c>
      <c r="W31" s="28">
        <f t="shared" si="11"/>
        <v>0</v>
      </c>
      <c r="X31" s="28">
        <f t="shared" si="11"/>
        <v>0</v>
      </c>
      <c r="Y31" s="28">
        <f t="shared" si="11"/>
        <v>0</v>
      </c>
      <c r="Z31" s="28">
        <f t="shared" si="11"/>
        <v>0</v>
      </c>
      <c r="AA31" s="28">
        <f t="shared" si="11"/>
        <v>0</v>
      </c>
      <c r="AB31" s="28">
        <f t="shared" si="11"/>
        <v>0.61231500560943275</v>
      </c>
      <c r="AC31" s="28">
        <f t="shared" si="11"/>
        <v>114.13175952957113</v>
      </c>
      <c r="AD31" s="28">
        <f t="shared" si="11"/>
        <v>0</v>
      </c>
      <c r="AE31" s="28">
        <f t="shared" si="11"/>
        <v>0</v>
      </c>
      <c r="AF31" s="28">
        <f t="shared" si="11"/>
        <v>2.7115834737360931</v>
      </c>
      <c r="AG31" s="28">
        <f t="shared" si="11"/>
        <v>0</v>
      </c>
      <c r="AH31" s="28">
        <f t="shared" si="11"/>
        <v>0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0</v>
      </c>
      <c r="AL31" s="28">
        <f t="shared" si="12"/>
        <v>0.94061225375674218</v>
      </c>
      <c r="AM31" s="28">
        <f t="shared" si="12"/>
        <v>5.5282512251769708E-2</v>
      </c>
      <c r="AN31" s="28">
        <f t="shared" si="12"/>
        <v>0</v>
      </c>
      <c r="AO31" s="28">
        <f t="shared" si="12"/>
        <v>0</v>
      </c>
      <c r="AP31" s="28">
        <f t="shared" si="12"/>
        <v>0.85544575065241557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227.77269320499457</v>
      </c>
      <c r="AW31" s="28">
        <f t="shared" si="12"/>
        <v>1079.3939021676561</v>
      </c>
      <c r="AX31" s="28">
        <f t="shared" si="12"/>
        <v>317.36500389433269</v>
      </c>
      <c r="AY31" s="28">
        <f t="shared" si="12"/>
        <v>0</v>
      </c>
      <c r="AZ31" s="28">
        <f t="shared" si="12"/>
        <v>545.53253515466406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156.26179334062658</v>
      </c>
      <c r="BG31" s="28">
        <f t="shared" si="12"/>
        <v>183.16878349391573</v>
      </c>
      <c r="BH31" s="28">
        <f t="shared" si="12"/>
        <v>120.18847246123239</v>
      </c>
      <c r="BI31" s="28">
        <f t="shared" si="12"/>
        <v>0</v>
      </c>
      <c r="BJ31" s="28">
        <f t="shared" si="12"/>
        <v>119.66323225875057</v>
      </c>
      <c r="BK31" s="29">
        <f t="shared" si="8"/>
        <v>11846.523462897538</v>
      </c>
    </row>
    <row r="32" spans="1:63" ht="3.75" customHeight="1" x14ac:dyDescent="0.2">
      <c r="A32" s="23"/>
      <c r="B32" s="34"/>
      <c r="C32" s="7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3"/>
    </row>
    <row r="33" spans="1:63" x14ac:dyDescent="0.2">
      <c r="A33" s="23" t="s">
        <v>1</v>
      </c>
      <c r="B33" s="24" t="s">
        <v>7</v>
      </c>
      <c r="C33" s="71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3"/>
    </row>
    <row r="34" spans="1:63" s="35" customFormat="1" x14ac:dyDescent="0.2">
      <c r="A34" s="23" t="s">
        <v>76</v>
      </c>
      <c r="B34" s="26" t="s">
        <v>2</v>
      </c>
      <c r="C34" s="7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80"/>
    </row>
    <row r="35" spans="1:63" s="35" customFormat="1" x14ac:dyDescent="0.2">
      <c r="A35" s="23"/>
      <c r="B35" s="27" t="s">
        <v>107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4.6587597433587398</v>
      </c>
      <c r="I35" s="28">
        <v>0.49286213697032405</v>
      </c>
      <c r="J35" s="28">
        <v>0</v>
      </c>
      <c r="K35" s="28">
        <v>0</v>
      </c>
      <c r="L35" s="28">
        <v>0.82574394208646895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3.4885829857787343</v>
      </c>
      <c r="S35" s="28">
        <v>0</v>
      </c>
      <c r="T35" s="28">
        <v>0</v>
      </c>
      <c r="U35" s="28">
        <v>0</v>
      </c>
      <c r="V35" s="28">
        <v>0.58647687919859337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0.82052152183494864</v>
      </c>
      <c r="AC35" s="28">
        <v>0</v>
      </c>
      <c r="AD35" s="28">
        <v>0</v>
      </c>
      <c r="AE35" s="28">
        <v>0</v>
      </c>
      <c r="AF35" s="28">
        <v>5.306050517971371E-2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1.1489736443383656</v>
      </c>
      <c r="AM35" s="28">
        <v>0</v>
      </c>
      <c r="AN35" s="28">
        <v>0</v>
      </c>
      <c r="AO35" s="28">
        <v>0</v>
      </c>
      <c r="AP35" s="28">
        <v>0.12476378539073332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66.161894470832763</v>
      </c>
      <c r="AW35" s="28">
        <v>5.5785941539923769</v>
      </c>
      <c r="AX35" s="28">
        <v>0</v>
      </c>
      <c r="AY35" s="28">
        <v>0</v>
      </c>
      <c r="AZ35" s="28">
        <v>18.711278840831284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77.780836786041817</v>
      </c>
      <c r="BG35" s="28">
        <v>2.6849002587396145</v>
      </c>
      <c r="BH35" s="28">
        <v>0</v>
      </c>
      <c r="BI35" s="28">
        <v>0</v>
      </c>
      <c r="BJ35" s="28">
        <v>13.536271153353914</v>
      </c>
      <c r="BK35" s="29">
        <f t="shared" ref="BK35:BK36" si="13">SUM(C35:BJ35)</f>
        <v>196.6535208079284</v>
      </c>
    </row>
    <row r="36" spans="1:63" s="35" customFormat="1" x14ac:dyDescent="0.2">
      <c r="A36" s="23"/>
      <c r="B36" s="27" t="s">
        <v>108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3.231570675150429</v>
      </c>
      <c r="I36" s="28">
        <v>0.63193824692883427</v>
      </c>
      <c r="J36" s="28">
        <v>0</v>
      </c>
      <c r="K36" s="28">
        <v>0</v>
      </c>
      <c r="L36" s="28">
        <v>3.8005664678488697E-2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2.1880612955994398</v>
      </c>
      <c r="S36" s="28">
        <v>0</v>
      </c>
      <c r="T36" s="28">
        <v>0</v>
      </c>
      <c r="U36" s="28">
        <v>0</v>
      </c>
      <c r="V36" s="28">
        <v>7.1466256785234746E-3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0.14997366394071812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0.24260570803108061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134.19415333070614</v>
      </c>
      <c r="AW36" s="28">
        <v>0.22522625400445168</v>
      </c>
      <c r="AX36" s="28">
        <v>0</v>
      </c>
      <c r="AY36" s="28">
        <v>0</v>
      </c>
      <c r="AZ36" s="28">
        <v>5.8331875474463581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113.84202719510223</v>
      </c>
      <c r="BG36" s="28">
        <v>0</v>
      </c>
      <c r="BH36" s="28">
        <v>0</v>
      </c>
      <c r="BI36" s="28">
        <v>0</v>
      </c>
      <c r="BJ36" s="28">
        <v>0.77000174530496501</v>
      </c>
      <c r="BK36" s="29">
        <f t="shared" si="13"/>
        <v>261.35389795257163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7.8903304185091692</v>
      </c>
      <c r="I37" s="36">
        <f t="shared" si="14"/>
        <v>1.1248003838991583</v>
      </c>
      <c r="J37" s="36">
        <f t="shared" si="14"/>
        <v>0</v>
      </c>
      <c r="K37" s="36">
        <f t="shared" si="14"/>
        <v>0</v>
      </c>
      <c r="L37" s="36">
        <f t="shared" si="14"/>
        <v>0.8637496067649576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5.6766442813781737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0.59362350487711679</v>
      </c>
      <c r="W37" s="36">
        <f t="shared" si="14"/>
        <v>0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0</v>
      </c>
      <c r="AB37" s="36">
        <f t="shared" si="14"/>
        <v>0.97049518577566674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5.306050517971371E-2</v>
      </c>
      <c r="AG37" s="36">
        <f t="shared" si="14"/>
        <v>0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</v>
      </c>
      <c r="AL37" s="36">
        <f t="shared" si="14"/>
        <v>1.3915793523694462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0.12476378539073332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200.35604780153892</v>
      </c>
      <c r="AW37" s="36">
        <f t="shared" si="14"/>
        <v>5.8038204079968283</v>
      </c>
      <c r="AX37" s="36">
        <f t="shared" si="14"/>
        <v>0</v>
      </c>
      <c r="AY37" s="36">
        <f t="shared" si="14"/>
        <v>0</v>
      </c>
      <c r="AZ37" s="36">
        <f t="shared" si="14"/>
        <v>24.544466388277641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191.62286398114406</v>
      </c>
      <c r="BG37" s="36">
        <f t="shared" si="14"/>
        <v>2.6849002587396145</v>
      </c>
      <c r="BH37" s="36">
        <f t="shared" si="14"/>
        <v>0</v>
      </c>
      <c r="BI37" s="36">
        <f t="shared" si="14"/>
        <v>0</v>
      </c>
      <c r="BJ37" s="36">
        <f t="shared" si="14"/>
        <v>14.306272898658879</v>
      </c>
      <c r="BK37" s="36">
        <f t="shared" si="14"/>
        <v>458.00741876050006</v>
      </c>
    </row>
    <row r="38" spans="1:63" x14ac:dyDescent="0.2">
      <c r="A38" s="23" t="s">
        <v>77</v>
      </c>
      <c r="B38" s="26" t="s">
        <v>14</v>
      </c>
      <c r="C38" s="71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3"/>
    </row>
    <row r="39" spans="1:63" x14ac:dyDescent="0.2">
      <c r="A39" s="23"/>
      <c r="B39" s="27" t="s">
        <v>128</v>
      </c>
      <c r="C39" s="28">
        <v>0</v>
      </c>
      <c r="D39" s="28">
        <v>14.960186109494298</v>
      </c>
      <c r="E39" s="28">
        <v>0</v>
      </c>
      <c r="F39" s="28">
        <v>0</v>
      </c>
      <c r="G39" s="28">
        <v>0</v>
      </c>
      <c r="H39" s="28">
        <v>0.77372656892720826</v>
      </c>
      <c r="I39" s="28">
        <v>86.841575831233854</v>
      </c>
      <c r="J39" s="28">
        <v>10.260419049138891</v>
      </c>
      <c r="K39" s="28">
        <v>0</v>
      </c>
      <c r="L39" s="28">
        <v>16.023791553924184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0.36342437757006274</v>
      </c>
      <c r="S39" s="28">
        <v>0.77193322239240592</v>
      </c>
      <c r="T39" s="28">
        <v>2.0089714285706344</v>
      </c>
      <c r="U39" s="28">
        <v>0</v>
      </c>
      <c r="V39" s="28">
        <v>2.1419874191412838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1.398971282140422E-2</v>
      </c>
      <c r="AC39" s="28">
        <v>0</v>
      </c>
      <c r="AD39" s="28">
        <v>0</v>
      </c>
      <c r="AE39" s="28">
        <v>0</v>
      </c>
      <c r="AF39" s="28">
        <v>0.1004110000000303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7.7961787500023513E-2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4.0008032740673478</v>
      </c>
      <c r="AW39" s="28">
        <v>7.1953574554657767</v>
      </c>
      <c r="AX39" s="28">
        <v>0.78657640589303723</v>
      </c>
      <c r="AY39" s="28">
        <v>0</v>
      </c>
      <c r="AZ39" s="28">
        <v>26.943838818397481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2.7307671252458743</v>
      </c>
      <c r="BG39" s="28">
        <v>3.0529964550009208</v>
      </c>
      <c r="BH39" s="28">
        <v>1.4522623214289383</v>
      </c>
      <c r="BI39" s="28">
        <v>0</v>
      </c>
      <c r="BJ39" s="28">
        <v>7.6209061950363015</v>
      </c>
      <c r="BK39" s="29">
        <f t="shared" ref="BK39" si="15">SUM(C39:BJ39)</f>
        <v>188.12188611124995</v>
      </c>
    </row>
    <row r="40" spans="1:63" x14ac:dyDescent="0.2">
      <c r="A40" s="23"/>
      <c r="B40" s="27" t="s">
        <v>127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2.59893463268636</v>
      </c>
      <c r="I40" s="28">
        <v>0.79214529756857766</v>
      </c>
      <c r="J40" s="28">
        <v>0</v>
      </c>
      <c r="K40" s="28">
        <v>0</v>
      </c>
      <c r="L40" s="28">
        <v>2.1407330409120675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1.5777010539049021</v>
      </c>
      <c r="S40" s="28">
        <v>0</v>
      </c>
      <c r="T40" s="28">
        <v>0</v>
      </c>
      <c r="U40" s="28">
        <v>0</v>
      </c>
      <c r="V40" s="28">
        <v>0.38003488149952558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0.30768987063790798</v>
      </c>
      <c r="AC40" s="28">
        <v>1.2594242141836598E-3</v>
      </c>
      <c r="AD40" s="28">
        <v>0</v>
      </c>
      <c r="AE40" s="28">
        <v>0</v>
      </c>
      <c r="AF40" s="28">
        <v>8.248569546312981E-2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0.50444716749215512</v>
      </c>
      <c r="AM40" s="28">
        <v>0</v>
      </c>
      <c r="AN40" s="28">
        <v>0</v>
      </c>
      <c r="AO40" s="28">
        <v>0</v>
      </c>
      <c r="AP40" s="28">
        <v>0.12629329903396144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18.842328022536861</v>
      </c>
      <c r="AW40" s="28">
        <v>0.57644058709939783</v>
      </c>
      <c r="AX40" s="28">
        <v>0</v>
      </c>
      <c r="AY40" s="28">
        <v>0</v>
      </c>
      <c r="AZ40" s="28">
        <v>7.9679275024521727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15.630705011261668</v>
      </c>
      <c r="BG40" s="28">
        <v>0.183055106711625</v>
      </c>
      <c r="BH40" s="28">
        <v>0.25150919642523684</v>
      </c>
      <c r="BI40" s="28">
        <v>0</v>
      </c>
      <c r="BJ40" s="28">
        <v>4.6518240925288126</v>
      </c>
      <c r="BK40" s="29">
        <f t="shared" ref="BK40:BK49" si="16">SUM(C40:BJ40)</f>
        <v>56.615513882428552</v>
      </c>
    </row>
    <row r="41" spans="1:63" x14ac:dyDescent="0.2">
      <c r="A41" s="23"/>
      <c r="B41" s="27" t="s">
        <v>122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0.32188265096414215</v>
      </c>
      <c r="I41" s="28">
        <v>5.8257375428652426E-2</v>
      </c>
      <c r="J41" s="28">
        <v>0</v>
      </c>
      <c r="K41" s="28">
        <v>0</v>
      </c>
      <c r="L41" s="28">
        <v>0.13722829621445903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0.1867770960355887</v>
      </c>
      <c r="S41" s="28">
        <v>0</v>
      </c>
      <c r="T41" s="28">
        <v>0</v>
      </c>
      <c r="U41" s="28">
        <v>0</v>
      </c>
      <c r="V41" s="28">
        <v>5.5988047500146491E-3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1.2201418569517855E-2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3.5212783744945401E-2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4.7200338301299798</v>
      </c>
      <c r="AW41" s="28">
        <v>1.0581300141041212E-2</v>
      </c>
      <c r="AX41" s="28">
        <v>0</v>
      </c>
      <c r="AY41" s="28">
        <v>0</v>
      </c>
      <c r="AZ41" s="28">
        <v>1.5651996452472143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4.9362203623884735</v>
      </c>
      <c r="BG41" s="28">
        <v>1.2246013783811707E-2</v>
      </c>
      <c r="BH41" s="28">
        <v>0</v>
      </c>
      <c r="BI41" s="28">
        <v>0</v>
      </c>
      <c r="BJ41" s="28">
        <v>1.5827932341378887</v>
      </c>
      <c r="BK41" s="29">
        <f t="shared" si="16"/>
        <v>13.584232811535731</v>
      </c>
    </row>
    <row r="42" spans="1:63" x14ac:dyDescent="0.2">
      <c r="A42" s="23"/>
      <c r="B42" s="27" t="s">
        <v>125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2.731813499016039</v>
      </c>
      <c r="I42" s="28">
        <v>12.59508079717248</v>
      </c>
      <c r="J42" s="28">
        <v>0</v>
      </c>
      <c r="K42" s="28">
        <v>0</v>
      </c>
      <c r="L42" s="28">
        <v>0.82257537744285636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1.6185750613340772</v>
      </c>
      <c r="S42" s="28">
        <v>0.21227451063076072</v>
      </c>
      <c r="T42" s="28">
        <v>0</v>
      </c>
      <c r="U42" s="28">
        <v>0</v>
      </c>
      <c r="V42" s="28">
        <v>0.24935869208236003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0.1485870873502961</v>
      </c>
      <c r="AC42" s="28">
        <v>1.3120974748398605E-3</v>
      </c>
      <c r="AD42" s="28">
        <v>0</v>
      </c>
      <c r="AE42" s="28">
        <v>0</v>
      </c>
      <c r="AF42" s="28">
        <v>0.22607430704744724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0.38455406218470067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105.05264049533206</v>
      </c>
      <c r="AW42" s="28">
        <v>4.9531874878075737</v>
      </c>
      <c r="AX42" s="28">
        <v>0</v>
      </c>
      <c r="AY42" s="28">
        <v>0</v>
      </c>
      <c r="AZ42" s="28">
        <v>16.567384669369869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111.25501267560821</v>
      </c>
      <c r="BG42" s="28">
        <v>4.0423775712263161</v>
      </c>
      <c r="BH42" s="28">
        <v>1.137636889223847E-2</v>
      </c>
      <c r="BI42" s="28">
        <v>0</v>
      </c>
      <c r="BJ42" s="28">
        <v>4.297221939956696</v>
      </c>
      <c r="BK42" s="29">
        <f t="shared" si="16"/>
        <v>265.1694066999288</v>
      </c>
    </row>
    <row r="43" spans="1:63" x14ac:dyDescent="0.2">
      <c r="A43" s="23"/>
      <c r="B43" s="27" t="s">
        <v>124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6.244345698387221</v>
      </c>
      <c r="I43" s="28">
        <v>18.114283153918347</v>
      </c>
      <c r="J43" s="28">
        <v>0</v>
      </c>
      <c r="K43" s="28">
        <v>0</v>
      </c>
      <c r="L43" s="28">
        <v>2.1189946247737339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4.2536544730569092</v>
      </c>
      <c r="S43" s="28">
        <v>4.4324334373073935</v>
      </c>
      <c r="T43" s="28">
        <v>0</v>
      </c>
      <c r="U43" s="28">
        <v>0</v>
      </c>
      <c r="V43" s="28">
        <v>1.2751292493778243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0.83914484865938566</v>
      </c>
      <c r="AC43" s="28">
        <v>1.3154308414318368E-3</v>
      </c>
      <c r="AD43" s="28">
        <v>0</v>
      </c>
      <c r="AE43" s="28">
        <v>0</v>
      </c>
      <c r="AF43" s="28">
        <v>1.1683785887924739E-4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1.5696749358521389</v>
      </c>
      <c r="AM43" s="28">
        <v>0</v>
      </c>
      <c r="AN43" s="28">
        <v>0</v>
      </c>
      <c r="AO43" s="28">
        <v>0</v>
      </c>
      <c r="AP43" s="28">
        <v>0.22865800012478327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65.568508999917753</v>
      </c>
      <c r="AW43" s="28">
        <v>20.406903551282284</v>
      </c>
      <c r="AX43" s="28">
        <v>0</v>
      </c>
      <c r="AY43" s="28">
        <v>0</v>
      </c>
      <c r="AZ43" s="28">
        <v>26.856420512956007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81.596027990184098</v>
      </c>
      <c r="BG43" s="28">
        <v>2.6393393642309193</v>
      </c>
      <c r="BH43" s="28">
        <v>1.0144574677342098</v>
      </c>
      <c r="BI43" s="28">
        <v>0</v>
      </c>
      <c r="BJ43" s="28">
        <v>22.449436720250862</v>
      </c>
      <c r="BK43" s="29">
        <f t="shared" si="16"/>
        <v>259.60884529671421</v>
      </c>
    </row>
    <row r="44" spans="1:63" x14ac:dyDescent="0.2">
      <c r="A44" s="23"/>
      <c r="B44" s="27" t="s">
        <v>110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1.2027754210786443</v>
      </c>
      <c r="I44" s="28">
        <v>0.23966659867007631</v>
      </c>
      <c r="J44" s="28">
        <v>0</v>
      </c>
      <c r="K44" s="28">
        <v>0</v>
      </c>
      <c r="L44" s="28">
        <v>0.74042961607062163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0.43224139076531659</v>
      </c>
      <c r="S44" s="28">
        <v>4.1786540948699891</v>
      </c>
      <c r="T44" s="28">
        <v>0</v>
      </c>
      <c r="U44" s="28">
        <v>0</v>
      </c>
      <c r="V44" s="28">
        <v>3.9337900188211004E-2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1.0788947163724655E-2</v>
      </c>
      <c r="AC44" s="28">
        <v>0</v>
      </c>
      <c r="AD44" s="28">
        <v>0</v>
      </c>
      <c r="AE44" s="28">
        <v>0</v>
      </c>
      <c r="AF44" s="28">
        <v>3.8359753647042218E-4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1.8995671250730473E-2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5.9025299261105237</v>
      </c>
      <c r="AW44" s="28">
        <v>0.40545093756390599</v>
      </c>
      <c r="AX44" s="28">
        <v>0</v>
      </c>
      <c r="AY44" s="28">
        <v>0</v>
      </c>
      <c r="AZ44" s="28">
        <v>0.84123253538098419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4.136842219503996</v>
      </c>
      <c r="BG44" s="28">
        <v>2.5087904435162556E-2</v>
      </c>
      <c r="BH44" s="28">
        <v>5.5465626896397877E-3</v>
      </c>
      <c r="BI44" s="28">
        <v>0</v>
      </c>
      <c r="BJ44" s="28">
        <v>1.5333414202577156</v>
      </c>
      <c r="BK44" s="29">
        <f t="shared" si="16"/>
        <v>19.713304743535716</v>
      </c>
    </row>
    <row r="45" spans="1:63" x14ac:dyDescent="0.2">
      <c r="A45" s="23"/>
      <c r="B45" s="27" t="s">
        <v>109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1.0549775082097717</v>
      </c>
      <c r="I45" s="28">
        <v>0.26078358002919239</v>
      </c>
      <c r="J45" s="28">
        <v>0</v>
      </c>
      <c r="K45" s="28">
        <v>0</v>
      </c>
      <c r="L45" s="28">
        <v>3.6040694083184444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0.78709402244393045</v>
      </c>
      <c r="S45" s="28">
        <v>3.9081592830851131</v>
      </c>
      <c r="T45" s="28">
        <v>0</v>
      </c>
      <c r="U45" s="28">
        <v>0</v>
      </c>
      <c r="V45" s="28">
        <v>1.1604900722349725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4.6755412307535604E-2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2.7620958429242767E-2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4.7280492064172348</v>
      </c>
      <c r="AW45" s="28">
        <v>0.12370859660565395</v>
      </c>
      <c r="AX45" s="28">
        <v>0</v>
      </c>
      <c r="AY45" s="28">
        <v>0</v>
      </c>
      <c r="AZ45" s="28">
        <v>2.7340631952218608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3.9892377663126224</v>
      </c>
      <c r="BG45" s="28">
        <v>0.14327022743053405</v>
      </c>
      <c r="BH45" s="28">
        <v>8.0092420828658265E-2</v>
      </c>
      <c r="BI45" s="28">
        <v>0</v>
      </c>
      <c r="BJ45" s="28">
        <v>1.645805088660933</v>
      </c>
      <c r="BK45" s="29">
        <f t="shared" si="16"/>
        <v>24.294176746535701</v>
      </c>
    </row>
    <row r="46" spans="1:63" x14ac:dyDescent="0.2">
      <c r="A46" s="23"/>
      <c r="B46" s="27" t="s">
        <v>111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0.84850564516851601</v>
      </c>
      <c r="I46" s="28">
        <v>0.95514514158782171</v>
      </c>
      <c r="J46" s="28">
        <v>0</v>
      </c>
      <c r="K46" s="28">
        <v>0</v>
      </c>
      <c r="L46" s="28">
        <v>0.80984027570797501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0.51356555745490495</v>
      </c>
      <c r="S46" s="28">
        <v>0</v>
      </c>
      <c r="T46" s="28">
        <v>0</v>
      </c>
      <c r="U46" s="28">
        <v>0</v>
      </c>
      <c r="V46" s="28">
        <v>0.11431261579506757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0.14772338857827788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0.19723352203275324</v>
      </c>
      <c r="AM46" s="28">
        <v>0</v>
      </c>
      <c r="AN46" s="28">
        <v>0</v>
      </c>
      <c r="AO46" s="28">
        <v>0</v>
      </c>
      <c r="AP46" s="28">
        <v>6.7604107086959009E-5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19.066590893935953</v>
      </c>
      <c r="AW46" s="28">
        <v>0.65865705605219338</v>
      </c>
      <c r="AX46" s="28">
        <v>0</v>
      </c>
      <c r="AY46" s="28">
        <v>0</v>
      </c>
      <c r="AZ46" s="28">
        <v>2.790895297923417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22.307156425042436</v>
      </c>
      <c r="BG46" s="28">
        <v>0.14387730229854265</v>
      </c>
      <c r="BH46" s="28">
        <v>0</v>
      </c>
      <c r="BI46" s="28">
        <v>0</v>
      </c>
      <c r="BJ46" s="28">
        <v>1.8597468368864631</v>
      </c>
      <c r="BK46" s="29">
        <f t="shared" si="16"/>
        <v>50.413317562571407</v>
      </c>
    </row>
    <row r="47" spans="1:63" x14ac:dyDescent="0.2">
      <c r="A47" s="23"/>
      <c r="B47" s="27" t="s">
        <v>123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8.8558449507149888</v>
      </c>
      <c r="I47" s="28">
        <v>27.31537468342313</v>
      </c>
      <c r="J47" s="28">
        <v>0</v>
      </c>
      <c r="K47" s="28">
        <v>0</v>
      </c>
      <c r="L47" s="28">
        <v>5.3317872400439397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5.7757015508213261</v>
      </c>
      <c r="S47" s="28">
        <v>6.4538676130885957</v>
      </c>
      <c r="T47" s="28">
        <v>1.9404776231900218</v>
      </c>
      <c r="U47" s="28">
        <v>0</v>
      </c>
      <c r="V47" s="28">
        <v>1.597856013896549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3.7631911436689811</v>
      </c>
      <c r="AC47" s="28">
        <v>4.2139607994831511E-2</v>
      </c>
      <c r="AD47" s="28">
        <v>0</v>
      </c>
      <c r="AE47" s="28">
        <v>0</v>
      </c>
      <c r="AF47" s="28">
        <v>0.57522571011702273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3.7055275596277486</v>
      </c>
      <c r="AM47" s="28">
        <v>7.9899504256837704E-3</v>
      </c>
      <c r="AN47" s="28">
        <v>0</v>
      </c>
      <c r="AO47" s="28">
        <v>0</v>
      </c>
      <c r="AP47" s="28">
        <v>0.22581049875055503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104.54604971982489</v>
      </c>
      <c r="AW47" s="28">
        <v>7.3401118553141664</v>
      </c>
      <c r="AX47" s="28">
        <v>0</v>
      </c>
      <c r="AY47" s="28">
        <v>0</v>
      </c>
      <c r="AZ47" s="28">
        <v>54.982734321501646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109.61383479545073</v>
      </c>
      <c r="BG47" s="28">
        <v>13.35492963140598</v>
      </c>
      <c r="BH47" s="28">
        <v>1.958086989451584</v>
      </c>
      <c r="BI47" s="28">
        <v>0</v>
      </c>
      <c r="BJ47" s="28">
        <v>45.015715669465798</v>
      </c>
      <c r="BK47" s="29">
        <f t="shared" si="16"/>
        <v>402.40225712817823</v>
      </c>
    </row>
    <row r="48" spans="1:63" x14ac:dyDescent="0.2">
      <c r="A48" s="23"/>
      <c r="B48" s="30" t="s">
        <v>86</v>
      </c>
      <c r="C48" s="28">
        <f>SUM(C39:C47)</f>
        <v>0</v>
      </c>
      <c r="D48" s="28">
        <f t="shared" ref="D48:BJ48" si="17">SUM(D39:D47)</f>
        <v>14.960186109494298</v>
      </c>
      <c r="E48" s="28">
        <f t="shared" si="17"/>
        <v>0</v>
      </c>
      <c r="F48" s="28">
        <f t="shared" si="17"/>
        <v>0</v>
      </c>
      <c r="G48" s="28">
        <f t="shared" si="17"/>
        <v>0</v>
      </c>
      <c r="H48" s="28">
        <f t="shared" si="17"/>
        <v>24.632806575152891</v>
      </c>
      <c r="I48" s="28">
        <f t="shared" si="17"/>
        <v>147.17231245903213</v>
      </c>
      <c r="J48" s="28">
        <f t="shared" si="17"/>
        <v>10.260419049138891</v>
      </c>
      <c r="K48" s="28">
        <f t="shared" si="17"/>
        <v>0</v>
      </c>
      <c r="L48" s="28">
        <f t="shared" si="17"/>
        <v>31.729449433408281</v>
      </c>
      <c r="M48" s="28">
        <f t="shared" si="17"/>
        <v>0</v>
      </c>
      <c r="N48" s="28">
        <f t="shared" si="17"/>
        <v>0</v>
      </c>
      <c r="O48" s="28">
        <f t="shared" si="17"/>
        <v>0</v>
      </c>
      <c r="P48" s="28">
        <f t="shared" si="17"/>
        <v>0</v>
      </c>
      <c r="Q48" s="28">
        <f t="shared" si="17"/>
        <v>0</v>
      </c>
      <c r="R48" s="28">
        <f t="shared" si="17"/>
        <v>15.508734583387019</v>
      </c>
      <c r="S48" s="28">
        <f t="shared" si="17"/>
        <v>19.957322161374258</v>
      </c>
      <c r="T48" s="28">
        <f t="shared" si="17"/>
        <v>3.9494490517606562</v>
      </c>
      <c r="U48" s="28">
        <f t="shared" si="17"/>
        <v>0</v>
      </c>
      <c r="V48" s="28">
        <f t="shared" si="17"/>
        <v>6.9641056489658073</v>
      </c>
      <c r="W48" s="28">
        <f t="shared" si="17"/>
        <v>0</v>
      </c>
      <c r="X48" s="28">
        <f t="shared" si="17"/>
        <v>0</v>
      </c>
      <c r="Y48" s="28">
        <f t="shared" si="17"/>
        <v>0</v>
      </c>
      <c r="Z48" s="28">
        <f t="shared" si="17"/>
        <v>0</v>
      </c>
      <c r="AA48" s="28">
        <f t="shared" si="17"/>
        <v>0</v>
      </c>
      <c r="AB48" s="28">
        <f t="shared" si="17"/>
        <v>5.2900718297570304</v>
      </c>
      <c r="AC48" s="28">
        <f t="shared" si="17"/>
        <v>4.6026560525286871E-2</v>
      </c>
      <c r="AD48" s="28">
        <f t="shared" si="17"/>
        <v>0</v>
      </c>
      <c r="AE48" s="28">
        <f t="shared" si="17"/>
        <v>0</v>
      </c>
      <c r="AF48" s="28">
        <f t="shared" si="17"/>
        <v>0.98469714802297981</v>
      </c>
      <c r="AG48" s="28">
        <f t="shared" si="17"/>
        <v>0</v>
      </c>
      <c r="AH48" s="28">
        <f t="shared" si="17"/>
        <v>0</v>
      </c>
      <c r="AI48" s="28">
        <f t="shared" si="17"/>
        <v>0</v>
      </c>
      <c r="AJ48" s="28">
        <f t="shared" si="17"/>
        <v>0</v>
      </c>
      <c r="AK48" s="28">
        <f t="shared" si="17"/>
        <v>0</v>
      </c>
      <c r="AL48" s="28">
        <f t="shared" si="17"/>
        <v>6.5212284481144387</v>
      </c>
      <c r="AM48" s="28">
        <f t="shared" si="17"/>
        <v>7.9899504256837704E-3</v>
      </c>
      <c r="AN48" s="28">
        <f t="shared" si="17"/>
        <v>0</v>
      </c>
      <c r="AO48" s="28">
        <f t="shared" si="17"/>
        <v>0</v>
      </c>
      <c r="AP48" s="28">
        <f t="shared" si="17"/>
        <v>0.58082940201638666</v>
      </c>
      <c r="AQ48" s="28">
        <f t="shared" si="17"/>
        <v>0</v>
      </c>
      <c r="AR48" s="28">
        <f t="shared" si="17"/>
        <v>0</v>
      </c>
      <c r="AS48" s="28">
        <f t="shared" si="17"/>
        <v>0</v>
      </c>
      <c r="AT48" s="28">
        <f t="shared" si="17"/>
        <v>0</v>
      </c>
      <c r="AU48" s="28">
        <f t="shared" si="17"/>
        <v>0</v>
      </c>
      <c r="AV48" s="28">
        <f t="shared" si="17"/>
        <v>332.42753436827263</v>
      </c>
      <c r="AW48" s="28">
        <f t="shared" si="17"/>
        <v>41.670398827331994</v>
      </c>
      <c r="AX48" s="28">
        <f t="shared" si="17"/>
        <v>0.78657640589303723</v>
      </c>
      <c r="AY48" s="28">
        <f t="shared" si="17"/>
        <v>0</v>
      </c>
      <c r="AZ48" s="28">
        <f t="shared" si="17"/>
        <v>141.24969649845065</v>
      </c>
      <c r="BA48" s="28">
        <f t="shared" si="17"/>
        <v>0</v>
      </c>
      <c r="BB48" s="28">
        <f t="shared" si="17"/>
        <v>0</v>
      </c>
      <c r="BC48" s="28">
        <f t="shared" si="17"/>
        <v>0</v>
      </c>
      <c r="BD48" s="28">
        <f t="shared" si="17"/>
        <v>0</v>
      </c>
      <c r="BE48" s="28">
        <f t="shared" si="17"/>
        <v>0</v>
      </c>
      <c r="BF48" s="28">
        <f t="shared" si="17"/>
        <v>356.19580437099808</v>
      </c>
      <c r="BG48" s="28">
        <f t="shared" si="17"/>
        <v>23.597179576523814</v>
      </c>
      <c r="BH48" s="28">
        <f t="shared" si="17"/>
        <v>4.7733313274505047</v>
      </c>
      <c r="BI48" s="28">
        <f t="shared" si="17"/>
        <v>0</v>
      </c>
      <c r="BJ48" s="28">
        <f t="shared" si="17"/>
        <v>90.656791197181477</v>
      </c>
      <c r="BK48" s="29">
        <f t="shared" si="16"/>
        <v>1279.922940982678</v>
      </c>
    </row>
    <row r="49" spans="1:63" x14ac:dyDescent="0.2">
      <c r="A49" s="23"/>
      <c r="B49" s="33" t="s">
        <v>84</v>
      </c>
      <c r="C49" s="31">
        <f t="shared" ref="C49:AH49" si="18">C37+C48</f>
        <v>0</v>
      </c>
      <c r="D49" s="31">
        <f t="shared" si="18"/>
        <v>14.960186109494298</v>
      </c>
      <c r="E49" s="31">
        <f t="shared" si="18"/>
        <v>0</v>
      </c>
      <c r="F49" s="31">
        <f t="shared" si="18"/>
        <v>0</v>
      </c>
      <c r="G49" s="31">
        <f t="shared" si="18"/>
        <v>0</v>
      </c>
      <c r="H49" s="31">
        <f t="shared" si="18"/>
        <v>32.523136993662064</v>
      </c>
      <c r="I49" s="31">
        <f t="shared" si="18"/>
        <v>148.29711284293128</v>
      </c>
      <c r="J49" s="31">
        <f t="shared" si="18"/>
        <v>10.260419049138891</v>
      </c>
      <c r="K49" s="31">
        <f t="shared" si="18"/>
        <v>0</v>
      </c>
      <c r="L49" s="31">
        <f t="shared" si="18"/>
        <v>32.593199040173239</v>
      </c>
      <c r="M49" s="31">
        <f t="shared" si="18"/>
        <v>0</v>
      </c>
      <c r="N49" s="31">
        <f t="shared" si="18"/>
        <v>0</v>
      </c>
      <c r="O49" s="31">
        <f t="shared" si="18"/>
        <v>0</v>
      </c>
      <c r="P49" s="31">
        <f t="shared" si="18"/>
        <v>0</v>
      </c>
      <c r="Q49" s="31">
        <f t="shared" si="18"/>
        <v>0</v>
      </c>
      <c r="R49" s="31">
        <f t="shared" si="18"/>
        <v>21.185378864765191</v>
      </c>
      <c r="S49" s="31">
        <f t="shared" si="18"/>
        <v>19.957322161374258</v>
      </c>
      <c r="T49" s="31">
        <f t="shared" si="18"/>
        <v>3.9494490517606562</v>
      </c>
      <c r="U49" s="31">
        <f t="shared" si="18"/>
        <v>0</v>
      </c>
      <c r="V49" s="31">
        <f t="shared" si="18"/>
        <v>7.5577291538429243</v>
      </c>
      <c r="W49" s="31">
        <f t="shared" si="18"/>
        <v>0</v>
      </c>
      <c r="X49" s="31">
        <f t="shared" si="18"/>
        <v>0</v>
      </c>
      <c r="Y49" s="31">
        <f t="shared" si="18"/>
        <v>0</v>
      </c>
      <c r="Z49" s="31">
        <f t="shared" si="18"/>
        <v>0</v>
      </c>
      <c r="AA49" s="31">
        <f t="shared" si="18"/>
        <v>0</v>
      </c>
      <c r="AB49" s="31">
        <f t="shared" si="18"/>
        <v>6.2605670155326969</v>
      </c>
      <c r="AC49" s="31">
        <f t="shared" si="18"/>
        <v>4.6026560525286871E-2</v>
      </c>
      <c r="AD49" s="31">
        <f t="shared" si="18"/>
        <v>0</v>
      </c>
      <c r="AE49" s="31">
        <f t="shared" si="18"/>
        <v>0</v>
      </c>
      <c r="AF49" s="31">
        <f t="shared" si="18"/>
        <v>1.0377576532026935</v>
      </c>
      <c r="AG49" s="31">
        <f t="shared" si="18"/>
        <v>0</v>
      </c>
      <c r="AH49" s="31">
        <f t="shared" si="18"/>
        <v>0</v>
      </c>
      <c r="AI49" s="31">
        <f t="shared" ref="AI49:BJ49" si="19">AI37+AI48</f>
        <v>0</v>
      </c>
      <c r="AJ49" s="31">
        <f t="shared" si="19"/>
        <v>0</v>
      </c>
      <c r="AK49" s="31">
        <f t="shared" si="19"/>
        <v>0</v>
      </c>
      <c r="AL49" s="31">
        <f t="shared" si="19"/>
        <v>7.9128078004838844</v>
      </c>
      <c r="AM49" s="31">
        <f t="shared" si="19"/>
        <v>7.9899504256837704E-3</v>
      </c>
      <c r="AN49" s="31">
        <f t="shared" si="19"/>
        <v>0</v>
      </c>
      <c r="AO49" s="31">
        <f t="shared" si="19"/>
        <v>0</v>
      </c>
      <c r="AP49" s="31">
        <f t="shared" si="19"/>
        <v>0.70559318740711996</v>
      </c>
      <c r="AQ49" s="31">
        <f t="shared" si="19"/>
        <v>0</v>
      </c>
      <c r="AR49" s="31">
        <f t="shared" si="19"/>
        <v>0</v>
      </c>
      <c r="AS49" s="31">
        <f t="shared" si="19"/>
        <v>0</v>
      </c>
      <c r="AT49" s="31">
        <f t="shared" si="19"/>
        <v>0</v>
      </c>
      <c r="AU49" s="31">
        <f t="shared" si="19"/>
        <v>0</v>
      </c>
      <c r="AV49" s="31">
        <f t="shared" si="19"/>
        <v>532.78358216981155</v>
      </c>
      <c r="AW49" s="31">
        <f t="shared" si="19"/>
        <v>47.474219235328825</v>
      </c>
      <c r="AX49" s="31">
        <f t="shared" si="19"/>
        <v>0.78657640589303723</v>
      </c>
      <c r="AY49" s="31">
        <f t="shared" si="19"/>
        <v>0</v>
      </c>
      <c r="AZ49" s="31">
        <f t="shared" si="19"/>
        <v>165.79416288672829</v>
      </c>
      <c r="BA49" s="31">
        <f t="shared" si="19"/>
        <v>0</v>
      </c>
      <c r="BB49" s="31">
        <f t="shared" si="19"/>
        <v>0</v>
      </c>
      <c r="BC49" s="31">
        <f t="shared" si="19"/>
        <v>0</v>
      </c>
      <c r="BD49" s="31">
        <f t="shared" si="19"/>
        <v>0</v>
      </c>
      <c r="BE49" s="31">
        <f t="shared" si="19"/>
        <v>0</v>
      </c>
      <c r="BF49" s="31">
        <f t="shared" si="19"/>
        <v>547.81866835214214</v>
      </c>
      <c r="BG49" s="31">
        <f t="shared" si="19"/>
        <v>26.282079835263428</v>
      </c>
      <c r="BH49" s="31">
        <f t="shared" si="19"/>
        <v>4.7733313274505047</v>
      </c>
      <c r="BI49" s="31">
        <f t="shared" si="19"/>
        <v>0</v>
      </c>
      <c r="BJ49" s="31">
        <f t="shared" si="19"/>
        <v>104.96306409584035</v>
      </c>
      <c r="BK49" s="29">
        <f t="shared" si="16"/>
        <v>1737.9303597431783</v>
      </c>
    </row>
    <row r="50" spans="1:63" ht="3" customHeight="1" x14ac:dyDescent="0.2">
      <c r="A50" s="23"/>
      <c r="B50" s="26"/>
      <c r="C50" s="71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3"/>
    </row>
    <row r="51" spans="1:63" x14ac:dyDescent="0.2">
      <c r="A51" s="23" t="s">
        <v>15</v>
      </c>
      <c r="B51" s="24" t="s">
        <v>8</v>
      </c>
      <c r="C51" s="71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3"/>
    </row>
    <row r="52" spans="1:63" x14ac:dyDescent="0.2">
      <c r="A52" s="23" t="s">
        <v>76</v>
      </c>
      <c r="B52" s="26" t="s">
        <v>16</v>
      </c>
      <c r="C52" s="71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3"/>
    </row>
    <row r="53" spans="1:63" x14ac:dyDescent="0.2">
      <c r="A53" s="23"/>
      <c r="B53" s="27" t="s">
        <v>126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3.023032088528729</v>
      </c>
      <c r="I53" s="28">
        <v>52.235106518998663</v>
      </c>
      <c r="J53" s="28">
        <v>0</v>
      </c>
      <c r="K53" s="28">
        <v>0</v>
      </c>
      <c r="L53" s="28">
        <v>6.7948712825988569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1.6117400634598484</v>
      </c>
      <c r="S53" s="28">
        <v>1.4208515928471301E-2</v>
      </c>
      <c r="T53" s="28">
        <v>4.5134318716693826</v>
      </c>
      <c r="U53" s="28">
        <v>0</v>
      </c>
      <c r="V53" s="28">
        <v>4.8520917298874817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1.2378094043777166</v>
      </c>
      <c r="AC53" s="28">
        <v>1.3165394642705136E-3</v>
      </c>
      <c r="AD53" s="28">
        <v>0</v>
      </c>
      <c r="AE53" s="28">
        <v>0</v>
      </c>
      <c r="AF53" s="28">
        <v>1.4013619308133456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1.7174310080800319</v>
      </c>
      <c r="AM53" s="28">
        <v>2.711096782285206E-2</v>
      </c>
      <c r="AN53" s="28">
        <v>0</v>
      </c>
      <c r="AO53" s="28">
        <v>0</v>
      </c>
      <c r="AP53" s="28">
        <v>1.6563209480704564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54.664782463300583</v>
      </c>
      <c r="AW53" s="28">
        <v>8.4960084549313315</v>
      </c>
      <c r="AX53" s="28">
        <v>0</v>
      </c>
      <c r="AY53" s="28">
        <v>0</v>
      </c>
      <c r="AZ53" s="28">
        <v>83.672217172971131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46.529088058313093</v>
      </c>
      <c r="BG53" s="28">
        <v>1.6820926288860925</v>
      </c>
      <c r="BH53" s="28">
        <v>12.657940449856358</v>
      </c>
      <c r="BI53" s="28">
        <v>0</v>
      </c>
      <c r="BJ53" s="28">
        <v>49.029101309255616</v>
      </c>
      <c r="BK53" s="29">
        <f t="shared" ref="BK53:BK54" si="20">SUM(C53:BJ53)</f>
        <v>335.81706340721433</v>
      </c>
    </row>
    <row r="54" spans="1:63" x14ac:dyDescent="0.2">
      <c r="A54" s="23"/>
      <c r="B54" s="33" t="s">
        <v>83</v>
      </c>
      <c r="C54" s="31">
        <f>SUM(C53)</f>
        <v>0</v>
      </c>
      <c r="D54" s="31">
        <f t="shared" ref="D54:BJ54" si="21">SUM(D53)</f>
        <v>0</v>
      </c>
      <c r="E54" s="31">
        <f t="shared" si="21"/>
        <v>0</v>
      </c>
      <c r="F54" s="31">
        <f t="shared" si="21"/>
        <v>0</v>
      </c>
      <c r="G54" s="31">
        <f t="shared" si="21"/>
        <v>0</v>
      </c>
      <c r="H54" s="31">
        <f t="shared" si="21"/>
        <v>3.023032088528729</v>
      </c>
      <c r="I54" s="31">
        <f t="shared" si="21"/>
        <v>52.235106518998663</v>
      </c>
      <c r="J54" s="31">
        <f t="shared" si="21"/>
        <v>0</v>
      </c>
      <c r="K54" s="31">
        <f t="shared" si="21"/>
        <v>0</v>
      </c>
      <c r="L54" s="31">
        <f t="shared" si="21"/>
        <v>6.7948712825988569</v>
      </c>
      <c r="M54" s="31">
        <f t="shared" si="21"/>
        <v>0</v>
      </c>
      <c r="N54" s="31">
        <f t="shared" si="21"/>
        <v>0</v>
      </c>
      <c r="O54" s="31">
        <f t="shared" si="21"/>
        <v>0</v>
      </c>
      <c r="P54" s="31">
        <f t="shared" si="21"/>
        <v>0</v>
      </c>
      <c r="Q54" s="31">
        <f t="shared" si="21"/>
        <v>0</v>
      </c>
      <c r="R54" s="31">
        <f t="shared" si="21"/>
        <v>1.6117400634598484</v>
      </c>
      <c r="S54" s="31">
        <f t="shared" si="21"/>
        <v>1.4208515928471301E-2</v>
      </c>
      <c r="T54" s="31">
        <f t="shared" si="21"/>
        <v>4.5134318716693826</v>
      </c>
      <c r="U54" s="31">
        <f t="shared" si="21"/>
        <v>0</v>
      </c>
      <c r="V54" s="31">
        <f t="shared" si="21"/>
        <v>4.8520917298874817</v>
      </c>
      <c r="W54" s="31">
        <f t="shared" si="21"/>
        <v>0</v>
      </c>
      <c r="X54" s="31">
        <f t="shared" si="21"/>
        <v>0</v>
      </c>
      <c r="Y54" s="31">
        <f t="shared" si="21"/>
        <v>0</v>
      </c>
      <c r="Z54" s="31">
        <f t="shared" si="21"/>
        <v>0</v>
      </c>
      <c r="AA54" s="31">
        <f t="shared" si="21"/>
        <v>0</v>
      </c>
      <c r="AB54" s="31">
        <f t="shared" si="21"/>
        <v>1.2378094043777166</v>
      </c>
      <c r="AC54" s="31">
        <f t="shared" si="21"/>
        <v>1.3165394642705136E-3</v>
      </c>
      <c r="AD54" s="31">
        <f t="shared" si="21"/>
        <v>0</v>
      </c>
      <c r="AE54" s="31">
        <f t="shared" si="21"/>
        <v>0</v>
      </c>
      <c r="AF54" s="31">
        <f t="shared" si="21"/>
        <v>1.4013619308133456</v>
      </c>
      <c r="AG54" s="31">
        <f t="shared" si="21"/>
        <v>0</v>
      </c>
      <c r="AH54" s="31">
        <f t="shared" si="21"/>
        <v>0</v>
      </c>
      <c r="AI54" s="31">
        <f t="shared" si="21"/>
        <v>0</v>
      </c>
      <c r="AJ54" s="31">
        <f t="shared" si="21"/>
        <v>0</v>
      </c>
      <c r="AK54" s="31">
        <f t="shared" si="21"/>
        <v>0</v>
      </c>
      <c r="AL54" s="31">
        <f t="shared" si="21"/>
        <v>1.7174310080800319</v>
      </c>
      <c r="AM54" s="31">
        <f t="shared" si="21"/>
        <v>2.711096782285206E-2</v>
      </c>
      <c r="AN54" s="31">
        <f t="shared" si="21"/>
        <v>0</v>
      </c>
      <c r="AO54" s="31">
        <f t="shared" si="21"/>
        <v>0</v>
      </c>
      <c r="AP54" s="31">
        <f t="shared" si="21"/>
        <v>1.6563209480704564</v>
      </c>
      <c r="AQ54" s="31">
        <f t="shared" si="21"/>
        <v>0</v>
      </c>
      <c r="AR54" s="31">
        <f t="shared" si="21"/>
        <v>0</v>
      </c>
      <c r="AS54" s="31">
        <f t="shared" si="21"/>
        <v>0</v>
      </c>
      <c r="AT54" s="31">
        <f t="shared" si="21"/>
        <v>0</v>
      </c>
      <c r="AU54" s="31">
        <f t="shared" si="21"/>
        <v>0</v>
      </c>
      <c r="AV54" s="31">
        <f t="shared" si="21"/>
        <v>54.664782463300583</v>
      </c>
      <c r="AW54" s="31">
        <f t="shared" si="21"/>
        <v>8.4960084549313315</v>
      </c>
      <c r="AX54" s="31">
        <f t="shared" si="21"/>
        <v>0</v>
      </c>
      <c r="AY54" s="31">
        <f t="shared" si="21"/>
        <v>0</v>
      </c>
      <c r="AZ54" s="31">
        <f t="shared" si="21"/>
        <v>83.672217172971131</v>
      </c>
      <c r="BA54" s="31">
        <f t="shared" si="21"/>
        <v>0</v>
      </c>
      <c r="BB54" s="31">
        <f t="shared" si="21"/>
        <v>0</v>
      </c>
      <c r="BC54" s="31">
        <f t="shared" si="21"/>
        <v>0</v>
      </c>
      <c r="BD54" s="31">
        <f t="shared" si="21"/>
        <v>0</v>
      </c>
      <c r="BE54" s="31">
        <f t="shared" si="21"/>
        <v>0</v>
      </c>
      <c r="BF54" s="31">
        <f t="shared" si="21"/>
        <v>46.529088058313093</v>
      </c>
      <c r="BG54" s="31">
        <f t="shared" si="21"/>
        <v>1.6820926288860925</v>
      </c>
      <c r="BH54" s="31">
        <f t="shared" si="21"/>
        <v>12.657940449856358</v>
      </c>
      <c r="BI54" s="31">
        <f t="shared" si="21"/>
        <v>0</v>
      </c>
      <c r="BJ54" s="31">
        <f t="shared" si="21"/>
        <v>49.029101309255616</v>
      </c>
      <c r="BK54" s="29">
        <f t="shared" si="20"/>
        <v>335.81706340721433</v>
      </c>
    </row>
    <row r="55" spans="1:63" ht="2.25" customHeight="1" x14ac:dyDescent="0.2">
      <c r="A55" s="23"/>
      <c r="B55" s="26"/>
      <c r="C55" s="71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3"/>
    </row>
    <row r="56" spans="1:63" x14ac:dyDescent="0.2">
      <c r="A56" s="23" t="s">
        <v>4</v>
      </c>
      <c r="B56" s="24" t="s">
        <v>9</v>
      </c>
      <c r="C56" s="71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3"/>
    </row>
    <row r="57" spans="1:63" x14ac:dyDescent="0.2">
      <c r="A57" s="23" t="s">
        <v>76</v>
      </c>
      <c r="B57" s="26" t="s">
        <v>17</v>
      </c>
      <c r="C57" s="71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3"/>
    </row>
    <row r="58" spans="1:63" x14ac:dyDescent="0.2">
      <c r="A58" s="23"/>
      <c r="B58" s="30" t="s">
        <v>37</v>
      </c>
      <c r="C58" s="31"/>
      <c r="D58" s="28"/>
      <c r="E58" s="28"/>
      <c r="F58" s="28"/>
      <c r="G58" s="37"/>
      <c r="H58" s="31"/>
      <c r="I58" s="28"/>
      <c r="J58" s="28"/>
      <c r="K58" s="28"/>
      <c r="L58" s="37"/>
      <c r="M58" s="31"/>
      <c r="N58" s="28"/>
      <c r="O58" s="28"/>
      <c r="P58" s="28"/>
      <c r="Q58" s="37"/>
      <c r="R58" s="31"/>
      <c r="S58" s="28"/>
      <c r="T58" s="28"/>
      <c r="U58" s="28"/>
      <c r="V58" s="37"/>
      <c r="W58" s="31"/>
      <c r="X58" s="28"/>
      <c r="Y58" s="28"/>
      <c r="Z58" s="28"/>
      <c r="AA58" s="37"/>
      <c r="AB58" s="31"/>
      <c r="AC58" s="28"/>
      <c r="AD58" s="28"/>
      <c r="AE58" s="28"/>
      <c r="AF58" s="37"/>
      <c r="AG58" s="31"/>
      <c r="AH58" s="28"/>
      <c r="AI58" s="28"/>
      <c r="AJ58" s="28"/>
      <c r="AK58" s="37"/>
      <c r="AL58" s="31"/>
      <c r="AM58" s="28"/>
      <c r="AN58" s="28"/>
      <c r="AO58" s="28"/>
      <c r="AP58" s="37"/>
      <c r="AQ58" s="31"/>
      <c r="AR58" s="28"/>
      <c r="AS58" s="28"/>
      <c r="AT58" s="28"/>
      <c r="AU58" s="37"/>
      <c r="AV58" s="31"/>
      <c r="AW58" s="28"/>
      <c r="AX58" s="28"/>
      <c r="AY58" s="28"/>
      <c r="AZ58" s="37"/>
      <c r="BA58" s="31"/>
      <c r="BB58" s="28"/>
      <c r="BC58" s="28"/>
      <c r="BD58" s="28"/>
      <c r="BE58" s="37"/>
      <c r="BF58" s="31"/>
      <c r="BG58" s="28"/>
      <c r="BH58" s="28"/>
      <c r="BI58" s="28"/>
      <c r="BJ58" s="37"/>
      <c r="BK58" s="29"/>
    </row>
    <row r="59" spans="1:63" x14ac:dyDescent="0.2">
      <c r="A59" s="23"/>
      <c r="B59" s="30" t="s">
        <v>85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29">
        <f>SUM(C59:BJ59)</f>
        <v>0</v>
      </c>
    </row>
    <row r="60" spans="1:63" x14ac:dyDescent="0.2">
      <c r="A60" s="23" t="s">
        <v>77</v>
      </c>
      <c r="B60" s="26" t="s">
        <v>18</v>
      </c>
      <c r="C60" s="71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3"/>
    </row>
    <row r="61" spans="1:63" x14ac:dyDescent="0.2">
      <c r="A61" s="23"/>
      <c r="B61" s="30" t="s">
        <v>114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0.24592357736663603</v>
      </c>
      <c r="AW61" s="31">
        <v>174.23652332111357</v>
      </c>
      <c r="AX61" s="31">
        <v>285.4246609290102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0.14641641422038781</v>
      </c>
      <c r="BG61" s="31">
        <v>25.218600863787799</v>
      </c>
      <c r="BH61" s="31">
        <v>0</v>
      </c>
      <c r="BI61" s="31">
        <v>0</v>
      </c>
      <c r="BJ61" s="31">
        <v>0.60993604260868961</v>
      </c>
      <c r="BK61" s="29">
        <f t="shared" ref="BK61:BK66" si="22">SUM(C61:BJ61)</f>
        <v>485.88206114810725</v>
      </c>
    </row>
    <row r="62" spans="1:63" x14ac:dyDescent="0.2">
      <c r="A62" s="23"/>
      <c r="B62" s="30" t="s">
        <v>115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0.15277886719663022</v>
      </c>
      <c r="AW62" s="31">
        <v>74.542893618965209</v>
      </c>
      <c r="AX62" s="31">
        <v>287.74135331809862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4.9596352632359272E-2</v>
      </c>
      <c r="BG62" s="31">
        <v>0</v>
      </c>
      <c r="BH62" s="31">
        <v>0</v>
      </c>
      <c r="BI62" s="31">
        <v>0</v>
      </c>
      <c r="BJ62" s="31">
        <v>0</v>
      </c>
      <c r="BK62" s="29">
        <f t="shared" si="22"/>
        <v>362.48662215689279</v>
      </c>
    </row>
    <row r="63" spans="1:63" x14ac:dyDescent="0.2">
      <c r="A63" s="23"/>
      <c r="B63" s="30" t="s">
        <v>113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0.39871798308153789</v>
      </c>
      <c r="AW63" s="31">
        <v>72.365166687681622</v>
      </c>
      <c r="AX63" s="31">
        <v>0</v>
      </c>
      <c r="AY63" s="31">
        <v>0</v>
      </c>
      <c r="AZ63" s="31">
        <v>1.0640207641885926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9.2708344298004841E-2</v>
      </c>
      <c r="BG63" s="31">
        <v>1.1238485913885956E-2</v>
      </c>
      <c r="BH63" s="31">
        <v>0</v>
      </c>
      <c r="BI63" s="31">
        <v>0</v>
      </c>
      <c r="BJ63" s="31">
        <v>0.36669005883634292</v>
      </c>
      <c r="BK63" s="29">
        <f t="shared" si="22"/>
        <v>74.298542323999996</v>
      </c>
    </row>
    <row r="64" spans="1:63" x14ac:dyDescent="0.2">
      <c r="A64" s="23"/>
      <c r="B64" s="30" t="s">
        <v>116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1.0254716933946144</v>
      </c>
      <c r="AW64" s="31">
        <v>0.80386241388992208</v>
      </c>
      <c r="AX64" s="31">
        <v>297.59108687154981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1.9543303636335825</v>
      </c>
      <c r="BG64" s="31">
        <v>1.1311067850551441E-5</v>
      </c>
      <c r="BH64" s="31">
        <v>0</v>
      </c>
      <c r="BI64" s="31">
        <v>0</v>
      </c>
      <c r="BJ64" s="31">
        <v>0</v>
      </c>
      <c r="BK64" s="29">
        <f t="shared" si="22"/>
        <v>301.37476265353575</v>
      </c>
    </row>
    <row r="65" spans="1:63" x14ac:dyDescent="0.2">
      <c r="A65" s="23"/>
      <c r="B65" s="30" t="s">
        <v>86</v>
      </c>
      <c r="C65" s="31">
        <f>SUM(C61:C64)</f>
        <v>0</v>
      </c>
      <c r="D65" s="31">
        <f t="shared" ref="D65:BJ65" si="23">SUM(D61:D64)</f>
        <v>0</v>
      </c>
      <c r="E65" s="31">
        <f t="shared" si="23"/>
        <v>0</v>
      </c>
      <c r="F65" s="31">
        <f t="shared" si="23"/>
        <v>0</v>
      </c>
      <c r="G65" s="31">
        <f t="shared" si="23"/>
        <v>0</v>
      </c>
      <c r="H65" s="31">
        <f t="shared" si="23"/>
        <v>0</v>
      </c>
      <c r="I65" s="31">
        <f t="shared" si="23"/>
        <v>0</v>
      </c>
      <c r="J65" s="31">
        <f t="shared" si="23"/>
        <v>0</v>
      </c>
      <c r="K65" s="31">
        <f t="shared" si="23"/>
        <v>0</v>
      </c>
      <c r="L65" s="31">
        <f t="shared" si="23"/>
        <v>0</v>
      </c>
      <c r="M65" s="31">
        <f t="shared" si="23"/>
        <v>0</v>
      </c>
      <c r="N65" s="31">
        <f t="shared" si="23"/>
        <v>0</v>
      </c>
      <c r="O65" s="31">
        <f t="shared" si="23"/>
        <v>0</v>
      </c>
      <c r="P65" s="31">
        <f t="shared" si="23"/>
        <v>0</v>
      </c>
      <c r="Q65" s="31">
        <f t="shared" si="23"/>
        <v>0</v>
      </c>
      <c r="R65" s="31">
        <f t="shared" si="23"/>
        <v>0</v>
      </c>
      <c r="S65" s="31">
        <f t="shared" si="23"/>
        <v>0</v>
      </c>
      <c r="T65" s="31">
        <f t="shared" si="23"/>
        <v>0</v>
      </c>
      <c r="U65" s="31">
        <f t="shared" si="23"/>
        <v>0</v>
      </c>
      <c r="V65" s="31">
        <f t="shared" si="23"/>
        <v>0</v>
      </c>
      <c r="W65" s="31">
        <f t="shared" si="23"/>
        <v>0</v>
      </c>
      <c r="X65" s="31">
        <f t="shared" si="23"/>
        <v>0</v>
      </c>
      <c r="Y65" s="31">
        <f t="shared" si="23"/>
        <v>0</v>
      </c>
      <c r="Z65" s="31">
        <f t="shared" si="23"/>
        <v>0</v>
      </c>
      <c r="AA65" s="31">
        <f t="shared" si="23"/>
        <v>0</v>
      </c>
      <c r="AB65" s="31">
        <f t="shared" si="23"/>
        <v>0</v>
      </c>
      <c r="AC65" s="31">
        <f t="shared" si="23"/>
        <v>0</v>
      </c>
      <c r="AD65" s="31">
        <f t="shared" si="23"/>
        <v>0</v>
      </c>
      <c r="AE65" s="31">
        <f t="shared" si="23"/>
        <v>0</v>
      </c>
      <c r="AF65" s="31">
        <f t="shared" si="23"/>
        <v>0</v>
      </c>
      <c r="AG65" s="31">
        <f t="shared" si="23"/>
        <v>0</v>
      </c>
      <c r="AH65" s="31">
        <f t="shared" si="23"/>
        <v>0</v>
      </c>
      <c r="AI65" s="31">
        <f t="shared" si="23"/>
        <v>0</v>
      </c>
      <c r="AJ65" s="31">
        <f t="shared" si="23"/>
        <v>0</v>
      </c>
      <c r="AK65" s="31">
        <f t="shared" si="23"/>
        <v>0</v>
      </c>
      <c r="AL65" s="31">
        <f t="shared" si="23"/>
        <v>0</v>
      </c>
      <c r="AM65" s="31">
        <f t="shared" si="23"/>
        <v>0</v>
      </c>
      <c r="AN65" s="31">
        <f t="shared" si="23"/>
        <v>0</v>
      </c>
      <c r="AO65" s="31">
        <f t="shared" si="23"/>
        <v>0</v>
      </c>
      <c r="AP65" s="31">
        <f t="shared" si="23"/>
        <v>0</v>
      </c>
      <c r="AQ65" s="31">
        <f t="shared" si="23"/>
        <v>0</v>
      </c>
      <c r="AR65" s="31">
        <f t="shared" si="23"/>
        <v>0</v>
      </c>
      <c r="AS65" s="31">
        <f t="shared" si="23"/>
        <v>0</v>
      </c>
      <c r="AT65" s="31">
        <f t="shared" si="23"/>
        <v>0</v>
      </c>
      <c r="AU65" s="31">
        <f t="shared" si="23"/>
        <v>0</v>
      </c>
      <c r="AV65" s="31">
        <f t="shared" si="23"/>
        <v>1.8228921210394184</v>
      </c>
      <c r="AW65" s="31">
        <f t="shared" si="23"/>
        <v>321.9484460416503</v>
      </c>
      <c r="AX65" s="31">
        <f t="shared" si="23"/>
        <v>870.75710111865862</v>
      </c>
      <c r="AY65" s="31">
        <f t="shared" si="23"/>
        <v>0</v>
      </c>
      <c r="AZ65" s="31">
        <f t="shared" si="23"/>
        <v>1.0640207641885926</v>
      </c>
      <c r="BA65" s="31">
        <f t="shared" si="23"/>
        <v>0</v>
      </c>
      <c r="BB65" s="31">
        <f t="shared" si="23"/>
        <v>0</v>
      </c>
      <c r="BC65" s="31">
        <f t="shared" si="23"/>
        <v>0</v>
      </c>
      <c r="BD65" s="31">
        <f t="shared" si="23"/>
        <v>0</v>
      </c>
      <c r="BE65" s="31">
        <f t="shared" si="23"/>
        <v>0</v>
      </c>
      <c r="BF65" s="31">
        <f t="shared" si="23"/>
        <v>2.2430514747843344</v>
      </c>
      <c r="BG65" s="31">
        <f t="shared" si="23"/>
        <v>25.229850660769536</v>
      </c>
      <c r="BH65" s="31">
        <f t="shared" si="23"/>
        <v>0</v>
      </c>
      <c r="BI65" s="31">
        <f t="shared" si="23"/>
        <v>0</v>
      </c>
      <c r="BJ65" s="31">
        <f t="shared" si="23"/>
        <v>0.97662610144503259</v>
      </c>
      <c r="BK65" s="29">
        <f t="shared" si="22"/>
        <v>1224.0419882825356</v>
      </c>
    </row>
    <row r="66" spans="1:63" x14ac:dyDescent="0.2">
      <c r="A66" s="23"/>
      <c r="B66" s="33" t="s">
        <v>84</v>
      </c>
      <c r="C66" s="31">
        <f>C59+C65</f>
        <v>0</v>
      </c>
      <c r="D66" s="31">
        <f t="shared" ref="D66:BJ66" si="24">D59+D65</f>
        <v>0</v>
      </c>
      <c r="E66" s="31">
        <f t="shared" si="24"/>
        <v>0</v>
      </c>
      <c r="F66" s="31">
        <f t="shared" si="24"/>
        <v>0</v>
      </c>
      <c r="G66" s="31">
        <f t="shared" si="24"/>
        <v>0</v>
      </c>
      <c r="H66" s="31">
        <f t="shared" si="24"/>
        <v>0</v>
      </c>
      <c r="I66" s="31">
        <f t="shared" si="24"/>
        <v>0</v>
      </c>
      <c r="J66" s="31">
        <f t="shared" si="24"/>
        <v>0</v>
      </c>
      <c r="K66" s="31">
        <f t="shared" si="24"/>
        <v>0</v>
      </c>
      <c r="L66" s="31">
        <f t="shared" si="24"/>
        <v>0</v>
      </c>
      <c r="M66" s="31">
        <f t="shared" si="24"/>
        <v>0</v>
      </c>
      <c r="N66" s="31">
        <f t="shared" si="24"/>
        <v>0</v>
      </c>
      <c r="O66" s="31">
        <f t="shared" si="24"/>
        <v>0</v>
      </c>
      <c r="P66" s="31">
        <f t="shared" si="24"/>
        <v>0</v>
      </c>
      <c r="Q66" s="31">
        <f t="shared" si="24"/>
        <v>0</v>
      </c>
      <c r="R66" s="31">
        <f t="shared" si="24"/>
        <v>0</v>
      </c>
      <c r="S66" s="31">
        <f t="shared" si="24"/>
        <v>0</v>
      </c>
      <c r="T66" s="31">
        <f t="shared" si="24"/>
        <v>0</v>
      </c>
      <c r="U66" s="31">
        <f t="shared" si="24"/>
        <v>0</v>
      </c>
      <c r="V66" s="31">
        <f t="shared" si="24"/>
        <v>0</v>
      </c>
      <c r="W66" s="31">
        <f t="shared" si="24"/>
        <v>0</v>
      </c>
      <c r="X66" s="31">
        <f t="shared" si="24"/>
        <v>0</v>
      </c>
      <c r="Y66" s="31">
        <f t="shared" si="24"/>
        <v>0</v>
      </c>
      <c r="Z66" s="31">
        <f t="shared" si="24"/>
        <v>0</v>
      </c>
      <c r="AA66" s="31">
        <f t="shared" si="24"/>
        <v>0</v>
      </c>
      <c r="AB66" s="31">
        <f t="shared" si="24"/>
        <v>0</v>
      </c>
      <c r="AC66" s="31">
        <f t="shared" si="24"/>
        <v>0</v>
      </c>
      <c r="AD66" s="31">
        <f t="shared" si="24"/>
        <v>0</v>
      </c>
      <c r="AE66" s="31">
        <f t="shared" si="24"/>
        <v>0</v>
      </c>
      <c r="AF66" s="31">
        <f t="shared" si="24"/>
        <v>0</v>
      </c>
      <c r="AG66" s="31">
        <f t="shared" si="24"/>
        <v>0</v>
      </c>
      <c r="AH66" s="31">
        <f t="shared" si="24"/>
        <v>0</v>
      </c>
      <c r="AI66" s="31">
        <f t="shared" si="24"/>
        <v>0</v>
      </c>
      <c r="AJ66" s="31">
        <f t="shared" si="24"/>
        <v>0</v>
      </c>
      <c r="AK66" s="31">
        <f t="shared" si="24"/>
        <v>0</v>
      </c>
      <c r="AL66" s="31">
        <f t="shared" si="24"/>
        <v>0</v>
      </c>
      <c r="AM66" s="31">
        <f t="shared" si="24"/>
        <v>0</v>
      </c>
      <c r="AN66" s="31">
        <f t="shared" si="24"/>
        <v>0</v>
      </c>
      <c r="AO66" s="31">
        <f t="shared" si="24"/>
        <v>0</v>
      </c>
      <c r="AP66" s="31">
        <f t="shared" si="24"/>
        <v>0</v>
      </c>
      <c r="AQ66" s="31">
        <f t="shared" si="24"/>
        <v>0</v>
      </c>
      <c r="AR66" s="31">
        <f t="shared" si="24"/>
        <v>0</v>
      </c>
      <c r="AS66" s="31">
        <f t="shared" si="24"/>
        <v>0</v>
      </c>
      <c r="AT66" s="31">
        <f t="shared" si="24"/>
        <v>0</v>
      </c>
      <c r="AU66" s="31">
        <f t="shared" si="24"/>
        <v>0</v>
      </c>
      <c r="AV66" s="31">
        <f t="shared" si="24"/>
        <v>1.8228921210394184</v>
      </c>
      <c r="AW66" s="31">
        <f t="shared" si="24"/>
        <v>321.9484460416503</v>
      </c>
      <c r="AX66" s="31">
        <f t="shared" si="24"/>
        <v>870.75710111865862</v>
      </c>
      <c r="AY66" s="31">
        <f t="shared" si="24"/>
        <v>0</v>
      </c>
      <c r="AZ66" s="31">
        <f t="shared" si="24"/>
        <v>1.0640207641885926</v>
      </c>
      <c r="BA66" s="31">
        <f t="shared" si="24"/>
        <v>0</v>
      </c>
      <c r="BB66" s="31">
        <f t="shared" si="24"/>
        <v>0</v>
      </c>
      <c r="BC66" s="31">
        <f t="shared" si="24"/>
        <v>0</v>
      </c>
      <c r="BD66" s="31">
        <f t="shared" si="24"/>
        <v>0</v>
      </c>
      <c r="BE66" s="31">
        <f t="shared" si="24"/>
        <v>0</v>
      </c>
      <c r="BF66" s="31">
        <f t="shared" si="24"/>
        <v>2.2430514747843344</v>
      </c>
      <c r="BG66" s="31">
        <f t="shared" si="24"/>
        <v>25.229850660769536</v>
      </c>
      <c r="BH66" s="31">
        <f t="shared" si="24"/>
        <v>0</v>
      </c>
      <c r="BI66" s="31">
        <f t="shared" si="24"/>
        <v>0</v>
      </c>
      <c r="BJ66" s="31">
        <f t="shared" si="24"/>
        <v>0.97662610144503259</v>
      </c>
      <c r="BK66" s="29">
        <f t="shared" si="22"/>
        <v>1224.0419882825356</v>
      </c>
    </row>
    <row r="67" spans="1:63" ht="4.5" customHeight="1" x14ac:dyDescent="0.2">
      <c r="A67" s="23"/>
      <c r="B67" s="26"/>
      <c r="C67" s="71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3"/>
    </row>
    <row r="68" spans="1:63" x14ac:dyDescent="0.2">
      <c r="A68" s="23" t="s">
        <v>19</v>
      </c>
      <c r="B68" s="24" t="s">
        <v>20</v>
      </c>
      <c r="C68" s="71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3"/>
    </row>
    <row r="69" spans="1:63" x14ac:dyDescent="0.2">
      <c r="A69" s="23" t="s">
        <v>76</v>
      </c>
      <c r="B69" s="26" t="s">
        <v>21</v>
      </c>
      <c r="C69" s="71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3"/>
    </row>
    <row r="70" spans="1:63" x14ac:dyDescent="0.2">
      <c r="A70" s="23"/>
      <c r="B70" s="30" t="s">
        <v>37</v>
      </c>
      <c r="C70" s="31"/>
      <c r="D70" s="28"/>
      <c r="E70" s="28"/>
      <c r="F70" s="28"/>
      <c r="G70" s="37"/>
      <c r="H70" s="31"/>
      <c r="I70" s="28"/>
      <c r="J70" s="28"/>
      <c r="K70" s="28"/>
      <c r="L70" s="37"/>
      <c r="M70" s="31"/>
      <c r="N70" s="28"/>
      <c r="O70" s="28"/>
      <c r="P70" s="28"/>
      <c r="Q70" s="37"/>
      <c r="R70" s="31"/>
      <c r="S70" s="28"/>
      <c r="T70" s="28"/>
      <c r="U70" s="28"/>
      <c r="V70" s="37"/>
      <c r="W70" s="31"/>
      <c r="X70" s="28"/>
      <c r="Y70" s="28"/>
      <c r="Z70" s="28"/>
      <c r="AA70" s="37"/>
      <c r="AB70" s="31"/>
      <c r="AC70" s="28"/>
      <c r="AD70" s="28"/>
      <c r="AE70" s="28"/>
      <c r="AF70" s="37"/>
      <c r="AG70" s="31"/>
      <c r="AH70" s="28"/>
      <c r="AI70" s="28"/>
      <c r="AJ70" s="28"/>
      <c r="AK70" s="37"/>
      <c r="AL70" s="31"/>
      <c r="AM70" s="28"/>
      <c r="AN70" s="28"/>
      <c r="AO70" s="28"/>
      <c r="AP70" s="37"/>
      <c r="AQ70" s="31"/>
      <c r="AR70" s="28"/>
      <c r="AS70" s="28"/>
      <c r="AT70" s="28"/>
      <c r="AU70" s="37"/>
      <c r="AV70" s="31"/>
      <c r="AW70" s="28"/>
      <c r="AX70" s="28"/>
      <c r="AY70" s="28"/>
      <c r="AZ70" s="37"/>
      <c r="BA70" s="31"/>
      <c r="BB70" s="28"/>
      <c r="BC70" s="28"/>
      <c r="BD70" s="28"/>
      <c r="BE70" s="37"/>
      <c r="BF70" s="31"/>
      <c r="BG70" s="28"/>
      <c r="BH70" s="28"/>
      <c r="BI70" s="28"/>
      <c r="BJ70" s="37"/>
      <c r="BK70" s="29"/>
    </row>
    <row r="71" spans="1:63" x14ac:dyDescent="0.2">
      <c r="A71" s="23"/>
      <c r="B71" s="33" t="s">
        <v>83</v>
      </c>
      <c r="C71" s="31">
        <v>0</v>
      </c>
      <c r="D71" s="28">
        <v>0</v>
      </c>
      <c r="E71" s="28">
        <v>0</v>
      </c>
      <c r="F71" s="28">
        <v>0</v>
      </c>
      <c r="G71" s="37">
        <v>0</v>
      </c>
      <c r="H71" s="31">
        <v>0</v>
      </c>
      <c r="I71" s="28">
        <v>0</v>
      </c>
      <c r="J71" s="28">
        <v>0</v>
      </c>
      <c r="K71" s="28">
        <v>0</v>
      </c>
      <c r="L71" s="37">
        <v>0</v>
      </c>
      <c r="M71" s="31">
        <v>0</v>
      </c>
      <c r="N71" s="28">
        <v>0</v>
      </c>
      <c r="O71" s="28">
        <v>0</v>
      </c>
      <c r="P71" s="28">
        <v>0</v>
      </c>
      <c r="Q71" s="37">
        <v>0</v>
      </c>
      <c r="R71" s="31">
        <v>0</v>
      </c>
      <c r="S71" s="28">
        <v>0</v>
      </c>
      <c r="T71" s="28">
        <v>0</v>
      </c>
      <c r="U71" s="28">
        <v>0</v>
      </c>
      <c r="V71" s="37">
        <v>0</v>
      </c>
      <c r="W71" s="31">
        <v>0</v>
      </c>
      <c r="X71" s="28">
        <v>0</v>
      </c>
      <c r="Y71" s="28">
        <v>0</v>
      </c>
      <c r="Z71" s="28">
        <v>0</v>
      </c>
      <c r="AA71" s="37">
        <v>0</v>
      </c>
      <c r="AB71" s="31">
        <v>0</v>
      </c>
      <c r="AC71" s="28">
        <v>0</v>
      </c>
      <c r="AD71" s="28">
        <v>0</v>
      </c>
      <c r="AE71" s="28">
        <v>0</v>
      </c>
      <c r="AF71" s="37">
        <v>0</v>
      </c>
      <c r="AG71" s="31">
        <v>0</v>
      </c>
      <c r="AH71" s="28">
        <v>0</v>
      </c>
      <c r="AI71" s="28">
        <v>0</v>
      </c>
      <c r="AJ71" s="28">
        <v>0</v>
      </c>
      <c r="AK71" s="37">
        <v>0</v>
      </c>
      <c r="AL71" s="31">
        <v>0</v>
      </c>
      <c r="AM71" s="28">
        <v>0</v>
      </c>
      <c r="AN71" s="28">
        <v>0</v>
      </c>
      <c r="AO71" s="28">
        <v>0</v>
      </c>
      <c r="AP71" s="37">
        <v>0</v>
      </c>
      <c r="AQ71" s="31">
        <v>0</v>
      </c>
      <c r="AR71" s="28">
        <v>0</v>
      </c>
      <c r="AS71" s="28">
        <v>0</v>
      </c>
      <c r="AT71" s="28">
        <v>0</v>
      </c>
      <c r="AU71" s="37">
        <v>0</v>
      </c>
      <c r="AV71" s="31">
        <v>0</v>
      </c>
      <c r="AW71" s="28">
        <v>0</v>
      </c>
      <c r="AX71" s="28">
        <v>0</v>
      </c>
      <c r="AY71" s="28">
        <v>0</v>
      </c>
      <c r="AZ71" s="37">
        <v>0</v>
      </c>
      <c r="BA71" s="31">
        <v>0</v>
      </c>
      <c r="BB71" s="28">
        <v>0</v>
      </c>
      <c r="BC71" s="28">
        <v>0</v>
      </c>
      <c r="BD71" s="28">
        <v>0</v>
      </c>
      <c r="BE71" s="37">
        <v>0</v>
      </c>
      <c r="BF71" s="31">
        <v>0</v>
      </c>
      <c r="BG71" s="28">
        <v>0</v>
      </c>
      <c r="BH71" s="28">
        <v>0</v>
      </c>
      <c r="BI71" s="28">
        <v>0</v>
      </c>
      <c r="BJ71" s="37">
        <v>0</v>
      </c>
      <c r="BK71" s="29">
        <f>SUM(C71:BJ71)</f>
        <v>0</v>
      </c>
    </row>
    <row r="72" spans="1:63" ht="4.5" customHeight="1" x14ac:dyDescent="0.2">
      <c r="A72" s="23"/>
      <c r="B72" s="38"/>
      <c r="C72" s="71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3"/>
    </row>
    <row r="73" spans="1:63" x14ac:dyDescent="0.2">
      <c r="A73" s="23"/>
      <c r="B73" s="39" t="s">
        <v>99</v>
      </c>
      <c r="C73" s="40">
        <f t="shared" ref="C73:AH73" si="25">C31+C49+C54+C66+C71</f>
        <v>0</v>
      </c>
      <c r="D73" s="40">
        <f t="shared" si="25"/>
        <v>29.097997208728678</v>
      </c>
      <c r="E73" s="40">
        <f t="shared" si="25"/>
        <v>0</v>
      </c>
      <c r="F73" s="40">
        <f t="shared" si="25"/>
        <v>0</v>
      </c>
      <c r="G73" s="40">
        <f t="shared" si="25"/>
        <v>0</v>
      </c>
      <c r="H73" s="40">
        <f t="shared" si="25"/>
        <v>72.926474097526906</v>
      </c>
      <c r="I73" s="40">
        <f t="shared" si="25"/>
        <v>4906.8239550276412</v>
      </c>
      <c r="J73" s="40">
        <f t="shared" si="25"/>
        <v>2895.7027889671776</v>
      </c>
      <c r="K73" s="40">
        <f t="shared" si="25"/>
        <v>0</v>
      </c>
      <c r="L73" s="40">
        <f t="shared" si="25"/>
        <v>302.27017309866892</v>
      </c>
      <c r="M73" s="40">
        <f t="shared" si="25"/>
        <v>0</v>
      </c>
      <c r="N73" s="40">
        <f t="shared" si="25"/>
        <v>0</v>
      </c>
      <c r="O73" s="40">
        <f t="shared" si="25"/>
        <v>0</v>
      </c>
      <c r="P73" s="40">
        <f t="shared" si="25"/>
        <v>0</v>
      </c>
      <c r="Q73" s="40">
        <f t="shared" si="25"/>
        <v>0</v>
      </c>
      <c r="R73" s="40">
        <f t="shared" si="25"/>
        <v>40.215170580476013</v>
      </c>
      <c r="S73" s="40">
        <f t="shared" si="25"/>
        <v>185.95615342937157</v>
      </c>
      <c r="T73" s="40">
        <f t="shared" si="25"/>
        <v>872.07788375983091</v>
      </c>
      <c r="U73" s="40">
        <f t="shared" si="25"/>
        <v>0</v>
      </c>
      <c r="V73" s="40">
        <f t="shared" si="25"/>
        <v>37.127867564580022</v>
      </c>
      <c r="W73" s="40">
        <f t="shared" si="25"/>
        <v>0</v>
      </c>
      <c r="X73" s="40">
        <f t="shared" si="25"/>
        <v>0</v>
      </c>
      <c r="Y73" s="40">
        <f t="shared" si="25"/>
        <v>0</v>
      </c>
      <c r="Z73" s="40">
        <f t="shared" si="25"/>
        <v>0</v>
      </c>
      <c r="AA73" s="40">
        <f t="shared" si="25"/>
        <v>0</v>
      </c>
      <c r="AB73" s="40">
        <f t="shared" si="25"/>
        <v>8.1106914255198461</v>
      </c>
      <c r="AC73" s="40">
        <f t="shared" si="25"/>
        <v>114.17910262956069</v>
      </c>
      <c r="AD73" s="40">
        <f t="shared" si="25"/>
        <v>0</v>
      </c>
      <c r="AE73" s="40">
        <f t="shared" si="25"/>
        <v>0</v>
      </c>
      <c r="AF73" s="40">
        <f t="shared" si="25"/>
        <v>5.150703057752132</v>
      </c>
      <c r="AG73" s="40">
        <f t="shared" si="25"/>
        <v>0</v>
      </c>
      <c r="AH73" s="40">
        <f t="shared" si="25"/>
        <v>0</v>
      </c>
      <c r="AI73" s="40">
        <f t="shared" ref="AI73:BK73" si="26">AI31+AI49+AI54+AI66+AI71</f>
        <v>0</v>
      </c>
      <c r="AJ73" s="40">
        <f t="shared" si="26"/>
        <v>0</v>
      </c>
      <c r="AK73" s="40">
        <f t="shared" si="26"/>
        <v>0</v>
      </c>
      <c r="AL73" s="40">
        <f t="shared" si="26"/>
        <v>10.570851062320658</v>
      </c>
      <c r="AM73" s="40">
        <f t="shared" si="26"/>
        <v>9.0383430500305548E-2</v>
      </c>
      <c r="AN73" s="40">
        <f t="shared" si="26"/>
        <v>0</v>
      </c>
      <c r="AO73" s="40">
        <f t="shared" si="26"/>
        <v>0</v>
      </c>
      <c r="AP73" s="40">
        <f t="shared" si="26"/>
        <v>3.2173598861299917</v>
      </c>
      <c r="AQ73" s="40">
        <f t="shared" si="26"/>
        <v>0</v>
      </c>
      <c r="AR73" s="40">
        <f t="shared" si="26"/>
        <v>0</v>
      </c>
      <c r="AS73" s="40">
        <f t="shared" si="26"/>
        <v>0</v>
      </c>
      <c r="AT73" s="40">
        <f t="shared" si="26"/>
        <v>0</v>
      </c>
      <c r="AU73" s="40">
        <f t="shared" si="26"/>
        <v>0</v>
      </c>
      <c r="AV73" s="40">
        <f t="shared" si="26"/>
        <v>817.04394995914606</v>
      </c>
      <c r="AW73" s="40">
        <f t="shared" si="26"/>
        <v>1457.3125758995666</v>
      </c>
      <c r="AX73" s="40">
        <f t="shared" si="26"/>
        <v>1188.9086814188843</v>
      </c>
      <c r="AY73" s="40">
        <f t="shared" si="26"/>
        <v>0</v>
      </c>
      <c r="AZ73" s="40">
        <f t="shared" si="26"/>
        <v>796.0629359785521</v>
      </c>
      <c r="BA73" s="40">
        <f t="shared" si="26"/>
        <v>0</v>
      </c>
      <c r="BB73" s="40">
        <f t="shared" si="26"/>
        <v>0</v>
      </c>
      <c r="BC73" s="40">
        <f t="shared" si="26"/>
        <v>0</v>
      </c>
      <c r="BD73" s="40">
        <f t="shared" si="26"/>
        <v>0</v>
      </c>
      <c r="BE73" s="40">
        <f t="shared" si="26"/>
        <v>0</v>
      </c>
      <c r="BF73" s="40">
        <f t="shared" si="26"/>
        <v>752.85260122586612</v>
      </c>
      <c r="BG73" s="40">
        <f t="shared" si="26"/>
        <v>236.36280661883478</v>
      </c>
      <c r="BH73" s="40">
        <f t="shared" si="26"/>
        <v>137.61974423853925</v>
      </c>
      <c r="BI73" s="40">
        <f t="shared" si="26"/>
        <v>0</v>
      </c>
      <c r="BJ73" s="40">
        <f t="shared" si="26"/>
        <v>274.63202376529159</v>
      </c>
      <c r="BK73" s="87">
        <f t="shared" si="26"/>
        <v>15144.312874330466</v>
      </c>
    </row>
    <row r="74" spans="1:63" ht="4.5" customHeight="1" x14ac:dyDescent="0.2">
      <c r="A74" s="23"/>
      <c r="B74" s="39"/>
      <c r="C74" s="76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7"/>
    </row>
    <row r="75" spans="1:63" ht="14.25" customHeight="1" x14ac:dyDescent="0.3">
      <c r="A75" s="23" t="s">
        <v>5</v>
      </c>
      <c r="B75" s="21" t="s">
        <v>23</v>
      </c>
      <c r="C75" s="76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7"/>
    </row>
    <row r="76" spans="1:63" x14ac:dyDescent="0.2">
      <c r="A76" s="23"/>
      <c r="B76" s="30" t="s">
        <v>37</v>
      </c>
      <c r="C76" s="28"/>
      <c r="D76" s="28"/>
      <c r="E76" s="28"/>
      <c r="F76" s="28"/>
      <c r="G76" s="41"/>
      <c r="H76" s="31"/>
      <c r="I76" s="28"/>
      <c r="J76" s="28"/>
      <c r="K76" s="28"/>
      <c r="L76" s="41"/>
      <c r="M76" s="31"/>
      <c r="N76" s="28"/>
      <c r="O76" s="28"/>
      <c r="P76" s="28"/>
      <c r="Q76" s="41"/>
      <c r="R76" s="31"/>
      <c r="S76" s="28"/>
      <c r="T76" s="28"/>
      <c r="U76" s="28"/>
      <c r="V76" s="37"/>
      <c r="W76" s="42"/>
      <c r="X76" s="28"/>
      <c r="Y76" s="28"/>
      <c r="Z76" s="28"/>
      <c r="AA76" s="41"/>
      <c r="AB76" s="31"/>
      <c r="AC76" s="28"/>
      <c r="AD76" s="28"/>
      <c r="AE76" s="28"/>
      <c r="AF76" s="41"/>
      <c r="AG76" s="31"/>
      <c r="AH76" s="28"/>
      <c r="AI76" s="28"/>
      <c r="AJ76" s="28"/>
      <c r="AK76" s="41"/>
      <c r="AL76" s="31"/>
      <c r="AM76" s="28"/>
      <c r="AN76" s="28"/>
      <c r="AO76" s="28"/>
      <c r="AP76" s="41"/>
      <c r="AQ76" s="31"/>
      <c r="AR76" s="28"/>
      <c r="AS76" s="28"/>
      <c r="AT76" s="28"/>
      <c r="AU76" s="41"/>
      <c r="AV76" s="31"/>
      <c r="AW76" s="28"/>
      <c r="AX76" s="28"/>
      <c r="AY76" s="28"/>
      <c r="AZ76" s="41"/>
      <c r="BA76" s="31"/>
      <c r="BB76" s="28"/>
      <c r="BC76" s="28"/>
      <c r="BD76" s="28"/>
      <c r="BE76" s="41"/>
      <c r="BF76" s="31"/>
      <c r="BG76" s="28"/>
      <c r="BH76" s="28"/>
      <c r="BI76" s="28"/>
      <c r="BJ76" s="41"/>
      <c r="BK76" s="31"/>
    </row>
    <row r="77" spans="1:63" ht="13.5" thickBot="1" x14ac:dyDescent="0.25">
      <c r="A77" s="43"/>
      <c r="B77" s="33" t="s">
        <v>83</v>
      </c>
      <c r="C77" s="28">
        <v>0</v>
      </c>
      <c r="D77" s="28">
        <v>0</v>
      </c>
      <c r="E77" s="28">
        <v>0</v>
      </c>
      <c r="F77" s="28">
        <v>0</v>
      </c>
      <c r="G77" s="41">
        <v>0</v>
      </c>
      <c r="H77" s="31">
        <v>0</v>
      </c>
      <c r="I77" s="28">
        <v>0</v>
      </c>
      <c r="J77" s="28">
        <v>0</v>
      </c>
      <c r="K77" s="28">
        <v>0</v>
      </c>
      <c r="L77" s="41">
        <v>0</v>
      </c>
      <c r="M77" s="31">
        <v>0</v>
      </c>
      <c r="N77" s="28">
        <v>0</v>
      </c>
      <c r="O77" s="28">
        <v>0</v>
      </c>
      <c r="P77" s="28">
        <v>0</v>
      </c>
      <c r="Q77" s="41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42">
        <v>0</v>
      </c>
      <c r="X77" s="28">
        <v>0</v>
      </c>
      <c r="Y77" s="28">
        <v>0</v>
      </c>
      <c r="Z77" s="28">
        <v>0</v>
      </c>
      <c r="AA77" s="41">
        <v>0</v>
      </c>
      <c r="AB77" s="31">
        <v>0</v>
      </c>
      <c r="AC77" s="28">
        <v>0</v>
      </c>
      <c r="AD77" s="28">
        <v>0</v>
      </c>
      <c r="AE77" s="28">
        <v>0</v>
      </c>
      <c r="AF77" s="41">
        <v>0</v>
      </c>
      <c r="AG77" s="31">
        <v>0</v>
      </c>
      <c r="AH77" s="28">
        <v>0</v>
      </c>
      <c r="AI77" s="28">
        <v>0</v>
      </c>
      <c r="AJ77" s="28">
        <v>0</v>
      </c>
      <c r="AK77" s="41">
        <v>0</v>
      </c>
      <c r="AL77" s="31">
        <v>0</v>
      </c>
      <c r="AM77" s="28">
        <v>0</v>
      </c>
      <c r="AN77" s="28">
        <v>0</v>
      </c>
      <c r="AO77" s="28">
        <v>0</v>
      </c>
      <c r="AP77" s="41">
        <v>0</v>
      </c>
      <c r="AQ77" s="31">
        <v>0</v>
      </c>
      <c r="AR77" s="28">
        <v>0</v>
      </c>
      <c r="AS77" s="28">
        <v>0</v>
      </c>
      <c r="AT77" s="28">
        <v>0</v>
      </c>
      <c r="AU77" s="41">
        <v>0</v>
      </c>
      <c r="AV77" s="31">
        <v>0</v>
      </c>
      <c r="AW77" s="28">
        <v>0</v>
      </c>
      <c r="AX77" s="28">
        <v>0</v>
      </c>
      <c r="AY77" s="28">
        <v>0</v>
      </c>
      <c r="AZ77" s="41">
        <v>0</v>
      </c>
      <c r="BA77" s="31">
        <v>0</v>
      </c>
      <c r="BB77" s="28">
        <v>0</v>
      </c>
      <c r="BC77" s="28">
        <v>0</v>
      </c>
      <c r="BD77" s="28">
        <v>0</v>
      </c>
      <c r="BE77" s="41">
        <v>0</v>
      </c>
      <c r="BF77" s="31">
        <v>0</v>
      </c>
      <c r="BG77" s="28">
        <v>0</v>
      </c>
      <c r="BH77" s="28">
        <v>0</v>
      </c>
      <c r="BI77" s="28">
        <v>0</v>
      </c>
      <c r="BJ77" s="41">
        <v>0</v>
      </c>
      <c r="BK77" s="29">
        <f>SUM(C77:BJ77)</f>
        <v>0</v>
      </c>
    </row>
    <row r="78" spans="1:63" ht="6" customHeight="1" x14ac:dyDescent="0.2">
      <c r="A78" s="35"/>
      <c r="B78" s="44"/>
    </row>
    <row r="79" spans="1:63" x14ac:dyDescent="0.2">
      <c r="A79" s="35"/>
      <c r="B79" s="35" t="s">
        <v>26</v>
      </c>
      <c r="L79" s="35" t="s">
        <v>38</v>
      </c>
    </row>
    <row r="80" spans="1:63" x14ac:dyDescent="0.2">
      <c r="A80" s="35"/>
      <c r="B80" s="35" t="s">
        <v>27</v>
      </c>
      <c r="L80" s="35" t="s">
        <v>30</v>
      </c>
    </row>
    <row r="81" spans="2:63" x14ac:dyDescent="0.2">
      <c r="L81" s="35" t="s">
        <v>31</v>
      </c>
    </row>
    <row r="82" spans="2:63" x14ac:dyDescent="0.2">
      <c r="B82" s="35" t="s">
        <v>33</v>
      </c>
      <c r="L82" s="35" t="s">
        <v>98</v>
      </c>
      <c r="BI82" s="45"/>
      <c r="BK82" s="47"/>
    </row>
    <row r="83" spans="2:63" x14ac:dyDescent="0.2">
      <c r="B83" s="35" t="s">
        <v>34</v>
      </c>
      <c r="L83" s="35" t="s">
        <v>100</v>
      </c>
    </row>
    <row r="84" spans="2:63" x14ac:dyDescent="0.2">
      <c r="B84" s="35"/>
      <c r="L84" s="35" t="s">
        <v>32</v>
      </c>
    </row>
    <row r="86" spans="2:63" x14ac:dyDescent="0.2">
      <c r="B86" s="25" t="s">
        <v>38</v>
      </c>
    </row>
    <row r="87" spans="2:63" x14ac:dyDescent="0.2">
      <c r="B87" s="25" t="s">
        <v>30</v>
      </c>
    </row>
    <row r="88" spans="2:63" x14ac:dyDescent="0.2">
      <c r="B88" s="25" t="s">
        <v>31</v>
      </c>
    </row>
    <row r="89" spans="2:63" x14ac:dyDescent="0.2">
      <c r="B89" s="25" t="s">
        <v>98</v>
      </c>
    </row>
    <row r="90" spans="2:63" x14ac:dyDescent="0.2">
      <c r="B90" s="25" t="s">
        <v>100</v>
      </c>
    </row>
    <row r="91" spans="2:63" x14ac:dyDescent="0.2">
      <c r="B91" s="25" t="s">
        <v>32</v>
      </c>
    </row>
    <row r="92" spans="2:63" x14ac:dyDescent="0.2">
      <c r="B92" s="35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1" t="s">
        <v>131</v>
      </c>
      <c r="C2" s="82"/>
      <c r="D2" s="82"/>
      <c r="E2" s="82"/>
      <c r="F2" s="82"/>
      <c r="G2" s="82"/>
      <c r="H2" s="82"/>
      <c r="I2" s="82"/>
      <c r="J2" s="82"/>
      <c r="K2" s="83"/>
    </row>
    <row r="3" spans="2:11" x14ac:dyDescent="0.2">
      <c r="B3" s="84" t="s">
        <v>112</v>
      </c>
      <c r="C3" s="85"/>
      <c r="D3" s="85"/>
      <c r="E3" s="85"/>
      <c r="F3" s="85"/>
      <c r="G3" s="85"/>
      <c r="H3" s="85"/>
      <c r="I3" s="85"/>
      <c r="J3" s="85"/>
      <c r="K3" s="86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1.0024195162630237E-3</v>
      </c>
      <c r="E5" s="7">
        <v>1.2688659825049735E-2</v>
      </c>
      <c r="F5" s="7">
        <v>0.30708807992681081</v>
      </c>
      <c r="G5" s="7">
        <v>5.5363637489566717E-3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0.76833885170799232</v>
      </c>
      <c r="E6" s="7">
        <v>2.864491810413377</v>
      </c>
      <c r="F6" s="7">
        <v>9.1635690163752823</v>
      </c>
      <c r="G6" s="7">
        <v>1.3988148054632155</v>
      </c>
      <c r="H6" s="7">
        <v>0</v>
      </c>
      <c r="I6" s="7">
        <v>0</v>
      </c>
      <c r="J6" s="7">
        <v>7.9340119399951281E-2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6.649591761474774E-2</v>
      </c>
      <c r="F7" s="7">
        <v>3.1079814904943784E-2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31.075805229697416</v>
      </c>
      <c r="E8" s="7">
        <v>32.631134037110741</v>
      </c>
      <c r="F8" s="7">
        <v>11.646469736094373</v>
      </c>
      <c r="G8" s="7">
        <v>4.7556024508972197</v>
      </c>
      <c r="H8" s="7">
        <v>0</v>
      </c>
      <c r="I8" s="7">
        <v>0</v>
      </c>
      <c r="J8" s="7">
        <v>1.8401029509264645E-3</v>
      </c>
      <c r="K8" s="7">
        <v>0</v>
      </c>
    </row>
    <row r="9" spans="2:11" x14ac:dyDescent="0.2">
      <c r="B9" s="1">
        <v>5</v>
      </c>
      <c r="C9" s="3" t="s">
        <v>44</v>
      </c>
      <c r="D9" s="7">
        <v>11.813662153941081</v>
      </c>
      <c r="E9" s="7">
        <v>37.470734862356977</v>
      </c>
      <c r="F9" s="7">
        <v>57.856246755683522</v>
      </c>
      <c r="G9" s="7">
        <v>2.6557137625768243</v>
      </c>
      <c r="H9" s="7">
        <v>0</v>
      </c>
      <c r="I9" s="7">
        <v>0</v>
      </c>
      <c r="J9" s="7">
        <v>0.25137335374419401</v>
      </c>
      <c r="K9" s="7">
        <v>0</v>
      </c>
    </row>
    <row r="10" spans="2:11" x14ac:dyDescent="0.2">
      <c r="B10" s="1">
        <v>6</v>
      </c>
      <c r="C10" s="3" t="s">
        <v>45</v>
      </c>
      <c r="D10" s="7">
        <v>6.5890199575098896E-2</v>
      </c>
      <c r="E10" s="7">
        <v>1.1999639701162093</v>
      </c>
      <c r="F10" s="7">
        <v>5.9337619409749127</v>
      </c>
      <c r="G10" s="7">
        <v>0.88289674022605569</v>
      </c>
      <c r="H10" s="7">
        <v>0</v>
      </c>
      <c r="I10" s="7">
        <v>0</v>
      </c>
      <c r="J10" s="7">
        <v>3.071305692592222E-2</v>
      </c>
      <c r="K10" s="7">
        <v>0</v>
      </c>
    </row>
    <row r="11" spans="2:11" x14ac:dyDescent="0.2">
      <c r="B11" s="1">
        <v>7</v>
      </c>
      <c r="C11" s="3" t="s">
        <v>46</v>
      </c>
      <c r="D11" s="7">
        <v>18.252842011307326</v>
      </c>
      <c r="E11" s="7">
        <v>14.858158056957077</v>
      </c>
      <c r="F11" s="7">
        <v>21.462341988245647</v>
      </c>
      <c r="G11" s="7">
        <v>1.8373789310224904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1.6643661499355815</v>
      </c>
      <c r="E14" s="7">
        <v>89.399612744675352</v>
      </c>
      <c r="F14" s="7">
        <v>15.439413976452734</v>
      </c>
      <c r="G14" s="7">
        <v>1.186477537835489</v>
      </c>
      <c r="H14" s="7">
        <v>0</v>
      </c>
      <c r="I14" s="7">
        <v>0</v>
      </c>
      <c r="J14" s="7">
        <v>2.6400701966165757E-2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80.369535203203853</v>
      </c>
      <c r="E15" s="7">
        <v>274.89492620295528</v>
      </c>
      <c r="F15" s="7">
        <v>184.30919982140531</v>
      </c>
      <c r="G15" s="7">
        <v>41.057861327670707</v>
      </c>
      <c r="H15" s="7">
        <v>0</v>
      </c>
      <c r="I15" s="7">
        <v>0</v>
      </c>
      <c r="J15" s="7">
        <v>0.18802599778497997</v>
      </c>
      <c r="K15" s="7">
        <v>0</v>
      </c>
    </row>
    <row r="16" spans="2:11" x14ac:dyDescent="0.2">
      <c r="B16" s="1">
        <v>12</v>
      </c>
      <c r="C16" s="3" t="s">
        <v>51</v>
      </c>
      <c r="D16" s="7">
        <v>157.93313375657584</v>
      </c>
      <c r="E16" s="7">
        <v>8.2648366781325873</v>
      </c>
      <c r="F16" s="7">
        <v>8.7255625085164841</v>
      </c>
      <c r="G16" s="7">
        <v>4.5843315075847499</v>
      </c>
      <c r="H16" s="7">
        <v>0</v>
      </c>
      <c r="I16" s="7">
        <v>0</v>
      </c>
      <c r="J16" s="7">
        <v>6.6254906476503575E-2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0.14281511839238875</v>
      </c>
      <c r="E17" s="7">
        <v>0.20760720951512218</v>
      </c>
      <c r="F17" s="7">
        <v>0.98266932229565174</v>
      </c>
      <c r="G17" s="7">
        <v>2.0481940392340872E-2</v>
      </c>
      <c r="H17" s="7">
        <v>0</v>
      </c>
      <c r="I17" s="7">
        <v>0</v>
      </c>
      <c r="J17" s="7">
        <v>6.4341691029299968E-4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3.0796369817849611E-2</v>
      </c>
      <c r="E18" s="7">
        <v>1.3241899658728853</v>
      </c>
      <c r="F18" s="7">
        <v>5.7224026615021018</v>
      </c>
      <c r="G18" s="7">
        <v>0.94639413413980944</v>
      </c>
      <c r="H18" s="7">
        <v>0</v>
      </c>
      <c r="I18" s="7">
        <v>0</v>
      </c>
      <c r="J18" s="7">
        <v>1.8104710439045451E-3</v>
      </c>
      <c r="K18" s="7">
        <v>0</v>
      </c>
    </row>
    <row r="19" spans="2:11" x14ac:dyDescent="0.2">
      <c r="B19" s="1">
        <v>15</v>
      </c>
      <c r="C19" s="3" t="s">
        <v>54</v>
      </c>
      <c r="D19" s="7">
        <v>6.91820231786585</v>
      </c>
      <c r="E19" s="7">
        <v>26.342172529315217</v>
      </c>
      <c r="F19" s="7">
        <v>68.961248895564282</v>
      </c>
      <c r="G19" s="7">
        <v>11.189024774415985</v>
      </c>
      <c r="H19" s="7">
        <v>0</v>
      </c>
      <c r="I19" s="7">
        <v>0</v>
      </c>
      <c r="J19" s="7">
        <v>4.4807747149575925E-5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331.12958878850372</v>
      </c>
      <c r="E20" s="7">
        <v>256.57507324155392</v>
      </c>
      <c r="F20" s="7">
        <v>152.20766031925726</v>
      </c>
      <c r="G20" s="7">
        <v>26.029800963475537</v>
      </c>
      <c r="H20" s="7">
        <v>0</v>
      </c>
      <c r="I20" s="7">
        <v>0</v>
      </c>
      <c r="J20" s="7">
        <v>25.432361906662361</v>
      </c>
      <c r="K20" s="7">
        <v>0</v>
      </c>
    </row>
    <row r="21" spans="2:11" x14ac:dyDescent="0.2">
      <c r="B21" s="1">
        <v>17</v>
      </c>
      <c r="C21" s="3" t="s">
        <v>56</v>
      </c>
      <c r="D21" s="7">
        <v>172.77355543941269</v>
      </c>
      <c r="E21" s="7">
        <v>40.462632680560283</v>
      </c>
      <c r="F21" s="7">
        <v>90.506537598671258</v>
      </c>
      <c r="G21" s="7">
        <v>12.110628284315474</v>
      </c>
      <c r="H21" s="7">
        <v>0</v>
      </c>
      <c r="I21" s="7">
        <v>0</v>
      </c>
      <c r="J21" s="7">
        <v>0.46495818567964781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5.1395506111630596</v>
      </c>
      <c r="E23" s="7">
        <v>24.527511376535109</v>
      </c>
      <c r="F23" s="7">
        <v>63.28877343169475</v>
      </c>
      <c r="G23" s="7">
        <v>15.828407129240045</v>
      </c>
      <c r="H23" s="7">
        <v>0</v>
      </c>
      <c r="I23" s="7">
        <v>0</v>
      </c>
      <c r="J23" s="7">
        <v>0.45922512040822355</v>
      </c>
      <c r="K23" s="7">
        <v>0</v>
      </c>
    </row>
    <row r="24" spans="2:11" x14ac:dyDescent="0.2">
      <c r="B24" s="1">
        <v>20</v>
      </c>
      <c r="C24" s="3" t="s">
        <v>59</v>
      </c>
      <c r="D24" s="7">
        <v>6488.4017471170318</v>
      </c>
      <c r="E24" s="7">
        <v>930.57483236323503</v>
      </c>
      <c r="F24" s="7">
        <v>441.26106900370991</v>
      </c>
      <c r="G24" s="7">
        <v>55.682506275960769</v>
      </c>
      <c r="H24" s="7">
        <v>0</v>
      </c>
      <c r="I24" s="7">
        <v>0</v>
      </c>
      <c r="J24" s="7">
        <v>1182.7712183404208</v>
      </c>
      <c r="K24" s="7">
        <v>0</v>
      </c>
    </row>
    <row r="25" spans="2:11" x14ac:dyDescent="0.2">
      <c r="B25" s="1">
        <v>21</v>
      </c>
      <c r="C25" s="2" t="s">
        <v>60</v>
      </c>
      <c r="D25" s="7">
        <v>3.077326044080007E-3</v>
      </c>
      <c r="E25" s="7">
        <v>1.0503387340552877E-2</v>
      </c>
      <c r="F25" s="7">
        <v>7.3190332593751448E-2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5.0346131913151133E-2</v>
      </c>
      <c r="F26" s="7">
        <v>0.52701860526864652</v>
      </c>
      <c r="G26" s="7">
        <v>3.6407894422114964E-2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3.1798738374751662E-3</v>
      </c>
      <c r="E28" s="7">
        <v>4.6234903844657588E-2</v>
      </c>
      <c r="F28" s="7">
        <v>4.6035009716736408E-2</v>
      </c>
      <c r="G28" s="7">
        <v>3.2522284990493663E-3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838.32718086164164</v>
      </c>
      <c r="E29" s="7">
        <v>94.564959460979679</v>
      </c>
      <c r="F29" s="7">
        <v>45.39029445073519</v>
      </c>
      <c r="G29" s="7">
        <v>5.1452116288562673</v>
      </c>
      <c r="H29" s="7">
        <v>0</v>
      </c>
      <c r="I29" s="7">
        <v>0</v>
      </c>
      <c r="J29" s="7">
        <v>0.28437118009511975</v>
      </c>
      <c r="K29" s="7">
        <v>0</v>
      </c>
    </row>
    <row r="30" spans="2:11" x14ac:dyDescent="0.2">
      <c r="B30" s="1">
        <v>26</v>
      </c>
      <c r="C30" s="3" t="s">
        <v>65</v>
      </c>
      <c r="D30" s="7">
        <v>6.2587692810534357</v>
      </c>
      <c r="E30" s="7">
        <v>10.906997331087092</v>
      </c>
      <c r="F30" s="7">
        <v>19.160022565741578</v>
      </c>
      <c r="G30" s="7">
        <v>2.8649117607712489</v>
      </c>
      <c r="H30" s="7">
        <v>0</v>
      </c>
      <c r="I30" s="7">
        <v>0</v>
      </c>
      <c r="J30" s="7">
        <v>2.7362391907594649E-2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5.6126100971656288E-2</v>
      </c>
      <c r="E31" s="7">
        <v>3.3764844089681736</v>
      </c>
      <c r="F31" s="7">
        <v>1.4983823640435978</v>
      </c>
      <c r="G31" s="7">
        <v>3.391043953724393E-2</v>
      </c>
      <c r="H31" s="7">
        <v>0</v>
      </c>
      <c r="I31" s="7">
        <v>0</v>
      </c>
      <c r="J31" s="7">
        <v>0.75213484971311539</v>
      </c>
      <c r="K31" s="7">
        <v>0</v>
      </c>
    </row>
    <row r="32" spans="2:11" x14ac:dyDescent="0.2">
      <c r="B32" s="1">
        <v>28</v>
      </c>
      <c r="C32" s="3" t="s">
        <v>66</v>
      </c>
      <c r="D32" s="7">
        <v>4.1930683901937096</v>
      </c>
      <c r="E32" s="7">
        <v>0.67116325666994003</v>
      </c>
      <c r="F32" s="7">
        <v>1.9643106298967552</v>
      </c>
      <c r="G32" s="7">
        <v>0.19862681148631095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19.849800750950727</v>
      </c>
      <c r="E33" s="7">
        <v>22.712782091691775</v>
      </c>
      <c r="F33" s="7">
        <v>26.454123064182173</v>
      </c>
      <c r="G33" s="7">
        <v>1.8224878450271156</v>
      </c>
      <c r="H33" s="7">
        <v>0</v>
      </c>
      <c r="I33" s="7">
        <v>0</v>
      </c>
      <c r="J33" s="7">
        <v>6.5570052646356895E-3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55.353167391824591</v>
      </c>
      <c r="E34" s="7">
        <v>43.652675075753038</v>
      </c>
      <c r="F34" s="7">
        <v>32.271248362179314</v>
      </c>
      <c r="G34" s="7">
        <v>3.6835722842243617</v>
      </c>
      <c r="H34" s="7">
        <v>0</v>
      </c>
      <c r="I34" s="7">
        <v>0</v>
      </c>
      <c r="J34" s="7">
        <v>0.23424715948099364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3.2410087525925335</v>
      </c>
      <c r="E35" s="7">
        <v>4.1443240603435391E-2</v>
      </c>
      <c r="F35" s="7">
        <v>1.0768323360194809</v>
      </c>
      <c r="G35" s="7">
        <v>0.19911429129626454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456.49460405615537</v>
      </c>
      <c r="E36" s="7">
        <v>53.502246543140117</v>
      </c>
      <c r="F36" s="7">
        <v>61.38599726755178</v>
      </c>
      <c r="G36" s="7">
        <v>10.249241631703773</v>
      </c>
      <c r="H36" s="7">
        <v>0</v>
      </c>
      <c r="I36" s="7">
        <v>0</v>
      </c>
      <c r="J36" s="7">
        <v>11.466966715929754</v>
      </c>
      <c r="K36" s="7">
        <v>0</v>
      </c>
    </row>
    <row r="37" spans="2:11" x14ac:dyDescent="0.2">
      <c r="B37" s="1">
        <v>33</v>
      </c>
      <c r="C37" s="3" t="s">
        <v>101</v>
      </c>
      <c r="D37" s="7">
        <v>221.42083433236732</v>
      </c>
      <c r="E37" s="7">
        <v>61.458110873004955</v>
      </c>
      <c r="F37" s="7">
        <v>64.930886244606953</v>
      </c>
      <c r="G37" s="7">
        <v>11.472255935682842</v>
      </c>
      <c r="H37" s="7">
        <v>0</v>
      </c>
      <c r="I37" s="7">
        <v>0</v>
      </c>
      <c r="J37" s="7">
        <v>0.33107008959499479</v>
      </c>
      <c r="K37" s="7">
        <v>0</v>
      </c>
    </row>
    <row r="38" spans="2:11" x14ac:dyDescent="0.2">
      <c r="B38" s="1">
        <v>34</v>
      </c>
      <c r="C38" s="3" t="s">
        <v>71</v>
      </c>
      <c r="D38" s="7">
        <v>17.203643939606518</v>
      </c>
      <c r="E38" s="7">
        <v>5.7998154422625799E-2</v>
      </c>
      <c r="F38" s="7">
        <v>0.31063662723379193</v>
      </c>
      <c r="G38" s="7">
        <v>7.8479408924615295E-3</v>
      </c>
      <c r="H38" s="7">
        <v>0</v>
      </c>
      <c r="I38" s="7">
        <v>0</v>
      </c>
      <c r="J38" s="7">
        <v>0</v>
      </c>
      <c r="K38" s="7">
        <v>0</v>
      </c>
    </row>
    <row r="39" spans="2:11" x14ac:dyDescent="0.2">
      <c r="B39" s="1">
        <v>35</v>
      </c>
      <c r="C39" s="3" t="s">
        <v>72</v>
      </c>
      <c r="D39" s="7">
        <v>256.18966060327625</v>
      </c>
      <c r="E39" s="7">
        <v>94.995958602790267</v>
      </c>
      <c r="F39" s="7">
        <v>196.93751846123186</v>
      </c>
      <c r="G39" s="7">
        <v>41.867849056276768</v>
      </c>
      <c r="H39" s="7">
        <v>0</v>
      </c>
      <c r="I39" s="7">
        <v>0</v>
      </c>
      <c r="J39" s="7">
        <v>0.52511032424583459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0.58769125643712572</v>
      </c>
      <c r="E40" s="7">
        <v>1.9424785466858601</v>
      </c>
      <c r="F40" s="7">
        <v>5.0051757349548698</v>
      </c>
      <c r="G40" s="7">
        <v>0.80812114828296489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400.18407579000922</v>
      </c>
      <c r="E41" s="7">
        <v>131.00929813728811</v>
      </c>
      <c r="F41" s="7">
        <v>143.09359281594644</v>
      </c>
      <c r="G41" s="7">
        <v>77.252395581289889</v>
      </c>
      <c r="H41" s="7">
        <v>0</v>
      </c>
      <c r="I41" s="7">
        <v>0</v>
      </c>
      <c r="J41" s="7">
        <v>0.63995807818291273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7"/>
      <c r="K42" s="5"/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2019-03-07T08:15:08Z</dcterms:modified>
</cp:coreProperties>
</file>