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J48" i="8" l="1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K39" i="8"/>
  <c r="BK23" i="8"/>
  <c r="BK24" i="8"/>
  <c r="BK25" i="8"/>
  <c r="BK26" i="8"/>
  <c r="BK27" i="8"/>
  <c r="BK28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BK11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BK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7" i="8"/>
  <c r="BK48" i="8" l="1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BI31" i="8"/>
  <c r="BG31" i="8"/>
  <c r="BG73" i="8" s="1"/>
  <c r="BE31" i="8"/>
  <c r="BE73" i="8" s="1"/>
  <c r="BC31" i="8"/>
  <c r="BC73" i="8" s="1"/>
  <c r="BA31" i="8"/>
  <c r="BA73" i="8" s="1"/>
  <c r="AY31" i="8"/>
  <c r="AY73" i="8" s="1"/>
  <c r="AW31" i="8"/>
  <c r="AW73" i="8" s="1"/>
  <c r="AU31" i="8"/>
  <c r="AU73" i="8" s="1"/>
  <c r="AS31" i="8"/>
  <c r="AS73" i="8" s="1"/>
  <c r="AQ31" i="8"/>
  <c r="AQ73" i="8" s="1"/>
  <c r="AO31" i="8"/>
  <c r="AO73" i="8" s="1"/>
  <c r="AM31" i="8"/>
  <c r="AM73" i="8" s="1"/>
  <c r="AK31" i="8"/>
  <c r="AK73" i="8" s="1"/>
  <c r="AI31" i="8"/>
  <c r="AI73" i="8" s="1"/>
  <c r="AG31" i="8"/>
  <c r="AG73" i="8" s="1"/>
  <c r="AE31" i="8"/>
  <c r="AC31" i="8"/>
  <c r="AC73" i="8" s="1"/>
  <c r="AA31" i="8"/>
  <c r="AA73" i="8" s="1"/>
  <c r="Y31" i="8"/>
  <c r="Y73" i="8" s="1"/>
  <c r="W31" i="8"/>
  <c r="W73" i="8" s="1"/>
  <c r="BJ31" i="8"/>
  <c r="BH31" i="8"/>
  <c r="BF31" i="8"/>
  <c r="BD31" i="8"/>
  <c r="BD73" i="8" s="1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U31" i="8"/>
  <c r="U73" i="8" s="1"/>
  <c r="S31" i="8"/>
  <c r="S73" i="8" s="1"/>
  <c r="Q31" i="8"/>
  <c r="Q73" i="8" s="1"/>
  <c r="O31" i="8"/>
  <c r="O73" i="8" s="1"/>
  <c r="M31" i="8"/>
  <c r="M73" i="8" s="1"/>
  <c r="K31" i="8"/>
  <c r="K73" i="8" s="1"/>
  <c r="I31" i="8"/>
  <c r="I73" i="8" s="1"/>
  <c r="G31" i="8"/>
  <c r="G73" i="8" s="1"/>
  <c r="E31" i="8"/>
  <c r="E73" i="8" s="1"/>
  <c r="C31" i="8"/>
  <c r="AE73" i="8" l="1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<sst xmlns="http://schemas.openxmlformats.org/spreadsheetml/2006/main" count="175" uniqueCount="132">
  <si>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</si>
  <si>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</si>
  <si>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</si>
  <si>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</si>
  <si>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</si>
  <si>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</si>
  <si>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</si>
  <si>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</si>
  <si>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</si>
  <si>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</si>
  <si>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</si>
  <si>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</si>
  <si>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</si>
  <si>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</si>
  <si>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</si>
  <si>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</si>
  <si>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</si>
  <si>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</si>
  <si>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</si>
  <si>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</si>
  <si>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</si>
  <si>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</si>
  <si>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</si>
  <si>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</si>
  <si>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</si>
  <si>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</si>
  <si>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</si>
  <si>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</si>
  <si>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</si>
  <si>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</si>
  <si>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</si>
  <si>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</si>
  <si>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</si>
  <si>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</si>
  <si>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</si>
  <si>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</si>
  <si>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</si>
  <si>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</si>
  <si>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</si>
  <si>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</si>
  <si>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</si>
  <si>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</si>
  <si>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</si>
  <si>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</si>
  <si>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</si>
  <si>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</si>
  <si>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</si>
  <si>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</si>
  <si>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</si>
  <si>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</si>
  <si>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</si>
  <si>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</si>
  <si>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</si>
  <si>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</si>
  <si>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</si>
  <si>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</si>
  <si>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</si>
  <si>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</si>
  <si>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</si>
  <si>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</si>
  <si>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</si>
  <si>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</si>
  <si>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</si>
  <si>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</si>
  <si>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</si>
  <si>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</si>
  <si>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</si>
  <si>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</si>
  <si>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</si>
  <si>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</si>
  <si>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</si>
  <si>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</si>
  <si>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</si>
  <si>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</si>
  <si>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</si>
  <si>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</si>
  <si>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</si>
  <si>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</si>
  <si>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</si>
  <si>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</si>
  <si>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</si>
  <si>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</si>
  <si>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</si>
  <si>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</si>
  <si>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</si>
  <si>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</si>
  <si>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</si>
  <si>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</si>
  <si>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</si>
  <si>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</si>
  <si>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</si>
  <si>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</si>
  <si>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</si>
  <si>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</si>
  <si>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</si>
  <si>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</si>
  <si>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</si>
  <si>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</si>
  <si>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</si>
  <si>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</si>
  <si>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</si>
  <si>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</si>
  <si>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</si>
  <si>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</si>
  <si>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</si>
  <si>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</si>
  <si>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</si>
  <si>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</si>
  <si>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</si>
  <si>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</si>
  <si>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</si>
  <si>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</si>
  <si>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</si>
  <si>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</si>
  <si>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</si>
  <si>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</si>
  <si>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</si>
  <si>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</si>
  <si>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</si>
  <si>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</si>
  <si>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</si>
  <si>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</si>
  <si>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</si>
  <si>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</si>
  <si>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</si>
  <si>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</si>
  <si>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</si>
  <si>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</si>
  <si>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</si>
  <si>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</si>
  <si>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Table showing State wise /Union Territory wise contribution to AAUM of category of schemes as on 31.01.2019</t>
  </si>
  <si>
    <t>LIC Mutual Fund: Net Average Assets Under Management (AAUM) as on 31/01/2019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</si>
</sst>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7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13" fillId="0" borderId="0" xfId="0" applyNumberFormat="1" applyFont="1" applyFill="1" applyBorder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9" width="9.85546875" style="25" bestFit="1" customWidth="1"/>
    <col min="10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8.710937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75</v>
      </c>
      <c r="B1" s="66" t="s">
        <v>29</v>
      </c>
      <c r="C1" s="57" t="s">
        <v>131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28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24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25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22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118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119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118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119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118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119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35</v>
      </c>
      <c r="D4" s="78"/>
      <c r="E4" s="78"/>
      <c r="F4" s="78"/>
      <c r="G4" s="79"/>
      <c r="H4" s="71" t="s">
        <v>36</v>
      </c>
      <c r="I4" s="72"/>
      <c r="J4" s="72"/>
      <c r="K4" s="72"/>
      <c r="L4" s="73"/>
      <c r="M4" s="77" t="s">
        <v>35</v>
      </c>
      <c r="N4" s="78"/>
      <c r="O4" s="78"/>
      <c r="P4" s="78"/>
      <c r="Q4" s="79"/>
      <c r="R4" s="71" t="s">
        <v>36</v>
      </c>
      <c r="S4" s="72"/>
      <c r="T4" s="72"/>
      <c r="U4" s="72"/>
      <c r="V4" s="73"/>
      <c r="W4" s="77" t="s">
        <v>35</v>
      </c>
      <c r="X4" s="78"/>
      <c r="Y4" s="78"/>
      <c r="Z4" s="78"/>
      <c r="AA4" s="79"/>
      <c r="AB4" s="71" t="s">
        <v>36</v>
      </c>
      <c r="AC4" s="72"/>
      <c r="AD4" s="72"/>
      <c r="AE4" s="72"/>
      <c r="AF4" s="73"/>
      <c r="AG4" s="77" t="s">
        <v>35</v>
      </c>
      <c r="AH4" s="78"/>
      <c r="AI4" s="78"/>
      <c r="AJ4" s="78"/>
      <c r="AK4" s="79"/>
      <c r="AL4" s="71" t="s">
        <v>36</v>
      </c>
      <c r="AM4" s="72"/>
      <c r="AN4" s="72"/>
      <c r="AO4" s="72"/>
      <c r="AP4" s="73"/>
      <c r="AQ4" s="77" t="s">
        <v>35</v>
      </c>
      <c r="AR4" s="78"/>
      <c r="AS4" s="78"/>
      <c r="AT4" s="78"/>
      <c r="AU4" s="79"/>
      <c r="AV4" s="71" t="s">
        <v>36</v>
      </c>
      <c r="AW4" s="72"/>
      <c r="AX4" s="72"/>
      <c r="AY4" s="72"/>
      <c r="AZ4" s="73"/>
      <c r="BA4" s="77" t="s">
        <v>35</v>
      </c>
      <c r="BB4" s="78"/>
      <c r="BC4" s="78"/>
      <c r="BD4" s="78"/>
      <c r="BE4" s="79"/>
      <c r="BF4" s="71" t="s">
        <v>36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76</v>
      </c>
      <c r="B7" s="26" t="s">
        <v>11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102</v>
      </c>
      <c r="C8" s="28">
        <v>0</v>
      </c>
      <c r="D8" s="28">
        <v>14.429771601376101</v>
      </c>
      <c r="E8" s="28">
        <v>0</v>
      </c>
      <c r="F8" s="28">
        <v>0</v>
      </c>
      <c r="G8" s="28">
        <v>0</v>
      </c>
      <c r="H8" s="28">
        <v>12.198329866217254</v>
      </c>
      <c r="I8" s="28">
        <v>3901.3215898486183</v>
      </c>
      <c r="J8" s="28">
        <v>3035.7445119321219</v>
      </c>
      <c r="K8" s="28">
        <v>0</v>
      </c>
      <c r="L8" s="28">
        <v>130.42879619422655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4.5084192966184462</v>
      </c>
      <c r="S8" s="28">
        <v>120.70180311373676</v>
      </c>
      <c r="T8" s="28">
        <v>641.524062375212</v>
      </c>
      <c r="U8" s="28">
        <v>0</v>
      </c>
      <c r="V8" s="28">
        <v>8.7163217624532248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9.6183682531373188E-2</v>
      </c>
      <c r="AC8" s="28">
        <v>173.94561719594333</v>
      </c>
      <c r="AD8" s="28">
        <v>0</v>
      </c>
      <c r="AE8" s="28">
        <v>0</v>
      </c>
      <c r="AF8" s="28">
        <v>0.6529574496015963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0.20087549286924972</v>
      </c>
      <c r="AM8" s="28">
        <v>5.4972304388941524E-2</v>
      </c>
      <c r="AN8" s="28">
        <v>0</v>
      </c>
      <c r="AO8" s="28">
        <v>0</v>
      </c>
      <c r="AP8" s="28">
        <v>0.16599679909746029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27.981227792816348</v>
      </c>
      <c r="AW8" s="28">
        <v>726.67653859554002</v>
      </c>
      <c r="AX8" s="28">
        <v>314.31964950062132</v>
      </c>
      <c r="AY8" s="28">
        <v>0</v>
      </c>
      <c r="AZ8" s="28">
        <v>111.8333716854393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9.9769201444843105</v>
      </c>
      <c r="BG8" s="28">
        <v>29.992055398363942</v>
      </c>
      <c r="BH8" s="28">
        <v>29.758505285933406</v>
      </c>
      <c r="BI8" s="28">
        <v>0</v>
      </c>
      <c r="BJ8" s="28">
        <v>9.6465802178860862</v>
      </c>
      <c r="BK8" s="29">
        <f>SUM(C8:BJ8)</f>
        <v>9304.8750575360991</v>
      </c>
    </row>
    <row r="9" spans="1:107" x14ac:dyDescent="0.2">
      <c r="A9" s="23"/>
      <c r="B9" s="30" t="s">
        <v>85</v>
      </c>
      <c r="C9" s="31">
        <f>SUM(C8)</f>
        <v>0</v>
      </c>
      <c r="D9" s="31">
        <f t="shared" ref="D9:BJ9" si="0">SUM(D8)</f>
        <v>14.429771601376101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12.198329866217254</v>
      </c>
      <c r="I9" s="31">
        <f t="shared" si="0"/>
        <v>3901.3215898486183</v>
      </c>
      <c r="J9" s="31">
        <f t="shared" si="0"/>
        <v>3035.7445119321219</v>
      </c>
      <c r="K9" s="31">
        <f t="shared" si="0"/>
        <v>0</v>
      </c>
      <c r="L9" s="31">
        <f t="shared" si="0"/>
        <v>130.42879619422655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4.5084192966184462</v>
      </c>
      <c r="S9" s="31">
        <f t="shared" si="0"/>
        <v>120.70180311373676</v>
      </c>
      <c r="T9" s="31">
        <f t="shared" si="0"/>
        <v>641.524062375212</v>
      </c>
      <c r="U9" s="31">
        <f t="shared" si="0"/>
        <v>0</v>
      </c>
      <c r="V9" s="31">
        <f t="shared" si="0"/>
        <v>8.7163217624532248</v>
      </c>
      <c r="W9" s="31">
        <f t="shared" si="0"/>
        <v>0</v>
      </c>
      <c r="X9" s="31">
        <f t="shared" si="0"/>
        <v>0</v>
      </c>
      <c r="Y9" s="31">
        <f t="shared" si="0"/>
        <v>0</v>
      </c>
      <c r="Z9" s="31">
        <f t="shared" si="0"/>
        <v>0</v>
      </c>
      <c r="AA9" s="31">
        <f t="shared" si="0"/>
        <v>0</v>
      </c>
      <c r="AB9" s="31">
        <f t="shared" si="0"/>
        <v>9.6183682531373188E-2</v>
      </c>
      <c r="AC9" s="31">
        <f t="shared" si="0"/>
        <v>173.94561719594333</v>
      </c>
      <c r="AD9" s="31">
        <f t="shared" si="0"/>
        <v>0</v>
      </c>
      <c r="AE9" s="31">
        <f t="shared" si="0"/>
        <v>0</v>
      </c>
      <c r="AF9" s="31">
        <f t="shared" si="0"/>
        <v>0.6529574496015963</v>
      </c>
      <c r="AG9" s="31">
        <f t="shared" si="0"/>
        <v>0</v>
      </c>
      <c r="AH9" s="31">
        <f t="shared" si="0"/>
        <v>0</v>
      </c>
      <c r="AI9" s="31">
        <f t="shared" si="0"/>
        <v>0</v>
      </c>
      <c r="AJ9" s="31">
        <f t="shared" si="0"/>
        <v>0</v>
      </c>
      <c r="AK9" s="31">
        <f t="shared" si="0"/>
        <v>0</v>
      </c>
      <c r="AL9" s="31">
        <f t="shared" si="0"/>
        <v>0.20087549286924972</v>
      </c>
      <c r="AM9" s="31">
        <f t="shared" si="0"/>
        <v>5.4972304388941524E-2</v>
      </c>
      <c r="AN9" s="31">
        <f t="shared" si="0"/>
        <v>0</v>
      </c>
      <c r="AO9" s="31">
        <f t="shared" si="0"/>
        <v>0</v>
      </c>
      <c r="AP9" s="31">
        <f t="shared" si="0"/>
        <v>0.16599679909746029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27.981227792816348</v>
      </c>
      <c r="AW9" s="31">
        <f t="shared" si="0"/>
        <v>726.67653859554002</v>
      </c>
      <c r="AX9" s="31">
        <f t="shared" si="0"/>
        <v>314.31964950062132</v>
      </c>
      <c r="AY9" s="31">
        <f t="shared" si="0"/>
        <v>0</v>
      </c>
      <c r="AZ9" s="31">
        <f t="shared" si="0"/>
        <v>111.8333716854393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9.9769201444843105</v>
      </c>
      <c r="BG9" s="31">
        <f t="shared" si="0"/>
        <v>29.992055398363942</v>
      </c>
      <c r="BH9" s="31">
        <f t="shared" si="0"/>
        <v>29.758505285933406</v>
      </c>
      <c r="BI9" s="31">
        <f t="shared" si="0"/>
        <v>0</v>
      </c>
      <c r="BJ9" s="31">
        <f t="shared" si="0"/>
        <v>9.6465802178860862</v>
      </c>
      <c r="BK9" s="29">
        <f>SUM(C9:BJ9)</f>
        <v>9304.8750575360991</v>
      </c>
    </row>
    <row r="10" spans="1:107" x14ac:dyDescent="0.2">
      <c r="A10" s="23" t="s">
        <v>77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103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0.39744362024969293</v>
      </c>
      <c r="I11" s="28">
        <v>2.1898208090749196</v>
      </c>
      <c r="J11" s="28">
        <v>0</v>
      </c>
      <c r="K11" s="28">
        <v>0</v>
      </c>
      <c r="L11" s="28">
        <v>0.81612420415826326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0.20027387081447626</v>
      </c>
      <c r="S11" s="28">
        <v>0.64639632548433479</v>
      </c>
      <c r="T11" s="28">
        <v>3.5482223882090653</v>
      </c>
      <c r="U11" s="28">
        <v>0</v>
      </c>
      <c r="V11" s="28">
        <v>7.5789903525374708E-2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3.5904803845159344E-2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5.0777580609417829E-5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1.3832605800585953</v>
      </c>
      <c r="AW11" s="28">
        <v>9.1635706194611455</v>
      </c>
      <c r="AX11" s="28">
        <v>7.6680629556801119</v>
      </c>
      <c r="AY11" s="28">
        <v>0</v>
      </c>
      <c r="AZ11" s="28">
        <v>1.525433648253737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1.0698728170253933</v>
      </c>
      <c r="BG11" s="28">
        <v>3.9159032915737804</v>
      </c>
      <c r="BH11" s="28">
        <v>3.6341921188995414</v>
      </c>
      <c r="BI11" s="28">
        <v>0</v>
      </c>
      <c r="BJ11" s="28">
        <v>0.57206725033160255</v>
      </c>
      <c r="BK11" s="29">
        <f t="shared" ref="BK11:BK12" si="1">SUM(C11:BJ11)</f>
        <v>36.842389984225797</v>
      </c>
    </row>
    <row r="12" spans="1:107" x14ac:dyDescent="0.2">
      <c r="A12" s="23"/>
      <c r="B12" s="30" t="s">
        <v>86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0.39744362024969293</v>
      </c>
      <c r="I12" s="31">
        <f t="shared" si="2"/>
        <v>2.1898208090749196</v>
      </c>
      <c r="J12" s="31">
        <f t="shared" si="2"/>
        <v>0</v>
      </c>
      <c r="K12" s="31">
        <f t="shared" si="2"/>
        <v>0</v>
      </c>
      <c r="L12" s="31">
        <f t="shared" si="2"/>
        <v>0.81612420415826326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0.20027387081447626</v>
      </c>
      <c r="S12" s="31">
        <f t="shared" si="2"/>
        <v>0.64639632548433479</v>
      </c>
      <c r="T12" s="31">
        <f t="shared" si="2"/>
        <v>3.5482223882090653</v>
      </c>
      <c r="U12" s="31">
        <f t="shared" si="2"/>
        <v>0</v>
      </c>
      <c r="V12" s="31">
        <f t="shared" si="2"/>
        <v>7.5789903525374708E-2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0</v>
      </c>
      <c r="AB12" s="31">
        <f t="shared" si="2"/>
        <v>3.5904803845159344E-2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0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5.0777580609417829E-5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1.3832605800585953</v>
      </c>
      <c r="AW12" s="31">
        <f t="shared" si="2"/>
        <v>9.1635706194611455</v>
      </c>
      <c r="AX12" s="31">
        <f t="shared" si="2"/>
        <v>7.6680629556801119</v>
      </c>
      <c r="AY12" s="31">
        <f t="shared" si="2"/>
        <v>0</v>
      </c>
      <c r="AZ12" s="31">
        <f t="shared" si="2"/>
        <v>1.525433648253737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1.0698728170253933</v>
      </c>
      <c r="BG12" s="31">
        <f t="shared" si="2"/>
        <v>3.9159032915737804</v>
      </c>
      <c r="BH12" s="31">
        <f t="shared" si="2"/>
        <v>3.6341921188995414</v>
      </c>
      <c r="BI12" s="31">
        <f t="shared" si="2"/>
        <v>0</v>
      </c>
      <c r="BJ12" s="31">
        <f t="shared" si="2"/>
        <v>0.57206725033160255</v>
      </c>
      <c r="BK12" s="29">
        <f t="shared" si="1"/>
        <v>36.842389984225797</v>
      </c>
    </row>
    <row r="13" spans="1:107" x14ac:dyDescent="0.2">
      <c r="A13" s="23" t="s">
        <v>78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32" t="s">
        <v>37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93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79</v>
      </c>
      <c r="B16" s="26" t="s">
        <v>12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37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92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81</v>
      </c>
      <c r="B19" s="26" t="s">
        <v>97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91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82</v>
      </c>
      <c r="B22" s="26" t="s">
        <v>13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105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0.30205037032192084</v>
      </c>
      <c r="I23" s="28">
        <v>0.17987922580645124</v>
      </c>
      <c r="J23" s="28">
        <v>5.139406451611464E-2</v>
      </c>
      <c r="K23" s="28">
        <v>0</v>
      </c>
      <c r="L23" s="28">
        <v>5.9123123771303838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0.29364730261239602</v>
      </c>
      <c r="S23" s="28">
        <v>6.5292574258018599E-2</v>
      </c>
      <c r="T23" s="28">
        <v>0</v>
      </c>
      <c r="U23" s="28">
        <v>0</v>
      </c>
      <c r="V23" s="28">
        <v>0.39837526296762055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2.8662187935049779E-2</v>
      </c>
      <c r="AC23" s="28">
        <v>0</v>
      </c>
      <c r="AD23" s="28">
        <v>0</v>
      </c>
      <c r="AE23" s="28">
        <v>0</v>
      </c>
      <c r="AF23" s="28">
        <v>9.8675806449426725E-4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5.4321031450684412E-2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4.0836026788614008</v>
      </c>
      <c r="AW23" s="28">
        <v>2.0860287504390809</v>
      </c>
      <c r="AX23" s="28">
        <v>9.8675806450426728E-3</v>
      </c>
      <c r="AY23" s="28">
        <v>0</v>
      </c>
      <c r="AZ23" s="28">
        <v>3.7344788996882201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2.927202106476682</v>
      </c>
      <c r="BG23" s="28">
        <v>0.12334475806378342</v>
      </c>
      <c r="BH23" s="28">
        <v>0.12334475806378341</v>
      </c>
      <c r="BI23" s="28">
        <v>0</v>
      </c>
      <c r="BJ23" s="28">
        <v>1.530534129827908</v>
      </c>
      <c r="BK23" s="29">
        <f t="shared" ref="BK23:BK31" si="8">SUM(C23:BJ23)</f>
        <v>21.905324817129035</v>
      </c>
    </row>
    <row r="24" spans="1:63" x14ac:dyDescent="0.2">
      <c r="A24" s="23"/>
      <c r="B24" s="27" t="s">
        <v>106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0.73520141429015751</v>
      </c>
      <c r="I24" s="28">
        <v>1.5747700967743379</v>
      </c>
      <c r="J24" s="28">
        <v>0</v>
      </c>
      <c r="K24" s="28">
        <v>0</v>
      </c>
      <c r="L24" s="28">
        <v>6.6996276628393119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0.41051880103176419</v>
      </c>
      <c r="S24" s="28">
        <v>0</v>
      </c>
      <c r="T24" s="28">
        <v>0</v>
      </c>
      <c r="U24" s="28">
        <v>0</v>
      </c>
      <c r="V24" s="28">
        <v>0.75104419999991334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4.1515034290362796E-2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0.13793026803230862</v>
      </c>
      <c r="AM24" s="28">
        <v>0</v>
      </c>
      <c r="AN24" s="28">
        <v>0</v>
      </c>
      <c r="AO24" s="28">
        <v>0</v>
      </c>
      <c r="AP24" s="28">
        <v>2.0504017032231012E-2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6.4249901054779981</v>
      </c>
      <c r="AW24" s="28">
        <v>0.40941848387141921</v>
      </c>
      <c r="AX24" s="28">
        <v>0</v>
      </c>
      <c r="AY24" s="28">
        <v>0</v>
      </c>
      <c r="AZ24" s="28">
        <v>7.010449532008435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4.1339627315086442</v>
      </c>
      <c r="BG24" s="28">
        <v>0.40590918258121395</v>
      </c>
      <c r="BH24" s="28">
        <v>0.64337190322667304</v>
      </c>
      <c r="BI24" s="28">
        <v>0</v>
      </c>
      <c r="BJ24" s="28">
        <v>3.1456426589384519</v>
      </c>
      <c r="BK24" s="29">
        <f t="shared" si="8"/>
        <v>32.544856091903227</v>
      </c>
    </row>
    <row r="25" spans="1:63" x14ac:dyDescent="0.2">
      <c r="A25" s="23"/>
      <c r="B25" s="27" t="s">
        <v>107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0.48882343735444456</v>
      </c>
      <c r="I25" s="28">
        <v>0.61553709677424084</v>
      </c>
      <c r="J25" s="28">
        <v>0</v>
      </c>
      <c r="K25" s="28">
        <v>0</v>
      </c>
      <c r="L25" s="28">
        <v>6.850747632420668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0.29037278803167266</v>
      </c>
      <c r="S25" s="28">
        <v>0.24138709677415526</v>
      </c>
      <c r="T25" s="28">
        <v>0</v>
      </c>
      <c r="U25" s="28">
        <v>0</v>
      </c>
      <c r="V25" s="28">
        <v>0.13149732148353011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1.7503706935425453E-2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6.0023449096587272E-2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4.7164459637710952</v>
      </c>
      <c r="AW25" s="28">
        <v>0.33921460096809319</v>
      </c>
      <c r="AX25" s="28">
        <v>0</v>
      </c>
      <c r="AY25" s="28">
        <v>0</v>
      </c>
      <c r="AZ25" s="28">
        <v>4.7651199411987282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2.757982314833562</v>
      </c>
      <c r="BG25" s="28">
        <v>0.28754380161321808</v>
      </c>
      <c r="BH25" s="28">
        <v>0.70061535483961868</v>
      </c>
      <c r="BI25" s="28">
        <v>0</v>
      </c>
      <c r="BJ25" s="28">
        <v>2.0055076792598161</v>
      </c>
      <c r="BK25" s="29">
        <f t="shared" si="8"/>
        <v>24.268322185354855</v>
      </c>
    </row>
    <row r="26" spans="1:63" x14ac:dyDescent="0.2">
      <c r="A26" s="23"/>
      <c r="B26" s="27" t="s">
        <v>104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0.98806534854912687</v>
      </c>
      <c r="I26" s="28">
        <v>57.634157568498338</v>
      </c>
      <c r="J26" s="28">
        <v>1.6203798773145139</v>
      </c>
      <c r="K26" s="28">
        <v>0</v>
      </c>
      <c r="L26" s="28">
        <v>12.500218343255641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0.34400360817099607</v>
      </c>
      <c r="S26" s="28">
        <v>0.71563335882452161</v>
      </c>
      <c r="T26" s="28">
        <v>3.0254485738365515</v>
      </c>
      <c r="U26" s="28">
        <v>0</v>
      </c>
      <c r="V26" s="28">
        <v>0.46847531987280483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4.9512207710449105E-2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5.9370137129455242E-2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23.892126920595057</v>
      </c>
      <c r="AW26" s="28">
        <v>53.69832522446363</v>
      </c>
      <c r="AX26" s="28">
        <v>2.2455293932087801</v>
      </c>
      <c r="AY26" s="28">
        <v>0</v>
      </c>
      <c r="AZ26" s="28">
        <v>101.17142364191454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12.877481161416267</v>
      </c>
      <c r="BG26" s="28">
        <v>1.4924643995121267</v>
      </c>
      <c r="BH26" s="28">
        <v>4.9435647306851482</v>
      </c>
      <c r="BI26" s="28">
        <v>0</v>
      </c>
      <c r="BJ26" s="28">
        <v>3.632803005267748</v>
      </c>
      <c r="BK26" s="29">
        <f t="shared" si="8"/>
        <v>281.35898282022572</v>
      </c>
    </row>
    <row r="27" spans="1:63" x14ac:dyDescent="0.2">
      <c r="A27" s="23"/>
      <c r="B27" s="27" t="s">
        <v>120</v>
      </c>
      <c r="C27" s="28">
        <v>0</v>
      </c>
      <c r="D27" s="28">
        <v>1.9687376762368902</v>
      </c>
      <c r="E27" s="28">
        <v>0</v>
      </c>
      <c r="F27" s="28">
        <v>0</v>
      </c>
      <c r="G27" s="28">
        <v>0</v>
      </c>
      <c r="H27" s="28">
        <v>3.6013987281657593</v>
      </c>
      <c r="I27" s="28">
        <v>29.251603179105004</v>
      </c>
      <c r="J27" s="28">
        <v>27.317753860057639</v>
      </c>
      <c r="K27" s="28">
        <v>0</v>
      </c>
      <c r="L27" s="28">
        <v>15.943385096668932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0.89753932498344791</v>
      </c>
      <c r="S27" s="28">
        <v>6.4830369783804294</v>
      </c>
      <c r="T27" s="28">
        <v>11.371059288186498</v>
      </c>
      <c r="U27" s="28">
        <v>0</v>
      </c>
      <c r="V27" s="28">
        <v>2.1353189106347985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1.2170434418802605E-2</v>
      </c>
      <c r="AC27" s="28">
        <v>2.5816441289157033E-3</v>
      </c>
      <c r="AD27" s="28">
        <v>0</v>
      </c>
      <c r="AE27" s="28">
        <v>0</v>
      </c>
      <c r="AF27" s="28">
        <v>0.77734015552291802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3.1850308224560017E-2</v>
      </c>
      <c r="AM27" s="28">
        <v>0</v>
      </c>
      <c r="AN27" s="28">
        <v>0</v>
      </c>
      <c r="AO27" s="28">
        <v>0</v>
      </c>
      <c r="AP27" s="28">
        <v>0.35152550579492187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29.686374570382608</v>
      </c>
      <c r="AW27" s="28">
        <v>10.739702891150497</v>
      </c>
      <c r="AX27" s="28">
        <v>2.5971126620762979</v>
      </c>
      <c r="AY27" s="28">
        <v>0</v>
      </c>
      <c r="AZ27" s="28">
        <v>53.527479401229648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21.337533549125411</v>
      </c>
      <c r="BG27" s="28">
        <v>11.95838478926396</v>
      </c>
      <c r="BH27" s="28">
        <v>13.945297851606846</v>
      </c>
      <c r="BI27" s="28">
        <v>0</v>
      </c>
      <c r="BJ27" s="28">
        <v>18.330059861461628</v>
      </c>
      <c r="BK27" s="29">
        <f t="shared" si="8"/>
        <v>262.26724666680639</v>
      </c>
    </row>
    <row r="28" spans="1:63" x14ac:dyDescent="0.2">
      <c r="A28" s="23"/>
      <c r="B28" s="27" t="s">
        <v>121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0.79402405141888766</v>
      </c>
      <c r="I28" s="28">
        <v>0.65318718551632649</v>
      </c>
      <c r="J28" s="28">
        <v>0.49143334951634565</v>
      </c>
      <c r="K28" s="28">
        <v>0</v>
      </c>
      <c r="L28" s="28">
        <v>1.1531956884839851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7.7566364676732905E-2</v>
      </c>
      <c r="S28" s="28">
        <v>0</v>
      </c>
      <c r="T28" s="28">
        <v>0</v>
      </c>
      <c r="U28" s="28">
        <v>0</v>
      </c>
      <c r="V28" s="28">
        <v>0.40203948093611053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1.0568409273829472E-3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2.1883196773814166E-4</v>
      </c>
      <c r="AM28" s="28">
        <v>0</v>
      </c>
      <c r="AN28" s="28">
        <v>0</v>
      </c>
      <c r="AO28" s="28">
        <v>0</v>
      </c>
      <c r="AP28" s="28">
        <v>9.3414200992037108E-2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27.150207868704765</v>
      </c>
      <c r="AW28" s="28">
        <v>1.6523070191820097</v>
      </c>
      <c r="AX28" s="28">
        <v>10.046971854600535</v>
      </c>
      <c r="AY28" s="28">
        <v>0</v>
      </c>
      <c r="AZ28" s="28">
        <v>12.690034458004872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18.867830480962638</v>
      </c>
      <c r="BG28" s="28">
        <v>2.1800031620118663</v>
      </c>
      <c r="BH28" s="28">
        <v>3.4231754279142459</v>
      </c>
      <c r="BI28" s="28">
        <v>0</v>
      </c>
      <c r="BJ28" s="28">
        <v>6.884548419796424</v>
      </c>
      <c r="BK28" s="29">
        <f t="shared" si="8"/>
        <v>86.561214685612896</v>
      </c>
    </row>
    <row r="29" spans="1:63" x14ac:dyDescent="0.2">
      <c r="A29" s="23"/>
      <c r="B29" s="27" t="s">
        <v>122</v>
      </c>
      <c r="C29" s="28">
        <v>0</v>
      </c>
      <c r="D29" s="28">
        <v>10.378506888045159</v>
      </c>
      <c r="E29" s="28">
        <v>0</v>
      </c>
      <c r="F29" s="28">
        <v>0</v>
      </c>
      <c r="G29" s="28">
        <v>0</v>
      </c>
      <c r="H29" s="28">
        <v>16.854183398253415</v>
      </c>
      <c r="I29" s="28">
        <v>386.44355659738136</v>
      </c>
      <c r="J29" s="28">
        <v>205.43848430059381</v>
      </c>
      <c r="K29" s="28">
        <v>0</v>
      </c>
      <c r="L29" s="28">
        <v>80.190388118155056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10.022456547885287</v>
      </c>
      <c r="S29" s="28">
        <v>34.489413000530163</v>
      </c>
      <c r="T29" s="28">
        <v>138.52200661236071</v>
      </c>
      <c r="U29" s="28">
        <v>0</v>
      </c>
      <c r="V29" s="28">
        <v>13.464016529955895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0.34395052680440774</v>
      </c>
      <c r="AC29" s="28">
        <v>1.4423994514015906E-3</v>
      </c>
      <c r="AD29" s="28">
        <v>0</v>
      </c>
      <c r="AE29" s="28">
        <v>0</v>
      </c>
      <c r="AF29" s="28">
        <v>1.2575399769319229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0.43095258818736437</v>
      </c>
      <c r="AM29" s="28">
        <v>0</v>
      </c>
      <c r="AN29" s="28">
        <v>0</v>
      </c>
      <c r="AO29" s="28">
        <v>0</v>
      </c>
      <c r="AP29" s="28">
        <v>0.35750274797273318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101.95875301181232</v>
      </c>
      <c r="AW29" s="28">
        <v>197.0182361366796</v>
      </c>
      <c r="AX29" s="28">
        <v>9.2202703363390555</v>
      </c>
      <c r="AY29" s="28">
        <v>0</v>
      </c>
      <c r="AZ29" s="28">
        <v>195.78891364885118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80.655907444618236</v>
      </c>
      <c r="BG29" s="28">
        <v>43.696785872709142</v>
      </c>
      <c r="BH29" s="28">
        <v>65.039772815423873</v>
      </c>
      <c r="BI29" s="28">
        <v>0</v>
      </c>
      <c r="BJ29" s="28">
        <v>72.635384728315472</v>
      </c>
      <c r="BK29" s="29">
        <f t="shared" si="8"/>
        <v>1664.2084242272576</v>
      </c>
    </row>
    <row r="30" spans="1:63" x14ac:dyDescent="0.2">
      <c r="A30" s="23"/>
      <c r="B30" s="30" t="s">
        <v>90</v>
      </c>
      <c r="C30" s="31">
        <f t="shared" ref="C30:AH30" si="9">SUM(C23:C29)</f>
        <v>0</v>
      </c>
      <c r="D30" s="31">
        <f t="shared" si="9"/>
        <v>12.347244564282049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23.763746748353711</v>
      </c>
      <c r="I30" s="31">
        <f t="shared" si="9"/>
        <v>476.35269094985608</v>
      </c>
      <c r="J30" s="31">
        <f t="shared" si="9"/>
        <v>234.91944545199843</v>
      </c>
      <c r="K30" s="31">
        <f t="shared" si="9"/>
        <v>0</v>
      </c>
      <c r="L30" s="31">
        <f t="shared" si="9"/>
        <v>129.24987491895399</v>
      </c>
      <c r="M30" s="31">
        <f t="shared" si="9"/>
        <v>0</v>
      </c>
      <c r="N30" s="31">
        <f t="shared" si="9"/>
        <v>0</v>
      </c>
      <c r="O30" s="31">
        <f t="shared" si="9"/>
        <v>0</v>
      </c>
      <c r="P30" s="31">
        <f t="shared" si="9"/>
        <v>0</v>
      </c>
      <c r="Q30" s="31">
        <f t="shared" si="9"/>
        <v>0</v>
      </c>
      <c r="R30" s="31">
        <f t="shared" si="9"/>
        <v>12.336104737392297</v>
      </c>
      <c r="S30" s="31">
        <f t="shared" si="9"/>
        <v>41.994763008767286</v>
      </c>
      <c r="T30" s="31">
        <f t="shared" si="9"/>
        <v>152.91851447438376</v>
      </c>
      <c r="U30" s="31">
        <f t="shared" si="9"/>
        <v>0</v>
      </c>
      <c r="V30" s="31">
        <f t="shared" si="9"/>
        <v>17.750767025850674</v>
      </c>
      <c r="W30" s="31">
        <f t="shared" si="9"/>
        <v>0</v>
      </c>
      <c r="X30" s="31">
        <f t="shared" si="9"/>
        <v>0</v>
      </c>
      <c r="Y30" s="31">
        <f t="shared" si="9"/>
        <v>0</v>
      </c>
      <c r="Z30" s="31">
        <f t="shared" si="9"/>
        <v>0</v>
      </c>
      <c r="AA30" s="31">
        <f t="shared" si="9"/>
        <v>0</v>
      </c>
      <c r="AB30" s="31">
        <f t="shared" si="9"/>
        <v>0.49437093902188045</v>
      </c>
      <c r="AC30" s="31">
        <f t="shared" si="9"/>
        <v>4.0240435803172939E-3</v>
      </c>
      <c r="AD30" s="31">
        <f t="shared" si="9"/>
        <v>0</v>
      </c>
      <c r="AE30" s="31">
        <f t="shared" si="9"/>
        <v>0</v>
      </c>
      <c r="AF30" s="31">
        <f t="shared" si="9"/>
        <v>2.0358668905193351</v>
      </c>
      <c r="AG30" s="31">
        <f t="shared" si="9"/>
        <v>0</v>
      </c>
      <c r="AH30" s="31">
        <f t="shared" si="9"/>
        <v>0</v>
      </c>
      <c r="AI30" s="31">
        <f t="shared" ref="AI30:BJ30" si="10">SUM(AI23:AI29)</f>
        <v>0</v>
      </c>
      <c r="AJ30" s="31">
        <f t="shared" si="10"/>
        <v>0</v>
      </c>
      <c r="AK30" s="31">
        <f t="shared" si="10"/>
        <v>0</v>
      </c>
      <c r="AL30" s="31">
        <f t="shared" si="10"/>
        <v>0.77466661408869819</v>
      </c>
      <c r="AM30" s="31">
        <f t="shared" si="10"/>
        <v>0</v>
      </c>
      <c r="AN30" s="31">
        <f t="shared" si="10"/>
        <v>0</v>
      </c>
      <c r="AO30" s="31">
        <f t="shared" si="10"/>
        <v>0</v>
      </c>
      <c r="AP30" s="31">
        <f t="shared" si="10"/>
        <v>0.82294647179192326</v>
      </c>
      <c r="AQ30" s="31">
        <f t="shared" si="10"/>
        <v>0</v>
      </c>
      <c r="AR30" s="31">
        <f t="shared" si="10"/>
        <v>0</v>
      </c>
      <c r="AS30" s="31">
        <f t="shared" si="10"/>
        <v>0</v>
      </c>
      <c r="AT30" s="31">
        <f t="shared" si="10"/>
        <v>0</v>
      </c>
      <c r="AU30" s="31">
        <f t="shared" si="10"/>
        <v>0</v>
      </c>
      <c r="AV30" s="31">
        <f t="shared" si="10"/>
        <v>197.91250111960525</v>
      </c>
      <c r="AW30" s="31">
        <f t="shared" si="10"/>
        <v>265.94323310675435</v>
      </c>
      <c r="AX30" s="31">
        <f t="shared" si="10"/>
        <v>24.11975182686971</v>
      </c>
      <c r="AY30" s="31">
        <f t="shared" si="10"/>
        <v>0</v>
      </c>
      <c r="AZ30" s="31">
        <f t="shared" si="10"/>
        <v>378.68789952289563</v>
      </c>
      <c r="BA30" s="31">
        <f t="shared" si="10"/>
        <v>0</v>
      </c>
      <c r="BB30" s="31">
        <f t="shared" si="10"/>
        <v>0</v>
      </c>
      <c r="BC30" s="31">
        <f t="shared" si="10"/>
        <v>0</v>
      </c>
      <c r="BD30" s="31">
        <f t="shared" si="10"/>
        <v>0</v>
      </c>
      <c r="BE30" s="31">
        <f t="shared" si="10"/>
        <v>0</v>
      </c>
      <c r="BF30" s="31">
        <f t="shared" si="10"/>
        <v>143.55789978894143</v>
      </c>
      <c r="BG30" s="31">
        <f t="shared" si="10"/>
        <v>60.144435965755314</v>
      </c>
      <c r="BH30" s="31">
        <f t="shared" si="10"/>
        <v>88.819142841760183</v>
      </c>
      <c r="BI30" s="31">
        <f t="shared" si="10"/>
        <v>0</v>
      </c>
      <c r="BJ30" s="31">
        <f t="shared" si="10"/>
        <v>108.16448048286745</v>
      </c>
      <c r="BK30" s="29">
        <f t="shared" si="8"/>
        <v>2373.11437149429</v>
      </c>
    </row>
    <row r="31" spans="1:63" x14ac:dyDescent="0.2">
      <c r="A31" s="23"/>
      <c r="B31" s="33" t="s">
        <v>80</v>
      </c>
      <c r="C31" s="28">
        <f t="shared" ref="C31:AH31" si="11">C9+C12+C15+C18+C21+C30</f>
        <v>0</v>
      </c>
      <c r="D31" s="28">
        <f t="shared" si="11"/>
        <v>26.77701616565815</v>
      </c>
      <c r="E31" s="28">
        <f t="shared" si="11"/>
        <v>0</v>
      </c>
      <c r="F31" s="28">
        <f t="shared" si="11"/>
        <v>0</v>
      </c>
      <c r="G31" s="28">
        <f t="shared" si="11"/>
        <v>0</v>
      </c>
      <c r="H31" s="28">
        <f t="shared" si="11"/>
        <v>36.359520234820657</v>
      </c>
      <c r="I31" s="28">
        <f t="shared" si="11"/>
        <v>4379.8641016075489</v>
      </c>
      <c r="J31" s="28">
        <f t="shared" si="11"/>
        <v>3270.6639573841203</v>
      </c>
      <c r="K31" s="28">
        <f t="shared" si="11"/>
        <v>0</v>
      </c>
      <c r="L31" s="28">
        <f t="shared" si="11"/>
        <v>260.4947953173388</v>
      </c>
      <c r="M31" s="28">
        <f t="shared" si="11"/>
        <v>0</v>
      </c>
      <c r="N31" s="28">
        <f t="shared" si="11"/>
        <v>0</v>
      </c>
      <c r="O31" s="28">
        <f t="shared" si="11"/>
        <v>0</v>
      </c>
      <c r="P31" s="28">
        <f t="shared" si="11"/>
        <v>0</v>
      </c>
      <c r="Q31" s="28">
        <f t="shared" si="11"/>
        <v>0</v>
      </c>
      <c r="R31" s="28">
        <f t="shared" si="11"/>
        <v>17.04479790482522</v>
      </c>
      <c r="S31" s="28">
        <f t="shared" si="11"/>
        <v>163.34296244798838</v>
      </c>
      <c r="T31" s="28">
        <f t="shared" si="11"/>
        <v>797.99079923780482</v>
      </c>
      <c r="U31" s="28">
        <f t="shared" si="11"/>
        <v>0</v>
      </c>
      <c r="V31" s="28">
        <f t="shared" si="11"/>
        <v>26.542878691829273</v>
      </c>
      <c r="W31" s="28">
        <f t="shared" si="11"/>
        <v>0</v>
      </c>
      <c r="X31" s="28">
        <f t="shared" si="11"/>
        <v>0</v>
      </c>
      <c r="Y31" s="28">
        <f t="shared" si="11"/>
        <v>0</v>
      </c>
      <c r="Z31" s="28">
        <f t="shared" si="11"/>
        <v>0</v>
      </c>
      <c r="AA31" s="28">
        <f t="shared" si="11"/>
        <v>0</v>
      </c>
      <c r="AB31" s="28">
        <f t="shared" si="11"/>
        <v>0.62645942539841304</v>
      </c>
      <c r="AC31" s="28">
        <f t="shared" si="11"/>
        <v>173.94964123952366</v>
      </c>
      <c r="AD31" s="28">
        <f t="shared" si="11"/>
        <v>0</v>
      </c>
      <c r="AE31" s="28">
        <f t="shared" si="11"/>
        <v>0</v>
      </c>
      <c r="AF31" s="28">
        <f t="shared" si="11"/>
        <v>2.6888243401209313</v>
      </c>
      <c r="AG31" s="28">
        <f t="shared" si="11"/>
        <v>0</v>
      </c>
      <c r="AH31" s="28">
        <f t="shared" si="11"/>
        <v>0</v>
      </c>
      <c r="AI31" s="28">
        <f t="shared" ref="AI31:BJ31" si="12">AI9+AI12+AI15+AI18+AI21+AI30</f>
        <v>0</v>
      </c>
      <c r="AJ31" s="28">
        <f t="shared" si="12"/>
        <v>0</v>
      </c>
      <c r="AK31" s="28">
        <f t="shared" si="12"/>
        <v>0</v>
      </c>
      <c r="AL31" s="28">
        <f t="shared" si="12"/>
        <v>0.9755928845385573</v>
      </c>
      <c r="AM31" s="28">
        <f t="shared" si="12"/>
        <v>5.4972304388941524E-2</v>
      </c>
      <c r="AN31" s="28">
        <f t="shared" si="12"/>
        <v>0</v>
      </c>
      <c r="AO31" s="28">
        <f t="shared" si="12"/>
        <v>0</v>
      </c>
      <c r="AP31" s="28">
        <f t="shared" si="12"/>
        <v>0.9889432708893835</v>
      </c>
      <c r="AQ31" s="28">
        <f t="shared" si="12"/>
        <v>0</v>
      </c>
      <c r="AR31" s="28">
        <f t="shared" si="12"/>
        <v>0</v>
      </c>
      <c r="AS31" s="28">
        <f t="shared" si="12"/>
        <v>0</v>
      </c>
      <c r="AT31" s="28">
        <f t="shared" si="12"/>
        <v>0</v>
      </c>
      <c r="AU31" s="28">
        <f t="shared" si="12"/>
        <v>0</v>
      </c>
      <c r="AV31" s="28">
        <f t="shared" si="12"/>
        <v>227.2769894924802</v>
      </c>
      <c r="AW31" s="28">
        <f t="shared" si="12"/>
        <v>1001.7833423217555</v>
      </c>
      <c r="AX31" s="28">
        <f t="shared" si="12"/>
        <v>346.10746428317117</v>
      </c>
      <c r="AY31" s="28">
        <f t="shared" si="12"/>
        <v>0</v>
      </c>
      <c r="AZ31" s="28">
        <f t="shared" si="12"/>
        <v>492.04670485658869</v>
      </c>
      <c r="BA31" s="28">
        <f t="shared" si="12"/>
        <v>0</v>
      </c>
      <c r="BB31" s="28">
        <f t="shared" si="12"/>
        <v>0</v>
      </c>
      <c r="BC31" s="28">
        <f t="shared" si="12"/>
        <v>0</v>
      </c>
      <c r="BD31" s="28">
        <f t="shared" si="12"/>
        <v>0</v>
      </c>
      <c r="BE31" s="28">
        <f t="shared" si="12"/>
        <v>0</v>
      </c>
      <c r="BF31" s="28">
        <f t="shared" si="12"/>
        <v>154.60469275045114</v>
      </c>
      <c r="BG31" s="28">
        <f t="shared" si="12"/>
        <v>94.052394655693035</v>
      </c>
      <c r="BH31" s="28">
        <f t="shared" si="12"/>
        <v>122.21184024659313</v>
      </c>
      <c r="BI31" s="28">
        <f t="shared" si="12"/>
        <v>0</v>
      </c>
      <c r="BJ31" s="28">
        <f t="shared" si="12"/>
        <v>118.38312795108513</v>
      </c>
      <c r="BK31" s="29">
        <f t="shared" si="8"/>
        <v>11714.831819014615</v>
      </c>
    </row>
    <row r="32" spans="1:63" ht="3.75" customHeight="1" x14ac:dyDescent="0.2">
      <c r="A32" s="23"/>
      <c r="B32" s="34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9"/>
    </row>
    <row r="33" spans="1:63" x14ac:dyDescent="0.2">
      <c r="A33" s="23" t="s">
        <v>1</v>
      </c>
      <c r="B33" s="24" t="s">
        <v>7</v>
      </c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9"/>
    </row>
    <row r="34" spans="1:63" s="35" customFormat="1" x14ac:dyDescent="0.2">
      <c r="A34" s="23" t="s">
        <v>76</v>
      </c>
      <c r="B34" s="26" t="s">
        <v>2</v>
      </c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</row>
    <row r="35" spans="1:63" s="35" customFormat="1" x14ac:dyDescent="0.2">
      <c r="A35" s="23"/>
      <c r="B35" s="27" t="s">
        <v>108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4.6523466679968521</v>
      </c>
      <c r="I35" s="28">
        <v>0.50249980471203182</v>
      </c>
      <c r="J35" s="28">
        <v>0</v>
      </c>
      <c r="K35" s="28">
        <v>0</v>
      </c>
      <c r="L35" s="28">
        <v>0.85502952614397121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3.4192772934103139</v>
      </c>
      <c r="S35" s="28">
        <v>0</v>
      </c>
      <c r="T35" s="28">
        <v>0</v>
      </c>
      <c r="U35" s="28">
        <v>0</v>
      </c>
      <c r="V35" s="28">
        <v>0.58766535712392631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0.83771247002941107</v>
      </c>
      <c r="AC35" s="28">
        <v>0</v>
      </c>
      <c r="AD35" s="28">
        <v>0</v>
      </c>
      <c r="AE35" s="28">
        <v>0</v>
      </c>
      <c r="AF35" s="28">
        <v>5.900318400235173E-2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1.150927203329563</v>
      </c>
      <c r="AM35" s="28">
        <v>0</v>
      </c>
      <c r="AN35" s="28">
        <v>0</v>
      </c>
      <c r="AO35" s="28">
        <v>0</v>
      </c>
      <c r="AP35" s="28">
        <v>0.13834751454984828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66.530580987005393</v>
      </c>
      <c r="AW35" s="28">
        <v>3.8759418820717055</v>
      </c>
      <c r="AX35" s="28">
        <v>0</v>
      </c>
      <c r="AY35" s="28">
        <v>0</v>
      </c>
      <c r="AZ35" s="28">
        <v>18.754038051550921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77.86503217001335</v>
      </c>
      <c r="BG35" s="28">
        <v>2.221428689704906</v>
      </c>
      <c r="BH35" s="28">
        <v>0</v>
      </c>
      <c r="BI35" s="28">
        <v>0</v>
      </c>
      <c r="BJ35" s="28">
        <v>13.625365740291075</v>
      </c>
      <c r="BK35" s="29">
        <f t="shared" ref="BK35:BK36" si="13">SUM(C35:BJ35)</f>
        <v>195.07519654193561</v>
      </c>
    </row>
    <row r="36" spans="1:63" s="35" customFormat="1" x14ac:dyDescent="0.2">
      <c r="A36" s="23"/>
      <c r="B36" s="27" t="s">
        <v>109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3.2447930608515305</v>
      </c>
      <c r="I36" s="28">
        <v>0.64351628235519409</v>
      </c>
      <c r="J36" s="28">
        <v>0</v>
      </c>
      <c r="K36" s="28">
        <v>0</v>
      </c>
      <c r="L36" s="28">
        <v>2.4422028516128583E-2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2.2058259123160133</v>
      </c>
      <c r="S36" s="28">
        <v>0</v>
      </c>
      <c r="T36" s="28">
        <v>0</v>
      </c>
      <c r="U36" s="28">
        <v>0</v>
      </c>
      <c r="V36" s="28">
        <v>7.1902027998430847E-3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0.15185108679587186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0.24214337311670744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136.35156091712361</v>
      </c>
      <c r="AW36" s="28">
        <v>0.23066477556289816</v>
      </c>
      <c r="AX36" s="28">
        <v>0</v>
      </c>
      <c r="AY36" s="28">
        <v>0</v>
      </c>
      <c r="AZ36" s="28">
        <v>5.8903823175331818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115.79478810160921</v>
      </c>
      <c r="BG36" s="28">
        <v>0</v>
      </c>
      <c r="BH36" s="28">
        <v>0</v>
      </c>
      <c r="BI36" s="28">
        <v>0</v>
      </c>
      <c r="BJ36" s="28">
        <v>0.78253701467773595</v>
      </c>
      <c r="BK36" s="29">
        <f t="shared" si="13"/>
        <v>265.56967507325794</v>
      </c>
    </row>
    <row r="37" spans="1:63" s="35" customFormat="1" x14ac:dyDescent="0.2">
      <c r="A37" s="23"/>
      <c r="B37" s="30" t="s">
        <v>85</v>
      </c>
      <c r="C37" s="36">
        <f>SUM(C35:C36)</f>
        <v>0</v>
      </c>
      <c r="D37" s="36">
        <f t="shared" ref="D37:BK37" si="14">SUM(D35:D36)</f>
        <v>0</v>
      </c>
      <c r="E37" s="36">
        <f t="shared" si="14"/>
        <v>0</v>
      </c>
      <c r="F37" s="36">
        <f t="shared" si="14"/>
        <v>0</v>
      </c>
      <c r="G37" s="36">
        <f t="shared" si="14"/>
        <v>0</v>
      </c>
      <c r="H37" s="36">
        <f t="shared" si="14"/>
        <v>7.8971397288483827</v>
      </c>
      <c r="I37" s="36">
        <f t="shared" si="14"/>
        <v>1.1460160870672258</v>
      </c>
      <c r="J37" s="36">
        <f t="shared" si="14"/>
        <v>0</v>
      </c>
      <c r="K37" s="36">
        <f t="shared" si="14"/>
        <v>0</v>
      </c>
      <c r="L37" s="36">
        <f t="shared" si="14"/>
        <v>0.87945155466009983</v>
      </c>
      <c r="M37" s="36">
        <f t="shared" si="14"/>
        <v>0</v>
      </c>
      <c r="N37" s="36">
        <f t="shared" si="14"/>
        <v>0</v>
      </c>
      <c r="O37" s="36">
        <f t="shared" si="14"/>
        <v>0</v>
      </c>
      <c r="P37" s="36">
        <f t="shared" si="14"/>
        <v>0</v>
      </c>
      <c r="Q37" s="36">
        <f t="shared" si="14"/>
        <v>0</v>
      </c>
      <c r="R37" s="36">
        <f t="shared" si="14"/>
        <v>5.6251032057263277</v>
      </c>
      <c r="S37" s="36">
        <f t="shared" si="14"/>
        <v>0</v>
      </c>
      <c r="T37" s="36">
        <f t="shared" si="14"/>
        <v>0</v>
      </c>
      <c r="U37" s="36">
        <f t="shared" si="14"/>
        <v>0</v>
      </c>
      <c r="V37" s="36">
        <f t="shared" si="14"/>
        <v>0.59485555992376937</v>
      </c>
      <c r="W37" s="36">
        <f t="shared" si="14"/>
        <v>0</v>
      </c>
      <c r="X37" s="36">
        <f t="shared" si="14"/>
        <v>0</v>
      </c>
      <c r="Y37" s="36">
        <f t="shared" si="14"/>
        <v>0</v>
      </c>
      <c r="Z37" s="36">
        <f t="shared" si="14"/>
        <v>0</v>
      </c>
      <c r="AA37" s="36">
        <f t="shared" si="14"/>
        <v>0</v>
      </c>
      <c r="AB37" s="36">
        <f t="shared" si="14"/>
        <v>0.98956355682528296</v>
      </c>
      <c r="AC37" s="36">
        <f t="shared" si="14"/>
        <v>0</v>
      </c>
      <c r="AD37" s="36">
        <f t="shared" si="14"/>
        <v>0</v>
      </c>
      <c r="AE37" s="36">
        <f t="shared" si="14"/>
        <v>0</v>
      </c>
      <c r="AF37" s="36">
        <f t="shared" si="14"/>
        <v>5.900318400235173E-2</v>
      </c>
      <c r="AG37" s="36">
        <f t="shared" si="14"/>
        <v>0</v>
      </c>
      <c r="AH37" s="36">
        <f t="shared" si="14"/>
        <v>0</v>
      </c>
      <c r="AI37" s="36">
        <f t="shared" si="14"/>
        <v>0</v>
      </c>
      <c r="AJ37" s="36">
        <f t="shared" si="14"/>
        <v>0</v>
      </c>
      <c r="AK37" s="36">
        <f t="shared" si="14"/>
        <v>0</v>
      </c>
      <c r="AL37" s="36">
        <f t="shared" si="14"/>
        <v>1.3930705764462705</v>
      </c>
      <c r="AM37" s="36">
        <f t="shared" si="14"/>
        <v>0</v>
      </c>
      <c r="AN37" s="36">
        <f t="shared" si="14"/>
        <v>0</v>
      </c>
      <c r="AO37" s="36">
        <f t="shared" si="14"/>
        <v>0</v>
      </c>
      <c r="AP37" s="36">
        <f t="shared" si="14"/>
        <v>0.13834751454984828</v>
      </c>
      <c r="AQ37" s="36">
        <f t="shared" si="14"/>
        <v>0</v>
      </c>
      <c r="AR37" s="36">
        <f t="shared" si="14"/>
        <v>0</v>
      </c>
      <c r="AS37" s="36">
        <f t="shared" si="14"/>
        <v>0</v>
      </c>
      <c r="AT37" s="36">
        <f t="shared" si="14"/>
        <v>0</v>
      </c>
      <c r="AU37" s="36">
        <f t="shared" si="14"/>
        <v>0</v>
      </c>
      <c r="AV37" s="36">
        <f t="shared" si="14"/>
        <v>202.88214190412901</v>
      </c>
      <c r="AW37" s="36">
        <f t="shared" si="14"/>
        <v>4.1066066576346039</v>
      </c>
      <c r="AX37" s="36">
        <f t="shared" si="14"/>
        <v>0</v>
      </c>
      <c r="AY37" s="36">
        <f t="shared" si="14"/>
        <v>0</v>
      </c>
      <c r="AZ37" s="36">
        <f t="shared" si="14"/>
        <v>24.644420369084102</v>
      </c>
      <c r="BA37" s="36">
        <f t="shared" si="14"/>
        <v>0</v>
      </c>
      <c r="BB37" s="36">
        <f t="shared" si="14"/>
        <v>0</v>
      </c>
      <c r="BC37" s="36">
        <f t="shared" si="14"/>
        <v>0</v>
      </c>
      <c r="BD37" s="36">
        <f t="shared" si="14"/>
        <v>0</v>
      </c>
      <c r="BE37" s="36">
        <f t="shared" si="14"/>
        <v>0</v>
      </c>
      <c r="BF37" s="36">
        <f t="shared" si="14"/>
        <v>193.65982027162255</v>
      </c>
      <c r="BG37" s="36">
        <f t="shared" si="14"/>
        <v>2.221428689704906</v>
      </c>
      <c r="BH37" s="36">
        <f t="shared" si="14"/>
        <v>0</v>
      </c>
      <c r="BI37" s="36">
        <f t="shared" si="14"/>
        <v>0</v>
      </c>
      <c r="BJ37" s="36">
        <f t="shared" si="14"/>
        <v>14.407902754968811</v>
      </c>
      <c r="BK37" s="36">
        <f t="shared" si="14"/>
        <v>460.64487161519355</v>
      </c>
    </row>
    <row r="38" spans="1:63" x14ac:dyDescent="0.2">
      <c r="A38" s="23" t="s">
        <v>77</v>
      </c>
      <c r="B38" s="26" t="s">
        <v>14</v>
      </c>
      <c r="C38" s="47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9"/>
    </row>
    <row r="39" spans="1:63" x14ac:dyDescent="0.2">
      <c r="A39" s="23"/>
      <c r="B39" s="27" t="s">
        <v>129</v>
      </c>
      <c r="C39" s="28">
        <v>0</v>
      </c>
      <c r="D39" s="28">
        <v>3.3909870967747167</v>
      </c>
      <c r="E39" s="28">
        <v>0</v>
      </c>
      <c r="F39" s="28">
        <v>0</v>
      </c>
      <c r="G39" s="28">
        <v>0</v>
      </c>
      <c r="H39" s="28">
        <v>0.2115182601280382</v>
      </c>
      <c r="I39" s="28">
        <v>19.809898400646873</v>
      </c>
      <c r="J39" s="28">
        <v>2.4705946774197494</v>
      </c>
      <c r="K39" s="28">
        <v>0</v>
      </c>
      <c r="L39" s="28">
        <v>3.4121021648383354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0.10707416699901937</v>
      </c>
      <c r="S39" s="28">
        <v>0.17212051429023131</v>
      </c>
      <c r="T39" s="28">
        <v>1.4198735483872584</v>
      </c>
      <c r="U39" s="28">
        <v>0</v>
      </c>
      <c r="V39" s="28">
        <v>0.59417856841900818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3.1647406451078752E-3</v>
      </c>
      <c r="AC39" s="28">
        <v>0</v>
      </c>
      <c r="AD39" s="28">
        <v>0</v>
      </c>
      <c r="AE39" s="28">
        <v>0</v>
      </c>
      <c r="AF39" s="28">
        <v>2.2605290322556249E-2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1.7745152903144157E-2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1.0013481562172357</v>
      </c>
      <c r="AW39" s="28">
        <v>1.4750139199384149</v>
      </c>
      <c r="AX39" s="28">
        <v>0</v>
      </c>
      <c r="AY39" s="28">
        <v>0</v>
      </c>
      <c r="AZ39" s="28">
        <v>6.3503654296555325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0.70815039902421162</v>
      </c>
      <c r="BG39" s="28">
        <v>0.68731385225951025</v>
      </c>
      <c r="BH39" s="28">
        <v>0.33907935483954382</v>
      </c>
      <c r="BI39" s="28">
        <v>0</v>
      </c>
      <c r="BJ39" s="28">
        <v>1.8743884214528077</v>
      </c>
      <c r="BK39" s="29">
        <f t="shared" ref="BK39" si="15">SUM(C39:BJ39)</f>
        <v>44.067522115161282</v>
      </c>
    </row>
    <row r="40" spans="1:63" x14ac:dyDescent="0.2">
      <c r="A40" s="23"/>
      <c r="B40" s="27" t="s">
        <v>128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2.7144575742542218</v>
      </c>
      <c r="I40" s="28">
        <v>0.80207475592501676</v>
      </c>
      <c r="J40" s="28">
        <v>0</v>
      </c>
      <c r="K40" s="28">
        <v>0</v>
      </c>
      <c r="L40" s="28">
        <v>2.3440589353148993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1.6024996138234715</v>
      </c>
      <c r="S40" s="28">
        <v>0</v>
      </c>
      <c r="T40" s="28">
        <v>0</v>
      </c>
      <c r="U40" s="28">
        <v>0</v>
      </c>
      <c r="V40" s="28">
        <v>0.38651684045658452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0.30202232716122301</v>
      </c>
      <c r="AC40" s="28">
        <v>1.2796423548051819E-3</v>
      </c>
      <c r="AD40" s="28">
        <v>0</v>
      </c>
      <c r="AE40" s="28">
        <v>0</v>
      </c>
      <c r="AF40" s="28">
        <v>8.7927215129256053E-2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0.51109172264576952</v>
      </c>
      <c r="AM40" s="28">
        <v>0</v>
      </c>
      <c r="AN40" s="28">
        <v>0</v>
      </c>
      <c r="AO40" s="28">
        <v>0</v>
      </c>
      <c r="AP40" s="28">
        <v>0.12775727216161734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19.352084872531506</v>
      </c>
      <c r="AW40" s="28">
        <v>0.64731074725965909</v>
      </c>
      <c r="AX40" s="28">
        <v>0</v>
      </c>
      <c r="AY40" s="28">
        <v>0</v>
      </c>
      <c r="AZ40" s="28">
        <v>8.4209599431556352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15.920411052279828</v>
      </c>
      <c r="BG40" s="28">
        <v>0.184973160323049</v>
      </c>
      <c r="BH40" s="28">
        <v>0.25554677419453475</v>
      </c>
      <c r="BI40" s="28">
        <v>0</v>
      </c>
      <c r="BJ40" s="28">
        <v>4.8201027358676516</v>
      </c>
      <c r="BK40" s="29">
        <f t="shared" ref="BK40:BK49" si="16">SUM(C40:BJ40)</f>
        <v>58.48107518483873</v>
      </c>
    </row>
    <row r="41" spans="1:63" x14ac:dyDescent="0.2">
      <c r="A41" s="23"/>
      <c r="B41" s="27" t="s">
        <v>123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0.33241936193544785</v>
      </c>
      <c r="I41" s="28">
        <v>5.8508756774266833E-2</v>
      </c>
      <c r="J41" s="28">
        <v>0</v>
      </c>
      <c r="K41" s="28">
        <v>0</v>
      </c>
      <c r="L41" s="28">
        <v>0.1378929027742932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0.18504326967732765</v>
      </c>
      <c r="S41" s="28">
        <v>0</v>
      </c>
      <c r="T41" s="28">
        <v>0</v>
      </c>
      <c r="U41" s="28">
        <v>0</v>
      </c>
      <c r="V41" s="28">
        <v>5.6229636451160343E-3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1.2063338580596009E-2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3.5393323193581683E-2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4.8271501864053246</v>
      </c>
      <c r="AW41" s="28">
        <v>1.0810533935286038E-2</v>
      </c>
      <c r="AX41" s="28">
        <v>0</v>
      </c>
      <c r="AY41" s="28">
        <v>0</v>
      </c>
      <c r="AZ41" s="28">
        <v>1.6268316960115474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5.0486428409912838</v>
      </c>
      <c r="BG41" s="28">
        <v>1.2306463160997944E-2</v>
      </c>
      <c r="BH41" s="28">
        <v>0</v>
      </c>
      <c r="BI41" s="28">
        <v>0</v>
      </c>
      <c r="BJ41" s="28">
        <v>1.6468222478504064</v>
      </c>
      <c r="BK41" s="29">
        <f t="shared" si="16"/>
        <v>13.939507884935477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2.7520724685713907</v>
      </c>
      <c r="I42" s="28">
        <v>12.717983108404068</v>
      </c>
      <c r="J42" s="28">
        <v>0</v>
      </c>
      <c r="K42" s="28">
        <v>0</v>
      </c>
      <c r="L42" s="28">
        <v>0.83750449589244458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1.6261555154047338</v>
      </c>
      <c r="S42" s="28">
        <v>0.2143453713866082</v>
      </c>
      <c r="T42" s="28">
        <v>0</v>
      </c>
      <c r="U42" s="28">
        <v>0</v>
      </c>
      <c r="V42" s="28">
        <v>0.25148832082462147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0.14897229180786362</v>
      </c>
      <c r="AC42" s="28">
        <v>8.634789101543682E-4</v>
      </c>
      <c r="AD42" s="28">
        <v>0</v>
      </c>
      <c r="AE42" s="28">
        <v>0</v>
      </c>
      <c r="AF42" s="28">
        <v>0.22837652919412049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0.3935374334688721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106.53211358737424</v>
      </c>
      <c r="AW42" s="28">
        <v>5.0496678583703192</v>
      </c>
      <c r="AX42" s="28">
        <v>0</v>
      </c>
      <c r="AY42" s="28">
        <v>0</v>
      </c>
      <c r="AZ42" s="28">
        <v>16.749314150781057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112.87247595999155</v>
      </c>
      <c r="BG42" s="28">
        <v>3.7211710561392777</v>
      </c>
      <c r="BH42" s="28">
        <v>1.149223716043914E-2</v>
      </c>
      <c r="BI42" s="28">
        <v>0</v>
      </c>
      <c r="BJ42" s="28">
        <v>4.378927261641083</v>
      </c>
      <c r="BK42" s="29">
        <f t="shared" si="16"/>
        <v>268.48646112532282</v>
      </c>
    </row>
    <row r="43" spans="1:63" x14ac:dyDescent="0.2">
      <c r="A43" s="23"/>
      <c r="B43" s="27" t="s">
        <v>125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6.2919629451427337</v>
      </c>
      <c r="I43" s="28">
        <v>18.24071533582925</v>
      </c>
      <c r="J43" s="28">
        <v>0</v>
      </c>
      <c r="K43" s="28">
        <v>0</v>
      </c>
      <c r="L43" s="28">
        <v>2.1484006239386999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4.1778521998713654</v>
      </c>
      <c r="S43" s="28">
        <v>4.376290176559074</v>
      </c>
      <c r="T43" s="28">
        <v>0</v>
      </c>
      <c r="U43" s="28">
        <v>0</v>
      </c>
      <c r="V43" s="28">
        <v>1.2712424638524535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0.8273692125171026</v>
      </c>
      <c r="AC43" s="28">
        <v>8.6131975514049932E-4</v>
      </c>
      <c r="AD43" s="28">
        <v>0</v>
      </c>
      <c r="AE43" s="28">
        <v>0</v>
      </c>
      <c r="AF43" s="28">
        <v>1.1773893720992287E-4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1.566911617548995</v>
      </c>
      <c r="AM43" s="28">
        <v>0</v>
      </c>
      <c r="AN43" s="28">
        <v>0</v>
      </c>
      <c r="AO43" s="28">
        <v>0</v>
      </c>
      <c r="AP43" s="28">
        <v>0.23114790874658403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65.917081756250283</v>
      </c>
      <c r="AW43" s="28">
        <v>20.777209451678914</v>
      </c>
      <c r="AX43" s="28">
        <v>0</v>
      </c>
      <c r="AY43" s="28">
        <v>0</v>
      </c>
      <c r="AZ43" s="28">
        <v>26.407973940779847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81.671443942155037</v>
      </c>
      <c r="BG43" s="28">
        <v>2.6222922915639901</v>
      </c>
      <c r="BH43" s="28">
        <v>1.0222804074244412</v>
      </c>
      <c r="BI43" s="28">
        <v>0</v>
      </c>
      <c r="BJ43" s="28">
        <v>22.642092262255183</v>
      </c>
      <c r="BK43" s="29">
        <f t="shared" si="16"/>
        <v>260.19324559480629</v>
      </c>
    </row>
    <row r="44" spans="1:63" x14ac:dyDescent="0.2">
      <c r="A44" s="23"/>
      <c r="B44" s="27" t="s">
        <v>111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1.1716332558359768</v>
      </c>
      <c r="I44" s="28">
        <v>0.23901989616680475</v>
      </c>
      <c r="J44" s="28">
        <v>0</v>
      </c>
      <c r="K44" s="28">
        <v>0</v>
      </c>
      <c r="L44" s="28">
        <v>0.73104508799913803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0.46421798957046534</v>
      </c>
      <c r="S44" s="28">
        <v>4.1602984623946142</v>
      </c>
      <c r="T44" s="28">
        <v>0</v>
      </c>
      <c r="U44" s="28">
        <v>0</v>
      </c>
      <c r="V44" s="28">
        <v>3.0092128581387309E-2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1.015654056639784E-2</v>
      </c>
      <c r="AC44" s="28">
        <v>0</v>
      </c>
      <c r="AD44" s="28">
        <v>0</v>
      </c>
      <c r="AE44" s="28">
        <v>0</v>
      </c>
      <c r="AF44" s="28">
        <v>3.8271832320762976E-4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1.8453370580697136E-2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5.9745168927616916</v>
      </c>
      <c r="AW44" s="28">
        <v>0.40449914281209531</v>
      </c>
      <c r="AX44" s="28">
        <v>0</v>
      </c>
      <c r="AY44" s="28">
        <v>0</v>
      </c>
      <c r="AZ44" s="28">
        <v>1.0527449925688903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4.1329767986824972</v>
      </c>
      <c r="BG44" s="28">
        <v>9.9579179885581307E-2</v>
      </c>
      <c r="BH44" s="28">
        <v>3.8495206167875981E-2</v>
      </c>
      <c r="BI44" s="28">
        <v>0</v>
      </c>
      <c r="BJ44" s="28">
        <v>1.1566720138446178</v>
      </c>
      <c r="BK44" s="29">
        <f t="shared" si="16"/>
        <v>19.684783676741937</v>
      </c>
    </row>
    <row r="45" spans="1:63" x14ac:dyDescent="0.2">
      <c r="A45" s="23"/>
      <c r="B45" s="27" t="s">
        <v>110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1.0217758640322172</v>
      </c>
      <c r="I45" s="28">
        <v>0.25996443929945889</v>
      </c>
      <c r="J45" s="28">
        <v>0</v>
      </c>
      <c r="K45" s="28">
        <v>0</v>
      </c>
      <c r="L45" s="28">
        <v>3.6398051149662973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0.7794995688298969</v>
      </c>
      <c r="S45" s="28">
        <v>3.8958834637544593</v>
      </c>
      <c r="T45" s="28">
        <v>0</v>
      </c>
      <c r="U45" s="28">
        <v>0</v>
      </c>
      <c r="V45" s="28">
        <v>1.2034240238273455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4.6131548901847563E-2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2.695296424895607E-2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4.7049255782742723</v>
      </c>
      <c r="AW45" s="28">
        <v>0.12879714195509276</v>
      </c>
      <c r="AX45" s="28">
        <v>0</v>
      </c>
      <c r="AY45" s="28">
        <v>0</v>
      </c>
      <c r="AZ45" s="28">
        <v>2.4963593562934898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3.9527290593382127</v>
      </c>
      <c r="BG45" s="28">
        <v>7.1312111401283199E-2</v>
      </c>
      <c r="BH45" s="28">
        <v>0.15816238999125895</v>
      </c>
      <c r="BI45" s="28">
        <v>0</v>
      </c>
      <c r="BJ45" s="28">
        <v>1.5146330813375251</v>
      </c>
      <c r="BK45" s="29">
        <f t="shared" si="16"/>
        <v>23.900355706451617</v>
      </c>
    </row>
    <row r="46" spans="1:63" x14ac:dyDescent="0.2">
      <c r="A46" s="23"/>
      <c r="B46" s="27" t="s">
        <v>112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0.86597060388152602</v>
      </c>
      <c r="I46" s="28">
        <v>0.98428357621069706</v>
      </c>
      <c r="J46" s="28">
        <v>0</v>
      </c>
      <c r="K46" s="28">
        <v>0</v>
      </c>
      <c r="L46" s="28">
        <v>0.83577603994637428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0.54192782943433326</v>
      </c>
      <c r="S46" s="28">
        <v>0</v>
      </c>
      <c r="T46" s="28">
        <v>0</v>
      </c>
      <c r="U46" s="28">
        <v>0</v>
      </c>
      <c r="V46" s="28">
        <v>0.12404283175287584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0.15167314412527758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0.20116618275875248</v>
      </c>
      <c r="AM46" s="28">
        <v>0</v>
      </c>
      <c r="AN46" s="28">
        <v>0</v>
      </c>
      <c r="AO46" s="28">
        <v>0</v>
      </c>
      <c r="AP46" s="28">
        <v>9.747541927734842E-5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19.75747510801023</v>
      </c>
      <c r="AW46" s="28">
        <v>0.71989163431741687</v>
      </c>
      <c r="AX46" s="28">
        <v>0</v>
      </c>
      <c r="AY46" s="28">
        <v>0</v>
      </c>
      <c r="AZ46" s="28">
        <v>2.9751834715656802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23.223413517526698</v>
      </c>
      <c r="BG46" s="28">
        <v>0.14501254355315407</v>
      </c>
      <c r="BH46" s="28">
        <v>0</v>
      </c>
      <c r="BI46" s="28">
        <v>0</v>
      </c>
      <c r="BJ46" s="28">
        <v>2.0572779809492792</v>
      </c>
      <c r="BK46" s="29">
        <f t="shared" si="16"/>
        <v>52.583191939451574</v>
      </c>
    </row>
    <row r="47" spans="1:63" x14ac:dyDescent="0.2">
      <c r="A47" s="23"/>
      <c r="B47" s="27" t="s">
        <v>124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8.9158030974668918</v>
      </c>
      <c r="I47" s="28">
        <v>25.882591229827547</v>
      </c>
      <c r="J47" s="28">
        <v>0</v>
      </c>
      <c r="K47" s="28">
        <v>0</v>
      </c>
      <c r="L47" s="28">
        <v>5.4253331346114333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5.7195729167329095</v>
      </c>
      <c r="S47" s="28">
        <v>6.490419596499617</v>
      </c>
      <c r="T47" s="28">
        <v>1.9906217666885935</v>
      </c>
      <c r="U47" s="28">
        <v>0</v>
      </c>
      <c r="V47" s="28">
        <v>1.688114811011723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3.7211658078359182</v>
      </c>
      <c r="AC47" s="28">
        <v>3.9984813813950262E-2</v>
      </c>
      <c r="AD47" s="28">
        <v>0</v>
      </c>
      <c r="AE47" s="28">
        <v>0</v>
      </c>
      <c r="AF47" s="28">
        <v>0.61334998588142497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3.6967104865299643</v>
      </c>
      <c r="AM47" s="28">
        <v>7.7109115808813829E-3</v>
      </c>
      <c r="AN47" s="28">
        <v>0</v>
      </c>
      <c r="AO47" s="28">
        <v>0</v>
      </c>
      <c r="AP47" s="28">
        <v>0.23493253305687473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104.16197465089614</v>
      </c>
      <c r="AW47" s="28">
        <v>6.8906147231129813</v>
      </c>
      <c r="AX47" s="28">
        <v>0</v>
      </c>
      <c r="AY47" s="28">
        <v>0</v>
      </c>
      <c r="AZ47" s="28">
        <v>54.809945483989502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109.55470210622873</v>
      </c>
      <c r="BG47" s="28">
        <v>13.332753578723823</v>
      </c>
      <c r="BH47" s="28">
        <v>2.0106653170117865</v>
      </c>
      <c r="BI47" s="28">
        <v>0</v>
      </c>
      <c r="BJ47" s="28">
        <v>45.652711738564022</v>
      </c>
      <c r="BK47" s="29">
        <f t="shared" si="16"/>
        <v>400.83967869006472</v>
      </c>
    </row>
    <row r="48" spans="1:63" x14ac:dyDescent="0.2">
      <c r="A48" s="23"/>
      <c r="B48" s="30" t="s">
        <v>86</v>
      </c>
      <c r="C48" s="28">
        <f>SUM(C39:C47)</f>
        <v>0</v>
      </c>
      <c r="D48" s="28">
        <f t="shared" ref="D48:BJ48" si="17">SUM(D39:D47)</f>
        <v>3.3909870967747167</v>
      </c>
      <c r="E48" s="28">
        <f t="shared" si="17"/>
        <v>0</v>
      </c>
      <c r="F48" s="28">
        <f t="shared" si="17"/>
        <v>0</v>
      </c>
      <c r="G48" s="28">
        <f t="shared" si="17"/>
        <v>0</v>
      </c>
      <c r="H48" s="28">
        <f t="shared" si="17"/>
        <v>24.277613431248444</v>
      </c>
      <c r="I48" s="28">
        <f t="shared" si="17"/>
        <v>78.995039499083987</v>
      </c>
      <c r="J48" s="28">
        <f t="shared" si="17"/>
        <v>2.4705946774197494</v>
      </c>
      <c r="K48" s="28">
        <f t="shared" si="17"/>
        <v>0</v>
      </c>
      <c r="L48" s="28">
        <f t="shared" si="17"/>
        <v>19.511918500281915</v>
      </c>
      <c r="M48" s="28">
        <f t="shared" si="17"/>
        <v>0</v>
      </c>
      <c r="N48" s="28">
        <f t="shared" si="17"/>
        <v>0</v>
      </c>
      <c r="O48" s="28">
        <f t="shared" si="17"/>
        <v>0</v>
      </c>
      <c r="P48" s="28">
        <f t="shared" si="17"/>
        <v>0</v>
      </c>
      <c r="Q48" s="28">
        <f t="shared" si="17"/>
        <v>0</v>
      </c>
      <c r="R48" s="28">
        <f t="shared" si="17"/>
        <v>15.203843070343524</v>
      </c>
      <c r="S48" s="28">
        <f t="shared" si="17"/>
        <v>19.309357584884605</v>
      </c>
      <c r="T48" s="28">
        <f t="shared" si="17"/>
        <v>3.4104953150758517</v>
      </c>
      <c r="U48" s="28">
        <f t="shared" si="17"/>
        <v>0</v>
      </c>
      <c r="V48" s="28">
        <f t="shared" si="17"/>
        <v>5.5547229523711152</v>
      </c>
      <c r="W48" s="28">
        <f t="shared" si="17"/>
        <v>0</v>
      </c>
      <c r="X48" s="28">
        <f t="shared" si="17"/>
        <v>0</v>
      </c>
      <c r="Y48" s="28">
        <f t="shared" si="17"/>
        <v>0</v>
      </c>
      <c r="Z48" s="28">
        <f t="shared" si="17"/>
        <v>0</v>
      </c>
      <c r="AA48" s="28">
        <f t="shared" si="17"/>
        <v>0</v>
      </c>
      <c r="AB48" s="28">
        <f t="shared" si="17"/>
        <v>5.2227189521413351</v>
      </c>
      <c r="AC48" s="28">
        <f t="shared" si="17"/>
        <v>4.2989254834050313E-2</v>
      </c>
      <c r="AD48" s="28">
        <f t="shared" si="17"/>
        <v>0</v>
      </c>
      <c r="AE48" s="28">
        <f t="shared" si="17"/>
        <v>0</v>
      </c>
      <c r="AF48" s="28">
        <f t="shared" si="17"/>
        <v>0.95275947778777526</v>
      </c>
      <c r="AG48" s="28">
        <f t="shared" si="17"/>
        <v>0</v>
      </c>
      <c r="AH48" s="28">
        <f t="shared" si="17"/>
        <v>0</v>
      </c>
      <c r="AI48" s="28">
        <f t="shared" si="17"/>
        <v>0</v>
      </c>
      <c r="AJ48" s="28">
        <f t="shared" si="17"/>
        <v>0</v>
      </c>
      <c r="AK48" s="28">
        <f t="shared" si="17"/>
        <v>0</v>
      </c>
      <c r="AL48" s="28">
        <f t="shared" si="17"/>
        <v>6.4679622538787322</v>
      </c>
      <c r="AM48" s="28">
        <f t="shared" si="17"/>
        <v>7.7109115808813829E-3</v>
      </c>
      <c r="AN48" s="28">
        <f t="shared" si="17"/>
        <v>0</v>
      </c>
      <c r="AO48" s="28">
        <f t="shared" si="17"/>
        <v>0</v>
      </c>
      <c r="AP48" s="28">
        <f t="shared" si="17"/>
        <v>0.59393518938435341</v>
      </c>
      <c r="AQ48" s="28">
        <f t="shared" si="17"/>
        <v>0</v>
      </c>
      <c r="AR48" s="28">
        <f t="shared" si="17"/>
        <v>0</v>
      </c>
      <c r="AS48" s="28">
        <f t="shared" si="17"/>
        <v>0</v>
      </c>
      <c r="AT48" s="28">
        <f t="shared" si="17"/>
        <v>0</v>
      </c>
      <c r="AU48" s="28">
        <f t="shared" si="17"/>
        <v>0</v>
      </c>
      <c r="AV48" s="28">
        <f t="shared" si="17"/>
        <v>332.22867078872093</v>
      </c>
      <c r="AW48" s="28">
        <f t="shared" si="17"/>
        <v>36.103815153380182</v>
      </c>
      <c r="AX48" s="28">
        <f t="shared" si="17"/>
        <v>0</v>
      </c>
      <c r="AY48" s="28">
        <f t="shared" si="17"/>
        <v>0</v>
      </c>
      <c r="AZ48" s="28">
        <f t="shared" si="17"/>
        <v>120.88967846480119</v>
      </c>
      <c r="BA48" s="28">
        <f t="shared" si="17"/>
        <v>0</v>
      </c>
      <c r="BB48" s="28">
        <f t="shared" si="17"/>
        <v>0</v>
      </c>
      <c r="BC48" s="28">
        <f t="shared" si="17"/>
        <v>0</v>
      </c>
      <c r="BD48" s="28">
        <f t="shared" si="17"/>
        <v>0</v>
      </c>
      <c r="BE48" s="28">
        <f t="shared" si="17"/>
        <v>0</v>
      </c>
      <c r="BF48" s="28">
        <f t="shared" si="17"/>
        <v>357.08494567621807</v>
      </c>
      <c r="BG48" s="28">
        <f t="shared" si="17"/>
        <v>20.876714237010667</v>
      </c>
      <c r="BH48" s="28">
        <f t="shared" si="17"/>
        <v>3.8357216867898805</v>
      </c>
      <c r="BI48" s="28">
        <f t="shared" si="17"/>
        <v>0</v>
      </c>
      <c r="BJ48" s="28">
        <f t="shared" si="17"/>
        <v>85.743627743762573</v>
      </c>
      <c r="BK48" s="29">
        <f t="shared" si="16"/>
        <v>1142.1758219177746</v>
      </c>
    </row>
    <row r="49" spans="1:63" x14ac:dyDescent="0.2">
      <c r="A49" s="23"/>
      <c r="B49" s="33" t="s">
        <v>84</v>
      </c>
      <c r="C49" s="31">
        <f t="shared" ref="C49:AH49" si="18">C37+C48</f>
        <v>0</v>
      </c>
      <c r="D49" s="31">
        <f t="shared" si="18"/>
        <v>3.3909870967747167</v>
      </c>
      <c r="E49" s="31">
        <f t="shared" si="18"/>
        <v>0</v>
      </c>
      <c r="F49" s="31">
        <f t="shared" si="18"/>
        <v>0</v>
      </c>
      <c r="G49" s="31">
        <f t="shared" si="18"/>
        <v>0</v>
      </c>
      <c r="H49" s="31">
        <f t="shared" si="18"/>
        <v>32.174753160096827</v>
      </c>
      <c r="I49" s="31">
        <f t="shared" si="18"/>
        <v>80.141055586151211</v>
      </c>
      <c r="J49" s="31">
        <f t="shared" si="18"/>
        <v>2.4705946774197494</v>
      </c>
      <c r="K49" s="31">
        <f t="shared" si="18"/>
        <v>0</v>
      </c>
      <c r="L49" s="31">
        <f t="shared" si="18"/>
        <v>20.391370054942016</v>
      </c>
      <c r="M49" s="31">
        <f t="shared" si="18"/>
        <v>0</v>
      </c>
      <c r="N49" s="31">
        <f t="shared" si="18"/>
        <v>0</v>
      </c>
      <c r="O49" s="31">
        <f t="shared" si="18"/>
        <v>0</v>
      </c>
      <c r="P49" s="31">
        <f t="shared" si="18"/>
        <v>0</v>
      </c>
      <c r="Q49" s="31">
        <f t="shared" si="18"/>
        <v>0</v>
      </c>
      <c r="R49" s="31">
        <f t="shared" si="18"/>
        <v>20.82894627606985</v>
      </c>
      <c r="S49" s="31">
        <f t="shared" si="18"/>
        <v>19.309357584884605</v>
      </c>
      <c r="T49" s="31">
        <f t="shared" si="18"/>
        <v>3.4104953150758517</v>
      </c>
      <c r="U49" s="31">
        <f t="shared" si="18"/>
        <v>0</v>
      </c>
      <c r="V49" s="31">
        <f t="shared" si="18"/>
        <v>6.1495785122948847</v>
      </c>
      <c r="W49" s="31">
        <f t="shared" si="18"/>
        <v>0</v>
      </c>
      <c r="X49" s="31">
        <f t="shared" si="18"/>
        <v>0</v>
      </c>
      <c r="Y49" s="31">
        <f t="shared" si="18"/>
        <v>0</v>
      </c>
      <c r="Z49" s="31">
        <f t="shared" si="18"/>
        <v>0</v>
      </c>
      <c r="AA49" s="31">
        <f t="shared" si="18"/>
        <v>0</v>
      </c>
      <c r="AB49" s="31">
        <f t="shared" si="18"/>
        <v>6.2122825089666183</v>
      </c>
      <c r="AC49" s="31">
        <f t="shared" si="18"/>
        <v>4.2989254834050313E-2</v>
      </c>
      <c r="AD49" s="31">
        <f t="shared" si="18"/>
        <v>0</v>
      </c>
      <c r="AE49" s="31">
        <f t="shared" si="18"/>
        <v>0</v>
      </c>
      <c r="AF49" s="31">
        <f t="shared" si="18"/>
        <v>1.011762661790127</v>
      </c>
      <c r="AG49" s="31">
        <f t="shared" si="18"/>
        <v>0</v>
      </c>
      <c r="AH49" s="31">
        <f t="shared" si="18"/>
        <v>0</v>
      </c>
      <c r="AI49" s="31">
        <f t="shared" ref="AI49:BJ49" si="19">AI37+AI48</f>
        <v>0</v>
      </c>
      <c r="AJ49" s="31">
        <f t="shared" si="19"/>
        <v>0</v>
      </c>
      <c r="AK49" s="31">
        <f t="shared" si="19"/>
        <v>0</v>
      </c>
      <c r="AL49" s="31">
        <f t="shared" si="19"/>
        <v>7.8610328303250032</v>
      </c>
      <c r="AM49" s="31">
        <f t="shared" si="19"/>
        <v>7.7109115808813829E-3</v>
      </c>
      <c r="AN49" s="31">
        <f t="shared" si="19"/>
        <v>0</v>
      </c>
      <c r="AO49" s="31">
        <f t="shared" si="19"/>
        <v>0</v>
      </c>
      <c r="AP49" s="31">
        <f t="shared" si="19"/>
        <v>0.7322827039342017</v>
      </c>
      <c r="AQ49" s="31">
        <f t="shared" si="19"/>
        <v>0</v>
      </c>
      <c r="AR49" s="31">
        <f t="shared" si="19"/>
        <v>0</v>
      </c>
      <c r="AS49" s="31">
        <f t="shared" si="19"/>
        <v>0</v>
      </c>
      <c r="AT49" s="31">
        <f t="shared" si="19"/>
        <v>0</v>
      </c>
      <c r="AU49" s="31">
        <f t="shared" si="19"/>
        <v>0</v>
      </c>
      <c r="AV49" s="31">
        <f t="shared" si="19"/>
        <v>535.11081269285</v>
      </c>
      <c r="AW49" s="31">
        <f t="shared" si="19"/>
        <v>40.210421811014783</v>
      </c>
      <c r="AX49" s="31">
        <f t="shared" si="19"/>
        <v>0</v>
      </c>
      <c r="AY49" s="31">
        <f t="shared" si="19"/>
        <v>0</v>
      </c>
      <c r="AZ49" s="31">
        <f t="shared" si="19"/>
        <v>145.53409883388531</v>
      </c>
      <c r="BA49" s="31">
        <f t="shared" si="19"/>
        <v>0</v>
      </c>
      <c r="BB49" s="31">
        <f t="shared" si="19"/>
        <v>0</v>
      </c>
      <c r="BC49" s="31">
        <f t="shared" si="19"/>
        <v>0</v>
      </c>
      <c r="BD49" s="31">
        <f t="shared" si="19"/>
        <v>0</v>
      </c>
      <c r="BE49" s="31">
        <f t="shared" si="19"/>
        <v>0</v>
      </c>
      <c r="BF49" s="31">
        <f t="shared" si="19"/>
        <v>550.74476594784062</v>
      </c>
      <c r="BG49" s="31">
        <f t="shared" si="19"/>
        <v>23.098142926715575</v>
      </c>
      <c r="BH49" s="31">
        <f t="shared" si="19"/>
        <v>3.8357216867898805</v>
      </c>
      <c r="BI49" s="31">
        <f t="shared" si="19"/>
        <v>0</v>
      </c>
      <c r="BJ49" s="31">
        <f t="shared" si="19"/>
        <v>100.15153049873139</v>
      </c>
      <c r="BK49" s="29">
        <f t="shared" si="16"/>
        <v>1602.8206935329681</v>
      </c>
    </row>
    <row r="50" spans="1:63" ht="3" customHeight="1" x14ac:dyDescent="0.2">
      <c r="A50" s="23"/>
      <c r="B50" s="26"/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x14ac:dyDescent="0.2">
      <c r="A51" s="23" t="s">
        <v>15</v>
      </c>
      <c r="B51" s="24" t="s">
        <v>8</v>
      </c>
      <c r="C51" s="47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9"/>
    </row>
    <row r="52" spans="1:63" x14ac:dyDescent="0.2">
      <c r="A52" s="23" t="s">
        <v>76</v>
      </c>
      <c r="B52" s="26" t="s">
        <v>16</v>
      </c>
      <c r="C52" s="47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9"/>
    </row>
    <row r="53" spans="1:63" x14ac:dyDescent="0.2">
      <c r="A53" s="23"/>
      <c r="B53" s="27" t="s">
        <v>127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3.0616339573405287</v>
      </c>
      <c r="I53" s="28">
        <v>49.051266661342879</v>
      </c>
      <c r="J53" s="28">
        <v>0</v>
      </c>
      <c r="K53" s="28">
        <v>0</v>
      </c>
      <c r="L53" s="28">
        <v>6.9286375950538099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1.7108896512749834</v>
      </c>
      <c r="S53" s="28">
        <v>1.4330800903109987E-2</v>
      </c>
      <c r="T53" s="28">
        <v>4.5522765484552075</v>
      </c>
      <c r="U53" s="28">
        <v>0</v>
      </c>
      <c r="V53" s="28">
        <v>4.624724766048848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1.2397117679211158</v>
      </c>
      <c r="AC53" s="28">
        <v>8.6479741930262208E-4</v>
      </c>
      <c r="AD53" s="28">
        <v>0</v>
      </c>
      <c r="AE53" s="28">
        <v>0</v>
      </c>
      <c r="AF53" s="28">
        <v>1.4223133745640244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1.7625980234437248</v>
      </c>
      <c r="AM53" s="28">
        <v>2.7361578451682966E-2</v>
      </c>
      <c r="AN53" s="28">
        <v>0</v>
      </c>
      <c r="AO53" s="28">
        <v>0</v>
      </c>
      <c r="AP53" s="28">
        <v>1.7771413174600652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55.570474843826815</v>
      </c>
      <c r="AW53" s="28">
        <v>8.9888236339660246</v>
      </c>
      <c r="AX53" s="28">
        <v>0</v>
      </c>
      <c r="AY53" s="28">
        <v>0</v>
      </c>
      <c r="AZ53" s="28">
        <v>84.257410163537571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47.582257184296147</v>
      </c>
      <c r="BG53" s="28">
        <v>1.7788385017371142</v>
      </c>
      <c r="BH53" s="28">
        <v>12.774948943586935</v>
      </c>
      <c r="BI53" s="28">
        <v>0</v>
      </c>
      <c r="BJ53" s="28">
        <v>50.367228721918416</v>
      </c>
      <c r="BK53" s="29">
        <f t="shared" ref="BK53:BK54" si="20">SUM(C53:BJ53)</f>
        <v>337.49373283254835</v>
      </c>
    </row>
    <row r="54" spans="1:63" x14ac:dyDescent="0.2">
      <c r="A54" s="23"/>
      <c r="B54" s="33" t="s">
        <v>83</v>
      </c>
      <c r="C54" s="31">
        <f>SUM(C53)</f>
        <v>0</v>
      </c>
      <c r="D54" s="31">
        <f t="shared" ref="D54:BJ54" si="21">SUM(D53)</f>
        <v>0</v>
      </c>
      <c r="E54" s="31">
        <f t="shared" si="21"/>
        <v>0</v>
      </c>
      <c r="F54" s="31">
        <f t="shared" si="21"/>
        <v>0</v>
      </c>
      <c r="G54" s="31">
        <f t="shared" si="21"/>
        <v>0</v>
      </c>
      <c r="H54" s="31">
        <f t="shared" si="21"/>
        <v>3.0616339573405287</v>
      </c>
      <c r="I54" s="31">
        <f t="shared" si="21"/>
        <v>49.051266661342879</v>
      </c>
      <c r="J54" s="31">
        <f t="shared" si="21"/>
        <v>0</v>
      </c>
      <c r="K54" s="31">
        <f t="shared" si="21"/>
        <v>0</v>
      </c>
      <c r="L54" s="31">
        <f t="shared" si="21"/>
        <v>6.9286375950538099</v>
      </c>
      <c r="M54" s="31">
        <f t="shared" si="21"/>
        <v>0</v>
      </c>
      <c r="N54" s="31">
        <f t="shared" si="21"/>
        <v>0</v>
      </c>
      <c r="O54" s="31">
        <f t="shared" si="21"/>
        <v>0</v>
      </c>
      <c r="P54" s="31">
        <f t="shared" si="21"/>
        <v>0</v>
      </c>
      <c r="Q54" s="31">
        <f t="shared" si="21"/>
        <v>0</v>
      </c>
      <c r="R54" s="31">
        <f t="shared" si="21"/>
        <v>1.7108896512749834</v>
      </c>
      <c r="S54" s="31">
        <f t="shared" si="21"/>
        <v>1.4330800903109987E-2</v>
      </c>
      <c r="T54" s="31">
        <f t="shared" si="21"/>
        <v>4.5522765484552075</v>
      </c>
      <c r="U54" s="31">
        <f t="shared" si="21"/>
        <v>0</v>
      </c>
      <c r="V54" s="31">
        <f t="shared" si="21"/>
        <v>4.624724766048848</v>
      </c>
      <c r="W54" s="31">
        <f t="shared" si="21"/>
        <v>0</v>
      </c>
      <c r="X54" s="31">
        <f t="shared" si="21"/>
        <v>0</v>
      </c>
      <c r="Y54" s="31">
        <f t="shared" si="21"/>
        <v>0</v>
      </c>
      <c r="Z54" s="31">
        <f t="shared" si="21"/>
        <v>0</v>
      </c>
      <c r="AA54" s="31">
        <f t="shared" si="21"/>
        <v>0</v>
      </c>
      <c r="AB54" s="31">
        <f t="shared" si="21"/>
        <v>1.2397117679211158</v>
      </c>
      <c r="AC54" s="31">
        <f t="shared" si="21"/>
        <v>8.6479741930262208E-4</v>
      </c>
      <c r="AD54" s="31">
        <f t="shared" si="21"/>
        <v>0</v>
      </c>
      <c r="AE54" s="31">
        <f t="shared" si="21"/>
        <v>0</v>
      </c>
      <c r="AF54" s="31">
        <f t="shared" si="21"/>
        <v>1.4223133745640244</v>
      </c>
      <c r="AG54" s="31">
        <f t="shared" si="21"/>
        <v>0</v>
      </c>
      <c r="AH54" s="31">
        <f t="shared" si="21"/>
        <v>0</v>
      </c>
      <c r="AI54" s="31">
        <f t="shared" si="21"/>
        <v>0</v>
      </c>
      <c r="AJ54" s="31">
        <f t="shared" si="21"/>
        <v>0</v>
      </c>
      <c r="AK54" s="31">
        <f t="shared" si="21"/>
        <v>0</v>
      </c>
      <c r="AL54" s="31">
        <f t="shared" si="21"/>
        <v>1.7625980234437248</v>
      </c>
      <c r="AM54" s="31">
        <f t="shared" si="21"/>
        <v>2.7361578451682966E-2</v>
      </c>
      <c r="AN54" s="31">
        <f t="shared" si="21"/>
        <v>0</v>
      </c>
      <c r="AO54" s="31">
        <f t="shared" si="21"/>
        <v>0</v>
      </c>
      <c r="AP54" s="31">
        <f t="shared" si="21"/>
        <v>1.7771413174600652</v>
      </c>
      <c r="AQ54" s="31">
        <f t="shared" si="21"/>
        <v>0</v>
      </c>
      <c r="AR54" s="31">
        <f t="shared" si="21"/>
        <v>0</v>
      </c>
      <c r="AS54" s="31">
        <f t="shared" si="21"/>
        <v>0</v>
      </c>
      <c r="AT54" s="31">
        <f t="shared" si="21"/>
        <v>0</v>
      </c>
      <c r="AU54" s="31">
        <f t="shared" si="21"/>
        <v>0</v>
      </c>
      <c r="AV54" s="31">
        <f t="shared" si="21"/>
        <v>55.570474843826815</v>
      </c>
      <c r="AW54" s="31">
        <f t="shared" si="21"/>
        <v>8.9888236339660246</v>
      </c>
      <c r="AX54" s="31">
        <f t="shared" si="21"/>
        <v>0</v>
      </c>
      <c r="AY54" s="31">
        <f t="shared" si="21"/>
        <v>0</v>
      </c>
      <c r="AZ54" s="31">
        <f t="shared" si="21"/>
        <v>84.257410163537571</v>
      </c>
      <c r="BA54" s="31">
        <f t="shared" si="21"/>
        <v>0</v>
      </c>
      <c r="BB54" s="31">
        <f t="shared" si="21"/>
        <v>0</v>
      </c>
      <c r="BC54" s="31">
        <f t="shared" si="21"/>
        <v>0</v>
      </c>
      <c r="BD54" s="31">
        <f t="shared" si="21"/>
        <v>0</v>
      </c>
      <c r="BE54" s="31">
        <f t="shared" si="21"/>
        <v>0</v>
      </c>
      <c r="BF54" s="31">
        <f t="shared" si="21"/>
        <v>47.582257184296147</v>
      </c>
      <c r="BG54" s="31">
        <f t="shared" si="21"/>
        <v>1.7788385017371142</v>
      </c>
      <c r="BH54" s="31">
        <f t="shared" si="21"/>
        <v>12.774948943586935</v>
      </c>
      <c r="BI54" s="31">
        <f t="shared" si="21"/>
        <v>0</v>
      </c>
      <c r="BJ54" s="31">
        <f t="shared" si="21"/>
        <v>50.367228721918416</v>
      </c>
      <c r="BK54" s="29">
        <f t="shared" si="20"/>
        <v>337.49373283254835</v>
      </c>
    </row>
    <row r="55" spans="1:63" ht="2.25" customHeight="1" x14ac:dyDescent="0.2">
      <c r="A55" s="23"/>
      <c r="B55" s="26"/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4</v>
      </c>
      <c r="B56" s="24" t="s">
        <v>9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 t="s">
        <v>76</v>
      </c>
      <c r="B57" s="26" t="s">
        <v>17</v>
      </c>
      <c r="C57" s="4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9"/>
    </row>
    <row r="58" spans="1:63" x14ac:dyDescent="0.2">
      <c r="A58" s="23"/>
      <c r="B58" s="30" t="s">
        <v>37</v>
      </c>
      <c r="C58" s="31"/>
      <c r="D58" s="28"/>
      <c r="E58" s="28"/>
      <c r="F58" s="28"/>
      <c r="G58" s="37"/>
      <c r="H58" s="31"/>
      <c r="I58" s="28"/>
      <c r="J58" s="28"/>
      <c r="K58" s="28"/>
      <c r="L58" s="37"/>
      <c r="M58" s="31"/>
      <c r="N58" s="28"/>
      <c r="O58" s="28"/>
      <c r="P58" s="28"/>
      <c r="Q58" s="37"/>
      <c r="R58" s="31"/>
      <c r="S58" s="28"/>
      <c r="T58" s="28"/>
      <c r="U58" s="28"/>
      <c r="V58" s="37"/>
      <c r="W58" s="31"/>
      <c r="X58" s="28"/>
      <c r="Y58" s="28"/>
      <c r="Z58" s="28"/>
      <c r="AA58" s="37"/>
      <c r="AB58" s="31"/>
      <c r="AC58" s="28"/>
      <c r="AD58" s="28"/>
      <c r="AE58" s="28"/>
      <c r="AF58" s="37"/>
      <c r="AG58" s="31"/>
      <c r="AH58" s="28"/>
      <c r="AI58" s="28"/>
      <c r="AJ58" s="28"/>
      <c r="AK58" s="37"/>
      <c r="AL58" s="31"/>
      <c r="AM58" s="28"/>
      <c r="AN58" s="28"/>
      <c r="AO58" s="28"/>
      <c r="AP58" s="37"/>
      <c r="AQ58" s="31"/>
      <c r="AR58" s="28"/>
      <c r="AS58" s="28"/>
      <c r="AT58" s="28"/>
      <c r="AU58" s="37"/>
      <c r="AV58" s="31"/>
      <c r="AW58" s="28"/>
      <c r="AX58" s="28"/>
      <c r="AY58" s="28"/>
      <c r="AZ58" s="37"/>
      <c r="BA58" s="31"/>
      <c r="BB58" s="28"/>
      <c r="BC58" s="28"/>
      <c r="BD58" s="28"/>
      <c r="BE58" s="37"/>
      <c r="BF58" s="31"/>
      <c r="BG58" s="28"/>
      <c r="BH58" s="28"/>
      <c r="BI58" s="28"/>
      <c r="BJ58" s="37"/>
      <c r="BK58" s="29"/>
    </row>
    <row r="59" spans="1:63" x14ac:dyDescent="0.2">
      <c r="A59" s="23"/>
      <c r="B59" s="30" t="s">
        <v>85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29">
        <f>SUM(C59:BJ59)</f>
        <v>0</v>
      </c>
    </row>
    <row r="60" spans="1:63" x14ac:dyDescent="0.2">
      <c r="A60" s="23" t="s">
        <v>77</v>
      </c>
      <c r="B60" s="26" t="s">
        <v>18</v>
      </c>
      <c r="C60" s="4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9"/>
    </row>
    <row r="61" spans="1:63" x14ac:dyDescent="0.2">
      <c r="A61" s="23"/>
      <c r="B61" s="30" t="s">
        <v>115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1">
        <v>0</v>
      </c>
      <c r="AV61" s="31">
        <v>0.24734020915652857</v>
      </c>
      <c r="AW61" s="31">
        <v>173.52120198746567</v>
      </c>
      <c r="AX61" s="31">
        <v>284.25878998088911</v>
      </c>
      <c r="AY61" s="31">
        <v>0</v>
      </c>
      <c r="AZ61" s="31">
        <v>0</v>
      </c>
      <c r="BA61" s="31">
        <v>0</v>
      </c>
      <c r="BB61" s="31">
        <v>0</v>
      </c>
      <c r="BC61" s="31">
        <v>0</v>
      </c>
      <c r="BD61" s="31">
        <v>0</v>
      </c>
      <c r="BE61" s="31">
        <v>0</v>
      </c>
      <c r="BF61" s="31">
        <v>0.14701654965114747</v>
      </c>
      <c r="BG61" s="31">
        <v>24.007904257357445</v>
      </c>
      <c r="BH61" s="31">
        <v>0</v>
      </c>
      <c r="BI61" s="31">
        <v>0</v>
      </c>
      <c r="BJ61" s="31">
        <v>0.60744464386940389</v>
      </c>
      <c r="BK61" s="29">
        <f t="shared" ref="BK61:BK66" si="22">SUM(C61:BJ61)</f>
        <v>482.78969762838932</v>
      </c>
    </row>
    <row r="62" spans="1:63" x14ac:dyDescent="0.2">
      <c r="A62" s="23"/>
      <c r="B62" s="30" t="s">
        <v>116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0.15478390628595354</v>
      </c>
      <c r="AW62" s="31">
        <v>74.305004580066665</v>
      </c>
      <c r="AX62" s="31">
        <v>286.83425694339644</v>
      </c>
      <c r="AY62" s="31">
        <v>0</v>
      </c>
      <c r="AZ62" s="31">
        <v>0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4.9848041186083124E-2</v>
      </c>
      <c r="BG62" s="31">
        <v>0</v>
      </c>
      <c r="BH62" s="31">
        <v>0</v>
      </c>
      <c r="BI62" s="31">
        <v>0</v>
      </c>
      <c r="BJ62" s="31">
        <v>0</v>
      </c>
      <c r="BK62" s="29">
        <f t="shared" si="22"/>
        <v>361.34389347093514</v>
      </c>
    </row>
    <row r="63" spans="1:63" x14ac:dyDescent="0.2">
      <c r="A63" s="23"/>
      <c r="B63" s="30" t="s">
        <v>114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0.40152191449463076</v>
      </c>
      <c r="AW63" s="31">
        <v>72.221016478023699</v>
      </c>
      <c r="AX63" s="31">
        <v>0</v>
      </c>
      <c r="AY63" s="31">
        <v>0</v>
      </c>
      <c r="AZ63" s="31">
        <v>1.0550829162764788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8.8649057727059777E-2</v>
      </c>
      <c r="BG63" s="31">
        <v>8.9721822563346276E-3</v>
      </c>
      <c r="BH63" s="31">
        <v>0</v>
      </c>
      <c r="BI63" s="31">
        <v>0</v>
      </c>
      <c r="BJ63" s="31">
        <v>0.38076435999668401</v>
      </c>
      <c r="BK63" s="29">
        <f t="shared" si="22"/>
        <v>74.156006908774884</v>
      </c>
    </row>
    <row r="64" spans="1:63" x14ac:dyDescent="0.2">
      <c r="A64" s="23"/>
      <c r="B64" s="30" t="s">
        <v>117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1.0293024523245999</v>
      </c>
      <c r="AW64" s="31">
        <v>0.80216343040061766</v>
      </c>
      <c r="AX64" s="31">
        <v>298.46192537404715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1.9632706493997942</v>
      </c>
      <c r="BG64" s="31">
        <v>1.1344239738135602E-5</v>
      </c>
      <c r="BH64" s="31">
        <v>0</v>
      </c>
      <c r="BI64" s="31">
        <v>0</v>
      </c>
      <c r="BJ64" s="31">
        <v>0</v>
      </c>
      <c r="BK64" s="29">
        <f t="shared" si="22"/>
        <v>302.25667325041195</v>
      </c>
    </row>
    <row r="65" spans="1:63" x14ac:dyDescent="0.2">
      <c r="A65" s="23"/>
      <c r="B65" s="30" t="s">
        <v>86</v>
      </c>
      <c r="C65" s="31">
        <f>SUM(C61:C64)</f>
        <v>0</v>
      </c>
      <c r="D65" s="31">
        <f t="shared" ref="D65:BJ65" si="23">SUM(D61:D64)</f>
        <v>0</v>
      </c>
      <c r="E65" s="31">
        <f t="shared" si="23"/>
        <v>0</v>
      </c>
      <c r="F65" s="31">
        <f t="shared" si="23"/>
        <v>0</v>
      </c>
      <c r="G65" s="31">
        <f t="shared" si="23"/>
        <v>0</v>
      </c>
      <c r="H65" s="31">
        <f t="shared" si="23"/>
        <v>0</v>
      </c>
      <c r="I65" s="31">
        <f t="shared" si="23"/>
        <v>0</v>
      </c>
      <c r="J65" s="31">
        <f t="shared" si="23"/>
        <v>0</v>
      </c>
      <c r="K65" s="31">
        <f t="shared" si="23"/>
        <v>0</v>
      </c>
      <c r="L65" s="31">
        <f t="shared" si="23"/>
        <v>0</v>
      </c>
      <c r="M65" s="31">
        <f t="shared" si="23"/>
        <v>0</v>
      </c>
      <c r="N65" s="31">
        <f t="shared" si="23"/>
        <v>0</v>
      </c>
      <c r="O65" s="31">
        <f t="shared" si="23"/>
        <v>0</v>
      </c>
      <c r="P65" s="31">
        <f t="shared" si="23"/>
        <v>0</v>
      </c>
      <c r="Q65" s="31">
        <f t="shared" si="23"/>
        <v>0</v>
      </c>
      <c r="R65" s="31">
        <f t="shared" si="23"/>
        <v>0</v>
      </c>
      <c r="S65" s="31">
        <f t="shared" si="23"/>
        <v>0</v>
      </c>
      <c r="T65" s="31">
        <f t="shared" si="23"/>
        <v>0</v>
      </c>
      <c r="U65" s="31">
        <f t="shared" si="23"/>
        <v>0</v>
      </c>
      <c r="V65" s="31">
        <f t="shared" si="23"/>
        <v>0</v>
      </c>
      <c r="W65" s="31">
        <f t="shared" si="23"/>
        <v>0</v>
      </c>
      <c r="X65" s="31">
        <f t="shared" si="23"/>
        <v>0</v>
      </c>
      <c r="Y65" s="31">
        <f t="shared" si="23"/>
        <v>0</v>
      </c>
      <c r="Z65" s="31">
        <f t="shared" si="23"/>
        <v>0</v>
      </c>
      <c r="AA65" s="31">
        <f t="shared" si="23"/>
        <v>0</v>
      </c>
      <c r="AB65" s="31">
        <f t="shared" si="23"/>
        <v>0</v>
      </c>
      <c r="AC65" s="31">
        <f t="shared" si="23"/>
        <v>0</v>
      </c>
      <c r="AD65" s="31">
        <f t="shared" si="23"/>
        <v>0</v>
      </c>
      <c r="AE65" s="31">
        <f t="shared" si="23"/>
        <v>0</v>
      </c>
      <c r="AF65" s="31">
        <f t="shared" si="23"/>
        <v>0</v>
      </c>
      <c r="AG65" s="31">
        <f t="shared" si="23"/>
        <v>0</v>
      </c>
      <c r="AH65" s="31">
        <f t="shared" si="23"/>
        <v>0</v>
      </c>
      <c r="AI65" s="31">
        <f t="shared" si="23"/>
        <v>0</v>
      </c>
      <c r="AJ65" s="31">
        <f t="shared" si="23"/>
        <v>0</v>
      </c>
      <c r="AK65" s="31">
        <f t="shared" si="23"/>
        <v>0</v>
      </c>
      <c r="AL65" s="31">
        <f t="shared" si="23"/>
        <v>0</v>
      </c>
      <c r="AM65" s="31">
        <f t="shared" si="23"/>
        <v>0</v>
      </c>
      <c r="AN65" s="31">
        <f t="shared" si="23"/>
        <v>0</v>
      </c>
      <c r="AO65" s="31">
        <f t="shared" si="23"/>
        <v>0</v>
      </c>
      <c r="AP65" s="31">
        <f t="shared" si="23"/>
        <v>0</v>
      </c>
      <c r="AQ65" s="31">
        <f t="shared" si="23"/>
        <v>0</v>
      </c>
      <c r="AR65" s="31">
        <f t="shared" si="23"/>
        <v>0</v>
      </c>
      <c r="AS65" s="31">
        <f t="shared" si="23"/>
        <v>0</v>
      </c>
      <c r="AT65" s="31">
        <f t="shared" si="23"/>
        <v>0</v>
      </c>
      <c r="AU65" s="31">
        <f t="shared" si="23"/>
        <v>0</v>
      </c>
      <c r="AV65" s="31">
        <f t="shared" si="23"/>
        <v>1.8329484822617128</v>
      </c>
      <c r="AW65" s="31">
        <f t="shared" si="23"/>
        <v>320.84938647595669</v>
      </c>
      <c r="AX65" s="31">
        <f t="shared" si="23"/>
        <v>869.5549722983327</v>
      </c>
      <c r="AY65" s="31">
        <f t="shared" si="23"/>
        <v>0</v>
      </c>
      <c r="AZ65" s="31">
        <f t="shared" si="23"/>
        <v>1.0550829162764788</v>
      </c>
      <c r="BA65" s="31">
        <f t="shared" si="23"/>
        <v>0</v>
      </c>
      <c r="BB65" s="31">
        <f t="shared" si="23"/>
        <v>0</v>
      </c>
      <c r="BC65" s="31">
        <f t="shared" si="23"/>
        <v>0</v>
      </c>
      <c r="BD65" s="31">
        <f t="shared" si="23"/>
        <v>0</v>
      </c>
      <c r="BE65" s="31">
        <f t="shared" si="23"/>
        <v>0</v>
      </c>
      <c r="BF65" s="31">
        <f t="shared" si="23"/>
        <v>2.2487842979640846</v>
      </c>
      <c r="BG65" s="31">
        <f t="shared" si="23"/>
        <v>24.01688778385352</v>
      </c>
      <c r="BH65" s="31">
        <f t="shared" si="23"/>
        <v>0</v>
      </c>
      <c r="BI65" s="31">
        <f t="shared" si="23"/>
        <v>0</v>
      </c>
      <c r="BJ65" s="31">
        <f t="shared" si="23"/>
        <v>0.9882090038660879</v>
      </c>
      <c r="BK65" s="29">
        <f t="shared" si="22"/>
        <v>1220.5462712585111</v>
      </c>
    </row>
    <row r="66" spans="1:63" x14ac:dyDescent="0.2">
      <c r="A66" s="23"/>
      <c r="B66" s="33" t="s">
        <v>84</v>
      </c>
      <c r="C66" s="31">
        <f>C59+C65</f>
        <v>0</v>
      </c>
      <c r="D66" s="31">
        <f t="shared" ref="D66:BJ66" si="24">D59+D65</f>
        <v>0</v>
      </c>
      <c r="E66" s="31">
        <f t="shared" si="24"/>
        <v>0</v>
      </c>
      <c r="F66" s="31">
        <f t="shared" si="24"/>
        <v>0</v>
      </c>
      <c r="G66" s="31">
        <f t="shared" si="24"/>
        <v>0</v>
      </c>
      <c r="H66" s="31">
        <f t="shared" si="24"/>
        <v>0</v>
      </c>
      <c r="I66" s="31">
        <f t="shared" si="24"/>
        <v>0</v>
      </c>
      <c r="J66" s="31">
        <f t="shared" si="24"/>
        <v>0</v>
      </c>
      <c r="K66" s="31">
        <f t="shared" si="24"/>
        <v>0</v>
      </c>
      <c r="L66" s="31">
        <f t="shared" si="24"/>
        <v>0</v>
      </c>
      <c r="M66" s="31">
        <f t="shared" si="24"/>
        <v>0</v>
      </c>
      <c r="N66" s="31">
        <f t="shared" si="24"/>
        <v>0</v>
      </c>
      <c r="O66" s="31">
        <f t="shared" si="24"/>
        <v>0</v>
      </c>
      <c r="P66" s="31">
        <f t="shared" si="24"/>
        <v>0</v>
      </c>
      <c r="Q66" s="31">
        <f t="shared" si="24"/>
        <v>0</v>
      </c>
      <c r="R66" s="31">
        <f t="shared" si="24"/>
        <v>0</v>
      </c>
      <c r="S66" s="31">
        <f t="shared" si="24"/>
        <v>0</v>
      </c>
      <c r="T66" s="31">
        <f t="shared" si="24"/>
        <v>0</v>
      </c>
      <c r="U66" s="31">
        <f t="shared" si="24"/>
        <v>0</v>
      </c>
      <c r="V66" s="31">
        <f t="shared" si="24"/>
        <v>0</v>
      </c>
      <c r="W66" s="31">
        <f t="shared" si="24"/>
        <v>0</v>
      </c>
      <c r="X66" s="31">
        <f t="shared" si="24"/>
        <v>0</v>
      </c>
      <c r="Y66" s="31">
        <f t="shared" si="24"/>
        <v>0</v>
      </c>
      <c r="Z66" s="31">
        <f t="shared" si="24"/>
        <v>0</v>
      </c>
      <c r="AA66" s="31">
        <f t="shared" si="24"/>
        <v>0</v>
      </c>
      <c r="AB66" s="31">
        <f t="shared" si="24"/>
        <v>0</v>
      </c>
      <c r="AC66" s="31">
        <f t="shared" si="24"/>
        <v>0</v>
      </c>
      <c r="AD66" s="31">
        <f t="shared" si="24"/>
        <v>0</v>
      </c>
      <c r="AE66" s="31">
        <f t="shared" si="24"/>
        <v>0</v>
      </c>
      <c r="AF66" s="31">
        <f t="shared" si="24"/>
        <v>0</v>
      </c>
      <c r="AG66" s="31">
        <f t="shared" si="24"/>
        <v>0</v>
      </c>
      <c r="AH66" s="31">
        <f t="shared" si="24"/>
        <v>0</v>
      </c>
      <c r="AI66" s="31">
        <f t="shared" si="24"/>
        <v>0</v>
      </c>
      <c r="AJ66" s="31">
        <f t="shared" si="24"/>
        <v>0</v>
      </c>
      <c r="AK66" s="31">
        <f t="shared" si="24"/>
        <v>0</v>
      </c>
      <c r="AL66" s="31">
        <f t="shared" si="24"/>
        <v>0</v>
      </c>
      <c r="AM66" s="31">
        <f t="shared" si="24"/>
        <v>0</v>
      </c>
      <c r="AN66" s="31">
        <f t="shared" si="24"/>
        <v>0</v>
      </c>
      <c r="AO66" s="31">
        <f t="shared" si="24"/>
        <v>0</v>
      </c>
      <c r="AP66" s="31">
        <f t="shared" si="24"/>
        <v>0</v>
      </c>
      <c r="AQ66" s="31">
        <f t="shared" si="24"/>
        <v>0</v>
      </c>
      <c r="AR66" s="31">
        <f t="shared" si="24"/>
        <v>0</v>
      </c>
      <c r="AS66" s="31">
        <f t="shared" si="24"/>
        <v>0</v>
      </c>
      <c r="AT66" s="31">
        <f t="shared" si="24"/>
        <v>0</v>
      </c>
      <c r="AU66" s="31">
        <f t="shared" si="24"/>
        <v>0</v>
      </c>
      <c r="AV66" s="31">
        <f t="shared" si="24"/>
        <v>1.8329484822617128</v>
      </c>
      <c r="AW66" s="31">
        <f t="shared" si="24"/>
        <v>320.84938647595669</v>
      </c>
      <c r="AX66" s="31">
        <f t="shared" si="24"/>
        <v>869.5549722983327</v>
      </c>
      <c r="AY66" s="31">
        <f t="shared" si="24"/>
        <v>0</v>
      </c>
      <c r="AZ66" s="31">
        <f t="shared" si="24"/>
        <v>1.0550829162764788</v>
      </c>
      <c r="BA66" s="31">
        <f t="shared" si="24"/>
        <v>0</v>
      </c>
      <c r="BB66" s="31">
        <f t="shared" si="24"/>
        <v>0</v>
      </c>
      <c r="BC66" s="31">
        <f t="shared" si="24"/>
        <v>0</v>
      </c>
      <c r="BD66" s="31">
        <f t="shared" si="24"/>
        <v>0</v>
      </c>
      <c r="BE66" s="31">
        <f t="shared" si="24"/>
        <v>0</v>
      </c>
      <c r="BF66" s="31">
        <f t="shared" si="24"/>
        <v>2.2487842979640846</v>
      </c>
      <c r="BG66" s="31">
        <f t="shared" si="24"/>
        <v>24.01688778385352</v>
      </c>
      <c r="BH66" s="31">
        <f t="shared" si="24"/>
        <v>0</v>
      </c>
      <c r="BI66" s="31">
        <f t="shared" si="24"/>
        <v>0</v>
      </c>
      <c r="BJ66" s="31">
        <f t="shared" si="24"/>
        <v>0.9882090038660879</v>
      </c>
      <c r="BK66" s="29">
        <f t="shared" si="22"/>
        <v>1220.5462712585111</v>
      </c>
    </row>
    <row r="67" spans="1:63" ht="4.5" customHeight="1" x14ac:dyDescent="0.2">
      <c r="A67" s="23"/>
      <c r="B67" s="26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19</v>
      </c>
      <c r="B68" s="24" t="s">
        <v>20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 t="s">
        <v>76</v>
      </c>
      <c r="B69" s="26" t="s">
        <v>21</v>
      </c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9"/>
    </row>
    <row r="70" spans="1:63" x14ac:dyDescent="0.2">
      <c r="A70" s="23"/>
      <c r="B70" s="30" t="s">
        <v>37</v>
      </c>
      <c r="C70" s="31"/>
      <c r="D70" s="28"/>
      <c r="E70" s="28"/>
      <c r="F70" s="28"/>
      <c r="G70" s="37"/>
      <c r="H70" s="31"/>
      <c r="I70" s="28"/>
      <c r="J70" s="28"/>
      <c r="K70" s="28"/>
      <c r="L70" s="37"/>
      <c r="M70" s="31"/>
      <c r="N70" s="28"/>
      <c r="O70" s="28"/>
      <c r="P70" s="28"/>
      <c r="Q70" s="37"/>
      <c r="R70" s="31"/>
      <c r="S70" s="28"/>
      <c r="T70" s="28"/>
      <c r="U70" s="28"/>
      <c r="V70" s="37"/>
      <c r="W70" s="31"/>
      <c r="X70" s="28"/>
      <c r="Y70" s="28"/>
      <c r="Z70" s="28"/>
      <c r="AA70" s="37"/>
      <c r="AB70" s="31"/>
      <c r="AC70" s="28"/>
      <c r="AD70" s="28"/>
      <c r="AE70" s="28"/>
      <c r="AF70" s="37"/>
      <c r="AG70" s="31"/>
      <c r="AH70" s="28"/>
      <c r="AI70" s="28"/>
      <c r="AJ70" s="28"/>
      <c r="AK70" s="37"/>
      <c r="AL70" s="31"/>
      <c r="AM70" s="28"/>
      <c r="AN70" s="28"/>
      <c r="AO70" s="28"/>
      <c r="AP70" s="37"/>
      <c r="AQ70" s="31"/>
      <c r="AR70" s="28"/>
      <c r="AS70" s="28"/>
      <c r="AT70" s="28"/>
      <c r="AU70" s="37"/>
      <c r="AV70" s="31"/>
      <c r="AW70" s="28"/>
      <c r="AX70" s="28"/>
      <c r="AY70" s="28"/>
      <c r="AZ70" s="37"/>
      <c r="BA70" s="31"/>
      <c r="BB70" s="28"/>
      <c r="BC70" s="28"/>
      <c r="BD70" s="28"/>
      <c r="BE70" s="37"/>
      <c r="BF70" s="31"/>
      <c r="BG70" s="28"/>
      <c r="BH70" s="28"/>
      <c r="BI70" s="28"/>
      <c r="BJ70" s="37"/>
      <c r="BK70" s="29"/>
    </row>
    <row r="71" spans="1:63" x14ac:dyDescent="0.2">
      <c r="A71" s="23"/>
      <c r="B71" s="33" t="s">
        <v>83</v>
      </c>
      <c r="C71" s="31">
        <v>0</v>
      </c>
      <c r="D71" s="28">
        <v>0</v>
      </c>
      <c r="E71" s="28">
        <v>0</v>
      </c>
      <c r="F71" s="28">
        <v>0</v>
      </c>
      <c r="G71" s="37">
        <v>0</v>
      </c>
      <c r="H71" s="31">
        <v>0</v>
      </c>
      <c r="I71" s="28">
        <v>0</v>
      </c>
      <c r="J71" s="28">
        <v>0</v>
      </c>
      <c r="K71" s="28">
        <v>0</v>
      </c>
      <c r="L71" s="37">
        <v>0</v>
      </c>
      <c r="M71" s="31">
        <v>0</v>
      </c>
      <c r="N71" s="28">
        <v>0</v>
      </c>
      <c r="O71" s="28">
        <v>0</v>
      </c>
      <c r="P71" s="28">
        <v>0</v>
      </c>
      <c r="Q71" s="37">
        <v>0</v>
      </c>
      <c r="R71" s="31">
        <v>0</v>
      </c>
      <c r="S71" s="28">
        <v>0</v>
      </c>
      <c r="T71" s="28">
        <v>0</v>
      </c>
      <c r="U71" s="28">
        <v>0</v>
      </c>
      <c r="V71" s="37">
        <v>0</v>
      </c>
      <c r="W71" s="31">
        <v>0</v>
      </c>
      <c r="X71" s="28">
        <v>0</v>
      </c>
      <c r="Y71" s="28">
        <v>0</v>
      </c>
      <c r="Z71" s="28">
        <v>0</v>
      </c>
      <c r="AA71" s="37">
        <v>0</v>
      </c>
      <c r="AB71" s="31">
        <v>0</v>
      </c>
      <c r="AC71" s="28">
        <v>0</v>
      </c>
      <c r="AD71" s="28">
        <v>0</v>
      </c>
      <c r="AE71" s="28">
        <v>0</v>
      </c>
      <c r="AF71" s="37">
        <v>0</v>
      </c>
      <c r="AG71" s="31">
        <v>0</v>
      </c>
      <c r="AH71" s="28">
        <v>0</v>
      </c>
      <c r="AI71" s="28">
        <v>0</v>
      </c>
      <c r="AJ71" s="28">
        <v>0</v>
      </c>
      <c r="AK71" s="37">
        <v>0</v>
      </c>
      <c r="AL71" s="31">
        <v>0</v>
      </c>
      <c r="AM71" s="28">
        <v>0</v>
      </c>
      <c r="AN71" s="28">
        <v>0</v>
      </c>
      <c r="AO71" s="28">
        <v>0</v>
      </c>
      <c r="AP71" s="37">
        <v>0</v>
      </c>
      <c r="AQ71" s="31">
        <v>0</v>
      </c>
      <c r="AR71" s="28">
        <v>0</v>
      </c>
      <c r="AS71" s="28">
        <v>0</v>
      </c>
      <c r="AT71" s="28">
        <v>0</v>
      </c>
      <c r="AU71" s="37">
        <v>0</v>
      </c>
      <c r="AV71" s="31">
        <v>0</v>
      </c>
      <c r="AW71" s="28">
        <v>0</v>
      </c>
      <c r="AX71" s="28">
        <v>0</v>
      </c>
      <c r="AY71" s="28">
        <v>0</v>
      </c>
      <c r="AZ71" s="37">
        <v>0</v>
      </c>
      <c r="BA71" s="31">
        <v>0</v>
      </c>
      <c r="BB71" s="28">
        <v>0</v>
      </c>
      <c r="BC71" s="28">
        <v>0</v>
      </c>
      <c r="BD71" s="28">
        <v>0</v>
      </c>
      <c r="BE71" s="37">
        <v>0</v>
      </c>
      <c r="BF71" s="31">
        <v>0</v>
      </c>
      <c r="BG71" s="28">
        <v>0</v>
      </c>
      <c r="BH71" s="28">
        <v>0</v>
      </c>
      <c r="BI71" s="28">
        <v>0</v>
      </c>
      <c r="BJ71" s="37">
        <v>0</v>
      </c>
      <c r="BK71" s="29">
        <f>SUM(C71:BJ71)</f>
        <v>0</v>
      </c>
    </row>
    <row r="72" spans="1:63" ht="4.5" customHeight="1" x14ac:dyDescent="0.2">
      <c r="A72" s="23"/>
      <c r="B72" s="38"/>
      <c r="C72" s="4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9"/>
    </row>
    <row r="73" spans="1:63" x14ac:dyDescent="0.2">
      <c r="A73" s="23"/>
      <c r="B73" s="39" t="s">
        <v>99</v>
      </c>
      <c r="C73" s="40">
        <f t="shared" ref="C73:AH73" si="25">C31+C49+C54+C66+C71</f>
        <v>0</v>
      </c>
      <c r="D73" s="40">
        <f t="shared" si="25"/>
        <v>30.168003262432865</v>
      </c>
      <c r="E73" s="40">
        <f t="shared" si="25"/>
        <v>0</v>
      </c>
      <c r="F73" s="40">
        <f t="shared" si="25"/>
        <v>0</v>
      </c>
      <c r="G73" s="40">
        <f t="shared" si="25"/>
        <v>0</v>
      </c>
      <c r="H73" s="40">
        <f t="shared" si="25"/>
        <v>71.59590735225801</v>
      </c>
      <c r="I73" s="40">
        <f t="shared" si="25"/>
        <v>4509.0564238550432</v>
      </c>
      <c r="J73" s="40">
        <f t="shared" si="25"/>
        <v>3273.13455206154</v>
      </c>
      <c r="K73" s="40">
        <f t="shared" si="25"/>
        <v>0</v>
      </c>
      <c r="L73" s="40">
        <f t="shared" si="25"/>
        <v>287.81480296733463</v>
      </c>
      <c r="M73" s="40">
        <f t="shared" si="25"/>
        <v>0</v>
      </c>
      <c r="N73" s="40">
        <f t="shared" si="25"/>
        <v>0</v>
      </c>
      <c r="O73" s="40">
        <f t="shared" si="25"/>
        <v>0</v>
      </c>
      <c r="P73" s="40">
        <f t="shared" si="25"/>
        <v>0</v>
      </c>
      <c r="Q73" s="40">
        <f t="shared" si="25"/>
        <v>0</v>
      </c>
      <c r="R73" s="40">
        <f t="shared" si="25"/>
        <v>39.584633832170056</v>
      </c>
      <c r="S73" s="40">
        <f t="shared" si="25"/>
        <v>182.66665083377609</v>
      </c>
      <c r="T73" s="40">
        <f t="shared" si="25"/>
        <v>805.95357110133591</v>
      </c>
      <c r="U73" s="40">
        <f t="shared" si="25"/>
        <v>0</v>
      </c>
      <c r="V73" s="40">
        <f t="shared" si="25"/>
        <v>37.31718197017301</v>
      </c>
      <c r="W73" s="40">
        <f t="shared" si="25"/>
        <v>0</v>
      </c>
      <c r="X73" s="40">
        <f t="shared" si="25"/>
        <v>0</v>
      </c>
      <c r="Y73" s="40">
        <f t="shared" si="25"/>
        <v>0</v>
      </c>
      <c r="Z73" s="40">
        <f t="shared" si="25"/>
        <v>0</v>
      </c>
      <c r="AA73" s="40">
        <f t="shared" si="25"/>
        <v>0</v>
      </c>
      <c r="AB73" s="40">
        <f t="shared" si="25"/>
        <v>8.0784537022861471</v>
      </c>
      <c r="AC73" s="40">
        <f t="shared" si="25"/>
        <v>173.99349529177701</v>
      </c>
      <c r="AD73" s="40">
        <f t="shared" si="25"/>
        <v>0</v>
      </c>
      <c r="AE73" s="40">
        <f t="shared" si="25"/>
        <v>0</v>
      </c>
      <c r="AF73" s="40">
        <f t="shared" si="25"/>
        <v>5.1229003764750827</v>
      </c>
      <c r="AG73" s="40">
        <f t="shared" si="25"/>
        <v>0</v>
      </c>
      <c r="AH73" s="40">
        <f t="shared" si="25"/>
        <v>0</v>
      </c>
      <c r="AI73" s="40">
        <f t="shared" ref="AI73:BK73" si="26">AI31+AI49+AI54+AI66+AI71</f>
        <v>0</v>
      </c>
      <c r="AJ73" s="40">
        <f t="shared" si="26"/>
        <v>0</v>
      </c>
      <c r="AK73" s="40">
        <f t="shared" si="26"/>
        <v>0</v>
      </c>
      <c r="AL73" s="40">
        <f t="shared" si="26"/>
        <v>10.599223738307284</v>
      </c>
      <c r="AM73" s="40">
        <f t="shared" si="26"/>
        <v>9.0044794421505869E-2</v>
      </c>
      <c r="AN73" s="40">
        <f t="shared" si="26"/>
        <v>0</v>
      </c>
      <c r="AO73" s="40">
        <f t="shared" si="26"/>
        <v>0</v>
      </c>
      <c r="AP73" s="40">
        <f t="shared" si="26"/>
        <v>3.4983672922836506</v>
      </c>
      <c r="AQ73" s="40">
        <f t="shared" si="26"/>
        <v>0</v>
      </c>
      <c r="AR73" s="40">
        <f t="shared" si="26"/>
        <v>0</v>
      </c>
      <c r="AS73" s="40">
        <f t="shared" si="26"/>
        <v>0</v>
      </c>
      <c r="AT73" s="40">
        <f t="shared" si="26"/>
        <v>0</v>
      </c>
      <c r="AU73" s="40">
        <f t="shared" si="26"/>
        <v>0</v>
      </c>
      <c r="AV73" s="40">
        <f t="shared" si="26"/>
        <v>819.7912255114187</v>
      </c>
      <c r="AW73" s="40">
        <f t="shared" si="26"/>
        <v>1371.8319742426929</v>
      </c>
      <c r="AX73" s="40">
        <f t="shared" si="26"/>
        <v>1215.6624365815039</v>
      </c>
      <c r="AY73" s="40">
        <f t="shared" si="26"/>
        <v>0</v>
      </c>
      <c r="AZ73" s="40">
        <f t="shared" si="26"/>
        <v>722.89329677028798</v>
      </c>
      <c r="BA73" s="40">
        <f t="shared" si="26"/>
        <v>0</v>
      </c>
      <c r="BB73" s="40">
        <f t="shared" si="26"/>
        <v>0</v>
      </c>
      <c r="BC73" s="40">
        <f t="shared" si="26"/>
        <v>0</v>
      </c>
      <c r="BD73" s="40">
        <f t="shared" si="26"/>
        <v>0</v>
      </c>
      <c r="BE73" s="40">
        <f t="shared" si="26"/>
        <v>0</v>
      </c>
      <c r="BF73" s="40">
        <f t="shared" si="26"/>
        <v>755.18050018055203</v>
      </c>
      <c r="BG73" s="40">
        <f t="shared" si="26"/>
        <v>142.94626386799925</v>
      </c>
      <c r="BH73" s="40">
        <f t="shared" si="26"/>
        <v>138.82251087696994</v>
      </c>
      <c r="BI73" s="40">
        <f t="shared" si="26"/>
        <v>0</v>
      </c>
      <c r="BJ73" s="40">
        <f t="shared" si="26"/>
        <v>269.890096175601</v>
      </c>
      <c r="BK73" s="40">
        <f t="shared" si="26"/>
        <v>14875.692516638641</v>
      </c>
    </row>
    <row r="74" spans="1:63" ht="4.5" customHeight="1" x14ac:dyDescent="0.2">
      <c r="A74" s="23"/>
      <c r="B74" s="39"/>
      <c r="C74" s="52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53"/>
    </row>
    <row r="75" spans="1:63" ht="14.25" customHeight="1" x14ac:dyDescent="0.3">
      <c r="A75" s="23" t="s">
        <v>5</v>
      </c>
      <c r="B75" s="21" t="s">
        <v>23</v>
      </c>
      <c r="C75" s="52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53"/>
    </row>
    <row r="76" spans="1:63" x14ac:dyDescent="0.2">
      <c r="A76" s="23"/>
      <c r="B76" s="30" t="s">
        <v>37</v>
      </c>
      <c r="C76" s="28"/>
      <c r="D76" s="28"/>
      <c r="E76" s="28"/>
      <c r="F76" s="28"/>
      <c r="G76" s="41"/>
      <c r="H76" s="31"/>
      <c r="I76" s="28"/>
      <c r="J76" s="28"/>
      <c r="K76" s="28"/>
      <c r="L76" s="41"/>
      <c r="M76" s="31"/>
      <c r="N76" s="28"/>
      <c r="O76" s="28"/>
      <c r="P76" s="28"/>
      <c r="Q76" s="41"/>
      <c r="R76" s="31"/>
      <c r="S76" s="28"/>
      <c r="T76" s="28"/>
      <c r="U76" s="28"/>
      <c r="V76" s="37"/>
      <c r="W76" s="42"/>
      <c r="X76" s="28"/>
      <c r="Y76" s="28"/>
      <c r="Z76" s="28"/>
      <c r="AA76" s="41"/>
      <c r="AB76" s="31"/>
      <c r="AC76" s="28"/>
      <c r="AD76" s="28"/>
      <c r="AE76" s="28"/>
      <c r="AF76" s="41"/>
      <c r="AG76" s="31"/>
      <c r="AH76" s="28"/>
      <c r="AI76" s="28"/>
      <c r="AJ76" s="28"/>
      <c r="AK76" s="41"/>
      <c r="AL76" s="31"/>
      <c r="AM76" s="28"/>
      <c r="AN76" s="28"/>
      <c r="AO76" s="28"/>
      <c r="AP76" s="41"/>
      <c r="AQ76" s="31"/>
      <c r="AR76" s="28"/>
      <c r="AS76" s="28"/>
      <c r="AT76" s="28"/>
      <c r="AU76" s="41"/>
      <c r="AV76" s="31"/>
      <c r="AW76" s="28"/>
      <c r="AX76" s="28"/>
      <c r="AY76" s="28"/>
      <c r="AZ76" s="41"/>
      <c r="BA76" s="31"/>
      <c r="BB76" s="28"/>
      <c r="BC76" s="28"/>
      <c r="BD76" s="28"/>
      <c r="BE76" s="41"/>
      <c r="BF76" s="31"/>
      <c r="BG76" s="28"/>
      <c r="BH76" s="28"/>
      <c r="BI76" s="28"/>
      <c r="BJ76" s="41"/>
      <c r="BK76" s="31"/>
    </row>
    <row r="77" spans="1:63" ht="13.5" thickBot="1" x14ac:dyDescent="0.25">
      <c r="A77" s="43"/>
      <c r="B77" s="33" t="s">
        <v>83</v>
      </c>
      <c r="C77" s="28">
        <v>0</v>
      </c>
      <c r="D77" s="28">
        <v>0</v>
      </c>
      <c r="E77" s="28">
        <v>0</v>
      </c>
      <c r="F77" s="28">
        <v>0</v>
      </c>
      <c r="G77" s="41">
        <v>0</v>
      </c>
      <c r="H77" s="31">
        <v>0</v>
      </c>
      <c r="I77" s="28">
        <v>0</v>
      </c>
      <c r="J77" s="28">
        <v>0</v>
      </c>
      <c r="K77" s="28">
        <v>0</v>
      </c>
      <c r="L77" s="41">
        <v>0</v>
      </c>
      <c r="M77" s="31">
        <v>0</v>
      </c>
      <c r="N77" s="28">
        <v>0</v>
      </c>
      <c r="O77" s="28">
        <v>0</v>
      </c>
      <c r="P77" s="28">
        <v>0</v>
      </c>
      <c r="Q77" s="41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42">
        <v>0</v>
      </c>
      <c r="X77" s="28">
        <v>0</v>
      </c>
      <c r="Y77" s="28">
        <v>0</v>
      </c>
      <c r="Z77" s="28">
        <v>0</v>
      </c>
      <c r="AA77" s="41">
        <v>0</v>
      </c>
      <c r="AB77" s="31">
        <v>0</v>
      </c>
      <c r="AC77" s="28">
        <v>0</v>
      </c>
      <c r="AD77" s="28">
        <v>0</v>
      </c>
      <c r="AE77" s="28">
        <v>0</v>
      </c>
      <c r="AF77" s="41">
        <v>0</v>
      </c>
      <c r="AG77" s="31">
        <v>0</v>
      </c>
      <c r="AH77" s="28">
        <v>0</v>
      </c>
      <c r="AI77" s="28">
        <v>0</v>
      </c>
      <c r="AJ77" s="28">
        <v>0</v>
      </c>
      <c r="AK77" s="41">
        <v>0</v>
      </c>
      <c r="AL77" s="31">
        <v>0</v>
      </c>
      <c r="AM77" s="28">
        <v>0</v>
      </c>
      <c r="AN77" s="28">
        <v>0</v>
      </c>
      <c r="AO77" s="28">
        <v>0</v>
      </c>
      <c r="AP77" s="41">
        <v>0</v>
      </c>
      <c r="AQ77" s="31">
        <v>0</v>
      </c>
      <c r="AR77" s="28">
        <v>0</v>
      </c>
      <c r="AS77" s="28">
        <v>0</v>
      </c>
      <c r="AT77" s="28">
        <v>0</v>
      </c>
      <c r="AU77" s="41">
        <v>0</v>
      </c>
      <c r="AV77" s="31">
        <v>0</v>
      </c>
      <c r="AW77" s="28">
        <v>0</v>
      </c>
      <c r="AX77" s="28">
        <v>0</v>
      </c>
      <c r="AY77" s="28">
        <v>0</v>
      </c>
      <c r="AZ77" s="41">
        <v>0</v>
      </c>
      <c r="BA77" s="31">
        <v>0</v>
      </c>
      <c r="BB77" s="28">
        <v>0</v>
      </c>
      <c r="BC77" s="28">
        <v>0</v>
      </c>
      <c r="BD77" s="28">
        <v>0</v>
      </c>
      <c r="BE77" s="41">
        <v>0</v>
      </c>
      <c r="BF77" s="31">
        <v>0</v>
      </c>
      <c r="BG77" s="28">
        <v>0</v>
      </c>
      <c r="BH77" s="28">
        <v>0</v>
      </c>
      <c r="BI77" s="28">
        <v>0</v>
      </c>
      <c r="BJ77" s="41">
        <v>0</v>
      </c>
      <c r="BK77" s="29">
        <f>SUM(C77:BJ77)</f>
        <v>0</v>
      </c>
    </row>
    <row r="78" spans="1:63" ht="6" customHeight="1" x14ac:dyDescent="0.2">
      <c r="A78" s="35"/>
      <c r="B78" s="44"/>
    </row>
    <row r="79" spans="1:63" x14ac:dyDescent="0.2">
      <c r="A79" s="35"/>
      <c r="B79" s="35" t="s">
        <v>26</v>
      </c>
      <c r="L79" s="35" t="s">
        <v>38</v>
      </c>
    </row>
    <row r="80" spans="1:63" x14ac:dyDescent="0.2">
      <c r="A80" s="35"/>
      <c r="B80" s="35" t="s">
        <v>27</v>
      </c>
      <c r="L80" s="35" t="s">
        <v>30</v>
      </c>
    </row>
    <row r="81" spans="2:63" x14ac:dyDescent="0.2">
      <c r="L81" s="35" t="s">
        <v>31</v>
      </c>
    </row>
    <row r="82" spans="2:63" x14ac:dyDescent="0.2">
      <c r="B82" s="35" t="s">
        <v>33</v>
      </c>
      <c r="L82" s="35" t="s">
        <v>98</v>
      </c>
      <c r="BI82" s="45"/>
      <c r="BK82" s="86"/>
    </row>
    <row r="83" spans="2:63" x14ac:dyDescent="0.2">
      <c r="B83" s="35" t="s">
        <v>34</v>
      </c>
      <c r="L83" s="35" t="s">
        <v>100</v>
      </c>
    </row>
    <row r="84" spans="2:63" x14ac:dyDescent="0.2">
      <c r="B84" s="35"/>
      <c r="L84" s="35" t="s">
        <v>32</v>
      </c>
    </row>
    <row r="86" spans="2:63" x14ac:dyDescent="0.2">
      <c r="B86" s="25" t="s">
        <v>38</v>
      </c>
    </row>
    <row r="87" spans="2:63" x14ac:dyDescent="0.2">
      <c r="B87" s="25" t="s">
        <v>30</v>
      </c>
    </row>
    <row r="88" spans="2:63" x14ac:dyDescent="0.2">
      <c r="B88" s="25" t="s">
        <v>31</v>
      </c>
    </row>
    <row r="89" spans="2:63" x14ac:dyDescent="0.2">
      <c r="B89" s="25" t="s">
        <v>98</v>
      </c>
    </row>
    <row r="90" spans="2:63" x14ac:dyDescent="0.2">
      <c r="B90" s="25" t="s">
        <v>100</v>
      </c>
    </row>
    <row r="91" spans="2:63" x14ac:dyDescent="0.2">
      <c r="B91" s="25" t="s">
        <v>32</v>
      </c>
    </row>
    <row r="92" spans="2:63" x14ac:dyDescent="0.2">
      <c r="B92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1:BK51"/>
    <mergeCell ref="C55:BK55"/>
    <mergeCell ref="C10:BK10"/>
    <mergeCell ref="C13:BK13"/>
    <mergeCell ref="C16:BK16"/>
    <mergeCell ref="C19:BK19"/>
    <mergeCell ref="C22:BK22"/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130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113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7">
        <v>7.5274177539787538E-4</v>
      </c>
      <c r="E5" s="7">
        <v>1.2372493110963114E-2</v>
      </c>
      <c r="F5" s="7">
        <v>0.31006447770708812</v>
      </c>
      <c r="G5" s="7">
        <v>5.5912027384197316E-3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41</v>
      </c>
      <c r="D6" s="7">
        <v>0.79219372969716595</v>
      </c>
      <c r="E6" s="7">
        <v>3.9549542822612258</v>
      </c>
      <c r="F6" s="7">
        <v>9.0722307996116811</v>
      </c>
      <c r="G6" s="7">
        <v>1.5071557010584653</v>
      </c>
      <c r="H6" s="7">
        <v>0</v>
      </c>
      <c r="I6" s="7">
        <v>0</v>
      </c>
      <c r="J6" s="7">
        <v>8.0119348198154222E-2</v>
      </c>
      <c r="K6" s="7">
        <v>0</v>
      </c>
    </row>
    <row r="7" spans="2:11" x14ac:dyDescent="0.2">
      <c r="B7" s="1">
        <v>3</v>
      </c>
      <c r="C7" s="2" t="s">
        <v>42</v>
      </c>
      <c r="D7" s="7">
        <v>0</v>
      </c>
      <c r="E7" s="7">
        <v>6.549879460010391E-2</v>
      </c>
      <c r="F7" s="7">
        <v>3.1395013199112892E-2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43</v>
      </c>
      <c r="D8" s="7">
        <v>77.177722795576386</v>
      </c>
      <c r="E8" s="7">
        <v>32.38675618564001</v>
      </c>
      <c r="F8" s="7">
        <v>11.75114059578369</v>
      </c>
      <c r="G8" s="7">
        <v>4.788568287645341</v>
      </c>
      <c r="H8" s="7">
        <v>0</v>
      </c>
      <c r="I8" s="7">
        <v>0</v>
      </c>
      <c r="J8" s="7">
        <v>1.7448231157392354E-3</v>
      </c>
      <c r="K8" s="7">
        <v>0</v>
      </c>
    </row>
    <row r="9" spans="2:11" x14ac:dyDescent="0.2">
      <c r="B9" s="1">
        <v>5</v>
      </c>
      <c r="C9" s="3" t="s">
        <v>44</v>
      </c>
      <c r="D9" s="7">
        <v>16.161694923350954</v>
      </c>
      <c r="E9" s="7">
        <v>27.580092671318766</v>
      </c>
      <c r="F9" s="7">
        <v>49.370781640760356</v>
      </c>
      <c r="G9" s="7">
        <v>2.862070103929605</v>
      </c>
      <c r="H9" s="7">
        <v>0</v>
      </c>
      <c r="I9" s="7">
        <v>0</v>
      </c>
      <c r="J9" s="7">
        <v>0.25185440372464268</v>
      </c>
      <c r="K9" s="7">
        <v>0</v>
      </c>
    </row>
    <row r="10" spans="2:11" x14ac:dyDescent="0.2">
      <c r="B10" s="1">
        <v>6</v>
      </c>
      <c r="C10" s="3" t="s">
        <v>45</v>
      </c>
      <c r="D10" s="7">
        <v>0.11194801832134495</v>
      </c>
      <c r="E10" s="7">
        <v>1.0846247248576539</v>
      </c>
      <c r="F10" s="7">
        <v>5.9344015718149414</v>
      </c>
      <c r="G10" s="7">
        <v>0.88838898956250767</v>
      </c>
      <c r="H10" s="7">
        <v>0</v>
      </c>
      <c r="I10" s="7">
        <v>0</v>
      </c>
      <c r="J10" s="7">
        <v>3.0662185506051261E-2</v>
      </c>
      <c r="K10" s="7">
        <v>0</v>
      </c>
    </row>
    <row r="11" spans="2:11" x14ac:dyDescent="0.2">
      <c r="B11" s="1">
        <v>7</v>
      </c>
      <c r="C11" s="3" t="s">
        <v>46</v>
      </c>
      <c r="D11" s="7">
        <v>8.0397394027261075</v>
      </c>
      <c r="E11" s="7">
        <v>18.895696947508448</v>
      </c>
      <c r="F11" s="7">
        <v>21.360120630570663</v>
      </c>
      <c r="G11" s="7">
        <v>1.8317179741573648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48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49</v>
      </c>
      <c r="D14" s="7">
        <v>0.35076405724173759</v>
      </c>
      <c r="E14" s="7">
        <v>89.30429177127246</v>
      </c>
      <c r="F14" s="7">
        <v>15.519956567239079</v>
      </c>
      <c r="G14" s="7">
        <v>1.2095757390335553</v>
      </c>
      <c r="H14" s="7">
        <v>0</v>
      </c>
      <c r="I14" s="7">
        <v>0</v>
      </c>
      <c r="J14" s="7">
        <v>2.6323113978132983E-2</v>
      </c>
      <c r="K14" s="7">
        <v>0</v>
      </c>
    </row>
    <row r="15" spans="2:11" x14ac:dyDescent="0.2">
      <c r="B15" s="1">
        <v>11</v>
      </c>
      <c r="C15" s="3" t="s">
        <v>50</v>
      </c>
      <c r="D15" s="7">
        <v>75.665697747816907</v>
      </c>
      <c r="E15" s="7">
        <v>272.07878591755622</v>
      </c>
      <c r="F15" s="7">
        <v>175.40915468671298</v>
      </c>
      <c r="G15" s="7">
        <v>41.694537348589314</v>
      </c>
      <c r="H15" s="7">
        <v>0</v>
      </c>
      <c r="I15" s="7">
        <v>0</v>
      </c>
      <c r="J15" s="7">
        <v>0.17906595758315208</v>
      </c>
      <c r="K15" s="7">
        <v>0</v>
      </c>
    </row>
    <row r="16" spans="2:11" x14ac:dyDescent="0.2">
      <c r="B16" s="1">
        <v>12</v>
      </c>
      <c r="C16" s="3" t="s">
        <v>51</v>
      </c>
      <c r="D16" s="7">
        <v>288.14442126411546</v>
      </c>
      <c r="E16" s="7">
        <v>7.9495166075224368</v>
      </c>
      <c r="F16" s="7">
        <v>8.7996080424886092</v>
      </c>
      <c r="G16" s="7">
        <v>4.6207696598182171</v>
      </c>
      <c r="H16" s="7">
        <v>0</v>
      </c>
      <c r="I16" s="7">
        <v>0</v>
      </c>
      <c r="J16" s="7">
        <v>6.2648243627825617E-2</v>
      </c>
      <c r="K16" s="7">
        <v>0</v>
      </c>
    </row>
    <row r="17" spans="2:11" x14ac:dyDescent="0.2">
      <c r="B17" s="1">
        <v>13</v>
      </c>
      <c r="C17" s="3" t="s">
        <v>52</v>
      </c>
      <c r="D17" s="7">
        <v>0.14115605751875143</v>
      </c>
      <c r="E17" s="7">
        <v>0.21337169111924673</v>
      </c>
      <c r="F17" s="7">
        <v>0.9838870625610685</v>
      </c>
      <c r="G17" s="7">
        <v>2.0191142641217436E-2</v>
      </c>
      <c r="H17" s="7">
        <v>0</v>
      </c>
      <c r="I17" s="7">
        <v>0</v>
      </c>
      <c r="J17" s="7">
        <v>6.418695663478859E-4</v>
      </c>
      <c r="K17" s="7">
        <v>0</v>
      </c>
    </row>
    <row r="18" spans="2:11" x14ac:dyDescent="0.2">
      <c r="B18" s="1">
        <v>14</v>
      </c>
      <c r="C18" s="3" t="s">
        <v>53</v>
      </c>
      <c r="D18" s="7">
        <v>4.4359112726072576E-2</v>
      </c>
      <c r="E18" s="7">
        <v>1.1970601719214125</v>
      </c>
      <c r="F18" s="7">
        <v>5.7330356670097196</v>
      </c>
      <c r="G18" s="7">
        <v>0.9721781711690467</v>
      </c>
      <c r="H18" s="7">
        <v>0</v>
      </c>
      <c r="I18" s="7">
        <v>0</v>
      </c>
      <c r="J18" s="7">
        <v>1.818165018706887E-3</v>
      </c>
      <c r="K18" s="7">
        <v>0</v>
      </c>
    </row>
    <row r="19" spans="2:11" x14ac:dyDescent="0.2">
      <c r="B19" s="1">
        <v>15</v>
      </c>
      <c r="C19" s="3" t="s">
        <v>54</v>
      </c>
      <c r="D19" s="7">
        <v>8.9008980678682601</v>
      </c>
      <c r="E19" s="7">
        <v>26.076298859213988</v>
      </c>
      <c r="F19" s="7">
        <v>67.920598421544184</v>
      </c>
      <c r="G19" s="7">
        <v>11.285952179013481</v>
      </c>
      <c r="H19" s="7">
        <v>0</v>
      </c>
      <c r="I19" s="7">
        <v>0</v>
      </c>
      <c r="J19" s="7">
        <v>4.4675058259738554E-5</v>
      </c>
      <c r="K19" s="7">
        <v>0</v>
      </c>
    </row>
    <row r="20" spans="2:11" x14ac:dyDescent="0.2">
      <c r="B20" s="1">
        <v>16</v>
      </c>
      <c r="C20" s="3" t="s">
        <v>55</v>
      </c>
      <c r="D20" s="7">
        <v>311.75285341566757</v>
      </c>
      <c r="E20" s="7">
        <v>258.89789483853986</v>
      </c>
      <c r="F20" s="7">
        <v>144.45984415041423</v>
      </c>
      <c r="G20" s="7">
        <v>26.072205936195232</v>
      </c>
      <c r="H20" s="7">
        <v>0</v>
      </c>
      <c r="I20" s="7">
        <v>0</v>
      </c>
      <c r="J20" s="7">
        <v>24.222093706565996</v>
      </c>
      <c r="K20" s="7">
        <v>0</v>
      </c>
    </row>
    <row r="21" spans="2:11" x14ac:dyDescent="0.2">
      <c r="B21" s="1">
        <v>17</v>
      </c>
      <c r="C21" s="3" t="s">
        <v>56</v>
      </c>
      <c r="D21" s="7">
        <v>42.754433956128338</v>
      </c>
      <c r="E21" s="7">
        <v>39.737654301278305</v>
      </c>
      <c r="F21" s="7">
        <v>88.68803279779064</v>
      </c>
      <c r="G21" s="7">
        <v>12.451798021349784</v>
      </c>
      <c r="H21" s="7">
        <v>0</v>
      </c>
      <c r="I21" s="7">
        <v>0</v>
      </c>
      <c r="J21" s="7">
        <v>0.46319965809502828</v>
      </c>
      <c r="K21" s="7">
        <v>0</v>
      </c>
    </row>
    <row r="22" spans="2:11" x14ac:dyDescent="0.2">
      <c r="B22" s="1">
        <v>18</v>
      </c>
      <c r="C22" s="2" t="s">
        <v>57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58</v>
      </c>
      <c r="D23" s="7">
        <v>4.2038900093916993</v>
      </c>
      <c r="E23" s="7">
        <v>24.126791005748483</v>
      </c>
      <c r="F23" s="7">
        <v>62.886621116839706</v>
      </c>
      <c r="G23" s="7">
        <v>16.171929347206543</v>
      </c>
      <c r="H23" s="7">
        <v>0</v>
      </c>
      <c r="I23" s="7">
        <v>0</v>
      </c>
      <c r="J23" s="7">
        <v>0.4603191179345742</v>
      </c>
      <c r="K23" s="7">
        <v>0</v>
      </c>
    </row>
    <row r="24" spans="2:11" x14ac:dyDescent="0.2">
      <c r="B24" s="1">
        <v>20</v>
      </c>
      <c r="C24" s="3" t="s">
        <v>59</v>
      </c>
      <c r="D24" s="7">
        <v>6438.5030565781808</v>
      </c>
      <c r="E24" s="7">
        <v>988.44707780998726</v>
      </c>
      <c r="F24" s="7">
        <v>352.40352756563328</v>
      </c>
      <c r="G24" s="7">
        <v>56.577770152653201</v>
      </c>
      <c r="H24" s="7">
        <v>0</v>
      </c>
      <c r="I24" s="7">
        <v>0</v>
      </c>
      <c r="J24" s="7">
        <v>1180.5681686498124</v>
      </c>
      <c r="K24" s="7">
        <v>0</v>
      </c>
    </row>
    <row r="25" spans="2:11" x14ac:dyDescent="0.2">
      <c r="B25" s="1">
        <v>21</v>
      </c>
      <c r="C25" s="2" t="s">
        <v>60</v>
      </c>
      <c r="D25" s="7">
        <v>3.0596171619575356E-3</v>
      </c>
      <c r="E25" s="7">
        <v>9.8323165880582278E-3</v>
      </c>
      <c r="F25" s="7">
        <v>9.3861999848906474E-2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61</v>
      </c>
      <c r="D26" s="7">
        <v>0</v>
      </c>
      <c r="E26" s="7">
        <v>4.8508087888464772E-2</v>
      </c>
      <c r="F26" s="7">
        <v>0.53221173907915043</v>
      </c>
      <c r="G26" s="7">
        <v>3.6794025136680106E-2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62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63</v>
      </c>
      <c r="D28" s="7">
        <v>3.1615720343981103E-3</v>
      </c>
      <c r="E28" s="7">
        <v>4.5842103971366212E-2</v>
      </c>
      <c r="F28" s="7">
        <v>4.6351620822671441E-2</v>
      </c>
      <c r="G28" s="7">
        <v>3.2855840290555828E-3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64</v>
      </c>
      <c r="D29" s="7">
        <v>750.40519747386384</v>
      </c>
      <c r="E29" s="7">
        <v>101.88976469098795</v>
      </c>
      <c r="F29" s="7">
        <v>42.937657606278364</v>
      </c>
      <c r="G29" s="7">
        <v>5.3353371011797934</v>
      </c>
      <c r="H29" s="7">
        <v>0</v>
      </c>
      <c r="I29" s="7">
        <v>0</v>
      </c>
      <c r="J29" s="7">
        <v>0.28351748431581908</v>
      </c>
      <c r="K29" s="7">
        <v>0</v>
      </c>
    </row>
    <row r="30" spans="2:11" x14ac:dyDescent="0.2">
      <c r="B30" s="1">
        <v>26</v>
      </c>
      <c r="C30" s="3" t="s">
        <v>65</v>
      </c>
      <c r="D30" s="7">
        <v>11.739411344095906</v>
      </c>
      <c r="E30" s="7">
        <v>10.36193623106842</v>
      </c>
      <c r="F30" s="7">
        <v>18.650683798546691</v>
      </c>
      <c r="G30" s="7">
        <v>3.0441386165864692</v>
      </c>
      <c r="H30" s="7">
        <v>0</v>
      </c>
      <c r="I30" s="7">
        <v>0</v>
      </c>
      <c r="J30" s="7">
        <v>2.7533588644062187E-2</v>
      </c>
      <c r="K30" s="7">
        <v>0</v>
      </c>
    </row>
    <row r="31" spans="2:11" x14ac:dyDescent="0.2">
      <c r="B31" s="1">
        <v>27</v>
      </c>
      <c r="C31" s="3" t="s">
        <v>14</v>
      </c>
      <c r="D31" s="7">
        <v>7.2464285374430892E-2</v>
      </c>
      <c r="E31" s="7">
        <v>3.3607437758320415</v>
      </c>
      <c r="F31" s="7">
        <v>1.512355387484587</v>
      </c>
      <c r="G31" s="7">
        <v>3.4334856321990556E-2</v>
      </c>
      <c r="H31" s="7">
        <v>0</v>
      </c>
      <c r="I31" s="7">
        <v>0</v>
      </c>
      <c r="J31" s="7">
        <v>0.76522070180142165</v>
      </c>
      <c r="K31" s="7">
        <v>0</v>
      </c>
    </row>
    <row r="32" spans="2:11" x14ac:dyDescent="0.2">
      <c r="B32" s="1">
        <v>28</v>
      </c>
      <c r="C32" s="3" t="s">
        <v>66</v>
      </c>
      <c r="D32" s="7">
        <v>1.3685523603342356</v>
      </c>
      <c r="E32" s="7">
        <v>0.98553225382064258</v>
      </c>
      <c r="F32" s="7">
        <v>1.6640131944932446</v>
      </c>
      <c r="G32" s="7">
        <v>0.19568179892545018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67</v>
      </c>
      <c r="D33" s="7">
        <v>18.930681300345935</v>
      </c>
      <c r="E33" s="7">
        <v>22.923337651227936</v>
      </c>
      <c r="F33" s="7">
        <v>26.460973897311518</v>
      </c>
      <c r="G33" s="7">
        <v>1.8583635419115918</v>
      </c>
      <c r="H33" s="7">
        <v>0</v>
      </c>
      <c r="I33" s="7">
        <v>0</v>
      </c>
      <c r="J33" s="7">
        <v>6.3547748724154833E-3</v>
      </c>
      <c r="K33" s="7">
        <v>0</v>
      </c>
    </row>
    <row r="34" spans="2:11" x14ac:dyDescent="0.2">
      <c r="B34" s="1">
        <v>30</v>
      </c>
      <c r="C34" s="3" t="s">
        <v>68</v>
      </c>
      <c r="D34" s="7">
        <v>73.559575197906597</v>
      </c>
      <c r="E34" s="7">
        <v>41.950233297190202</v>
      </c>
      <c r="F34" s="7">
        <v>31.332160719540418</v>
      </c>
      <c r="G34" s="7">
        <v>3.8388816880765613</v>
      </c>
      <c r="H34" s="7">
        <v>0</v>
      </c>
      <c r="I34" s="7">
        <v>0</v>
      </c>
      <c r="J34" s="7">
        <v>0.23570976179664535</v>
      </c>
      <c r="K34" s="7">
        <v>0</v>
      </c>
    </row>
    <row r="35" spans="2:11" x14ac:dyDescent="0.2">
      <c r="B35" s="1">
        <v>31</v>
      </c>
      <c r="C35" s="2" t="s">
        <v>69</v>
      </c>
      <c r="D35" s="7">
        <v>3.6494176421223683</v>
      </c>
      <c r="E35" s="7">
        <v>3.8372291266343235E-2</v>
      </c>
      <c r="F35" s="7">
        <v>1.0883663039735156</v>
      </c>
      <c r="G35" s="7">
        <v>0.20064239512950838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70</v>
      </c>
      <c r="D36" s="7">
        <v>432.42584595460329</v>
      </c>
      <c r="E36" s="7">
        <v>47.472163641082346</v>
      </c>
      <c r="F36" s="7">
        <v>58.444988713406524</v>
      </c>
      <c r="G36" s="7">
        <v>10.232270484118667</v>
      </c>
      <c r="H36" s="7">
        <v>0</v>
      </c>
      <c r="I36" s="7">
        <v>0</v>
      </c>
      <c r="J36" s="7">
        <v>11.390177963955397</v>
      </c>
      <c r="K36" s="7">
        <v>0</v>
      </c>
    </row>
    <row r="37" spans="2:11" x14ac:dyDescent="0.2">
      <c r="B37" s="1">
        <v>33</v>
      </c>
      <c r="C37" s="3" t="s">
        <v>101</v>
      </c>
      <c r="D37" s="7">
        <v>111.1113917157509</v>
      </c>
      <c r="E37" s="7">
        <v>141.55066399501862</v>
      </c>
      <c r="F37" s="7">
        <v>60.072822305169062</v>
      </c>
      <c r="G37" s="7">
        <v>11.841681120178324</v>
      </c>
      <c r="H37" s="7">
        <v>0</v>
      </c>
      <c r="I37" s="7">
        <v>0</v>
      </c>
      <c r="J37" s="7">
        <v>0.33610827250465247</v>
      </c>
      <c r="K37" s="7">
        <v>0</v>
      </c>
    </row>
    <row r="38" spans="2:11" x14ac:dyDescent="0.2">
      <c r="B38" s="1">
        <v>34</v>
      </c>
      <c r="C38" s="3" t="s">
        <v>71</v>
      </c>
      <c r="D38" s="7">
        <v>18.787305843614327</v>
      </c>
      <c r="E38" s="7">
        <v>5.7440141986759639E-2</v>
      </c>
      <c r="F38" s="7">
        <v>1.2832572210227915</v>
      </c>
      <c r="G38" s="7">
        <v>7.9226028041605237E-3</v>
      </c>
      <c r="H38" s="7">
        <v>0</v>
      </c>
      <c r="I38" s="7">
        <v>0</v>
      </c>
      <c r="J38" s="7">
        <v>0</v>
      </c>
      <c r="K38" s="7">
        <v>0</v>
      </c>
    </row>
    <row r="39" spans="2:11" x14ac:dyDescent="0.2">
      <c r="B39" s="1">
        <v>35</v>
      </c>
      <c r="C39" s="3" t="s">
        <v>72</v>
      </c>
      <c r="D39" s="7">
        <v>232.92112760652802</v>
      </c>
      <c r="E39" s="7">
        <v>96.132249059151789</v>
      </c>
      <c r="F39" s="7">
        <v>196.07632475907693</v>
      </c>
      <c r="G39" s="7">
        <v>42.757299503466449</v>
      </c>
      <c r="H39" s="7">
        <v>0</v>
      </c>
      <c r="I39" s="7">
        <v>0</v>
      </c>
      <c r="J39" s="7">
        <v>0.52647351188236347</v>
      </c>
      <c r="K39" s="7">
        <v>0</v>
      </c>
    </row>
    <row r="40" spans="2:11" x14ac:dyDescent="0.2">
      <c r="B40" s="1">
        <v>36</v>
      </c>
      <c r="C40" s="3" t="s">
        <v>73</v>
      </c>
      <c r="D40" s="7">
        <v>0.58827974977139719</v>
      </c>
      <c r="E40" s="7">
        <v>2.0272402597022601</v>
      </c>
      <c r="F40" s="7">
        <v>4.7828769578418173</v>
      </c>
      <c r="G40" s="7">
        <v>0.80912537356577685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74</v>
      </c>
      <c r="D41" s="7">
        <v>376.56400399448688</v>
      </c>
      <c r="E41" s="7">
        <v>149.09416260827544</v>
      </c>
      <c r="F41" s="7">
        <v>137.20738650139054</v>
      </c>
      <c r="G41" s="7">
        <v>74.33757418435664</v>
      </c>
      <c r="H41" s="7">
        <v>0</v>
      </c>
      <c r="I41" s="7">
        <v>0</v>
      </c>
      <c r="J41" s="7">
        <v>0.62647128095587379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7"/>
      <c r="K42" s="5"/>
    </row>
    <row r="43" spans="2:11" x14ac:dyDescent="0.2">
      <c r="B43" t="s">
        <v>89</v>
      </c>
      <c r="J43" s="46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2019-02-06T07:04:07Z</dcterms:modified>
</cp:coreProperties>
</file>