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23" i="8"/>
  <c r="BK21" i="8"/>
  <c r="BK17" i="8"/>
  <c r="BK14" i="8"/>
  <c r="BK11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BK8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7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7" i="8" l="1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7" i="8"/>
  <c r="BJ48" i="8"/>
  <c r="BF48" i="8"/>
  <c r="BD48" i="8"/>
  <c r="AZ48" i="8"/>
  <c r="BK9" i="8"/>
  <c r="BK12" i="8"/>
  <c r="BK65" i="8"/>
  <c r="BK64" i="8"/>
  <c r="BB48" i="8"/>
  <c r="BK30" i="8"/>
  <c r="BK15" i="8"/>
  <c r="C48" i="8"/>
  <c r="BH48" i="8"/>
  <c r="BI31" i="8"/>
  <c r="BG31" i="8"/>
  <c r="BG72" i="8" s="1"/>
  <c r="BE31" i="8"/>
  <c r="BE72" i="8" s="1"/>
  <c r="BC31" i="8"/>
  <c r="BC72" i="8" s="1"/>
  <c r="BA31" i="8"/>
  <c r="BA72" i="8" s="1"/>
  <c r="AY31" i="8"/>
  <c r="AY72" i="8" s="1"/>
  <c r="AW31" i="8"/>
  <c r="AW72" i="8" s="1"/>
  <c r="AU31" i="8"/>
  <c r="AU72" i="8" s="1"/>
  <c r="AS31" i="8"/>
  <c r="AS72" i="8" s="1"/>
  <c r="AQ31" i="8"/>
  <c r="AQ72" i="8" s="1"/>
  <c r="AO31" i="8"/>
  <c r="AO72" i="8" s="1"/>
  <c r="AM31" i="8"/>
  <c r="AM72" i="8" s="1"/>
  <c r="AK31" i="8"/>
  <c r="AK72" i="8" s="1"/>
  <c r="AI31" i="8"/>
  <c r="AI72" i="8" s="1"/>
  <c r="AG31" i="8"/>
  <c r="AG72" i="8" s="1"/>
  <c r="AE31" i="8"/>
  <c r="AC31" i="8"/>
  <c r="AC72" i="8" s="1"/>
  <c r="AA31" i="8"/>
  <c r="AA72" i="8" s="1"/>
  <c r="Y31" i="8"/>
  <c r="Y72" i="8" s="1"/>
  <c r="W31" i="8"/>
  <c r="W72" i="8" s="1"/>
  <c r="BJ31" i="8"/>
  <c r="BH31" i="8"/>
  <c r="BF31" i="8"/>
  <c r="BD31" i="8"/>
  <c r="BD72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2" i="8" s="1"/>
  <c r="S31" i="8"/>
  <c r="S72" i="8" s="1"/>
  <c r="Q31" i="8"/>
  <c r="Q72" i="8" s="1"/>
  <c r="O31" i="8"/>
  <c r="O72" i="8" s="1"/>
  <c r="M31" i="8"/>
  <c r="M72" i="8" s="1"/>
  <c r="K31" i="8"/>
  <c r="K72" i="8" s="1"/>
  <c r="I31" i="8"/>
  <c r="I72" i="8" s="1"/>
  <c r="G31" i="8"/>
  <c r="G72" i="8" s="1"/>
  <c r="E31" i="8"/>
  <c r="E72" i="8" s="1"/>
  <c r="C31" i="8"/>
  <c r="AE72" i="8" l="1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1" i="8"/>
  <c r="BK72" i="8" l="1"/>
</calcChain>
</file>

<file path=xl/sharedStrings.xml><?xml version="1.0" encoding="utf-8"?>
<sst xmlns="http://schemas.openxmlformats.org/spreadsheetml/2006/main" count="174" uniqueCount="131">
  <si>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</si>
  <si>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</si>
  <si>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</si>
  <si>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</si>
  <si>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</si>
  <si>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</si>
  <si>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</si>
  <si>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</si>
  <si>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</si>
  <si>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</si>
  <si>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</si>
  <si>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</si>
  <si>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</si>
  <si>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</si>
  <si>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</si>
  <si>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</si>
  <si>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</si>
  <si>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</si>
  <si>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</si>
  <si>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</si>
  <si>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</si>
  <si>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</si>
  <si>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</si>
  <si>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</si>
  <si>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</si>
  <si>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</si>
  <si>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</si>
  <si>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</si>
  <si>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</si>
  <si>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</si>
  <si>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</si>
  <si>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</si>
  <si>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</si>
  <si>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</si>
  <si>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</si>
  <si>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</si>
  <si>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</si>
  <si>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</si>
  <si>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</si>
  <si>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</si>
  <si>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</si>
  <si>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</si>
  <si>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</si>
  <si>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</si>
  <si>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</si>
  <si>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</si>
  <si>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</si>
  <si>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</si>
  <si>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</si>
  <si>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</si>
  <si>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</si>
  <si>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</si>
  <si>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</si>
  <si>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</si>
  <si>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</si>
  <si>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</si>
  <si>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</si>
  <si>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</si>
  <si>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</si>
  <si>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</si>
  <si>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</si>
  <si>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</si>
  <si>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</si>
  <si>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</si>
  <si>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</si>
  <si>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</si>
  <si>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</si>
  <si>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</si>
  <si>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</si>
  <si>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</si>
  <si>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</si>
  <si>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</si>
  <si>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</si>
  <si>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</si>
  <si>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</si>
  <si>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</si>
  <si>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</si>
  <si>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</si>
  <si>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</si>
  <si>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</si>
  <si>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</si>
  <si>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</si>
  <si>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</si>
  <si>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</si>
  <si>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</si>
  <si>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</si>
  <si>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</si>
  <si>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</si>
  <si>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</si>
  <si>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</si>
  <si>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</si>
  <si>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</si>
  <si>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</si>
  <si>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</si>
  <si>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</si>
  <si>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</si>
  <si>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</si>
  <si>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</si>
  <si>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</si>
  <si>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</si>
  <si>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</si>
  <si>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</si>
  <si>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</si>
  <si>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</si>
  <si>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</si>
  <si>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</si>
  <si>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</si>
  <si>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</si>
  <si>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</si>
  <si>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</si>
  <si>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</si>
  <si>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</si>
  <si>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</si>
  <si>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</si>
  <si>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</si>
  <si>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</si>
  <si>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</si>
  <si>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</si>
  <si>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</si>
  <si>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</si>
  <si>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</si>
  <si>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</si>
  <si>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</si>
  <si>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</si>
  <si>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</si>
  <si>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</si>
  <si>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</si>
  <si>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</si>
  <si>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</si>
  <si>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Mutual Fund: Net Average Assets Under Management (AAUM) as on 30/09/2018 (All figures in Rs. Crore)</t>
  </si>
  <si>
    <t>Table showing State wise /Union Territory wise contribution to AAUM of category of schemes as on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</si>
</sst>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0" t="s">
        <v>75</v>
      </c>
      <c r="B1" s="66" t="s">
        <v>29</v>
      </c>
      <c r="C1" s="57" t="s">
        <v>129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1"/>
      <c r="B2" s="67"/>
      <c r="C2" s="74" t="s">
        <v>28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24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25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1"/>
      <c r="B3" s="67"/>
      <c r="C3" s="60" t="s">
        <v>119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120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119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120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119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120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1"/>
      <c r="B4" s="67"/>
      <c r="C4" s="77" t="s">
        <v>35</v>
      </c>
      <c r="D4" s="78"/>
      <c r="E4" s="78"/>
      <c r="F4" s="78"/>
      <c r="G4" s="79"/>
      <c r="H4" s="71" t="s">
        <v>36</v>
      </c>
      <c r="I4" s="72"/>
      <c r="J4" s="72"/>
      <c r="K4" s="72"/>
      <c r="L4" s="73"/>
      <c r="M4" s="77" t="s">
        <v>35</v>
      </c>
      <c r="N4" s="78"/>
      <c r="O4" s="78"/>
      <c r="P4" s="78"/>
      <c r="Q4" s="79"/>
      <c r="R4" s="71" t="s">
        <v>36</v>
      </c>
      <c r="S4" s="72"/>
      <c r="T4" s="72"/>
      <c r="U4" s="72"/>
      <c r="V4" s="73"/>
      <c r="W4" s="77" t="s">
        <v>35</v>
      </c>
      <c r="X4" s="78"/>
      <c r="Y4" s="78"/>
      <c r="Z4" s="78"/>
      <c r="AA4" s="79"/>
      <c r="AB4" s="71" t="s">
        <v>36</v>
      </c>
      <c r="AC4" s="72"/>
      <c r="AD4" s="72"/>
      <c r="AE4" s="72"/>
      <c r="AF4" s="73"/>
      <c r="AG4" s="77" t="s">
        <v>35</v>
      </c>
      <c r="AH4" s="78"/>
      <c r="AI4" s="78"/>
      <c r="AJ4" s="78"/>
      <c r="AK4" s="79"/>
      <c r="AL4" s="71" t="s">
        <v>36</v>
      </c>
      <c r="AM4" s="72"/>
      <c r="AN4" s="72"/>
      <c r="AO4" s="72"/>
      <c r="AP4" s="73"/>
      <c r="AQ4" s="77" t="s">
        <v>35</v>
      </c>
      <c r="AR4" s="78"/>
      <c r="AS4" s="78"/>
      <c r="AT4" s="78"/>
      <c r="AU4" s="79"/>
      <c r="AV4" s="71" t="s">
        <v>36</v>
      </c>
      <c r="AW4" s="72"/>
      <c r="AX4" s="72"/>
      <c r="AY4" s="72"/>
      <c r="AZ4" s="73"/>
      <c r="BA4" s="77" t="s">
        <v>35</v>
      </c>
      <c r="BB4" s="78"/>
      <c r="BC4" s="78"/>
      <c r="BD4" s="78"/>
      <c r="BE4" s="79"/>
      <c r="BF4" s="71" t="s">
        <v>36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 x14ac:dyDescent="0.2">
      <c r="A7" s="23" t="s">
        <v>76</v>
      </c>
      <c r="B7" s="26" t="s">
        <v>11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 x14ac:dyDescent="0.2">
      <c r="A8" s="23"/>
      <c r="B8" s="27" t="s">
        <v>102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10.242504552218961</v>
      </c>
      <c r="I8" s="28">
        <v>6249.2284664314066</v>
      </c>
      <c r="J8" s="28">
        <v>2049.2254207751539</v>
      </c>
      <c r="K8" s="28">
        <v>0</v>
      </c>
      <c r="L8" s="28">
        <v>226.8033265024772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4.2954524371488798</v>
      </c>
      <c r="S8" s="28">
        <v>198.96165914356351</v>
      </c>
      <c r="T8" s="28">
        <v>511.57100596272551</v>
      </c>
      <c r="U8" s="28">
        <v>0</v>
      </c>
      <c r="V8" s="28">
        <v>5.6756598886093448</v>
      </c>
      <c r="W8" s="28">
        <v>5.2557773330868904E-2</v>
      </c>
      <c r="X8" s="28">
        <v>76.924331724239835</v>
      </c>
      <c r="Y8" s="28">
        <v>0</v>
      </c>
      <c r="Z8" s="28">
        <v>0</v>
      </c>
      <c r="AA8" s="28">
        <v>0.78202340555093608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0.18539725215849709</v>
      </c>
      <c r="AH8" s="28">
        <v>5.3655033871665037E-2</v>
      </c>
      <c r="AI8" s="28">
        <v>0</v>
      </c>
      <c r="AJ8" s="28">
        <v>0</v>
      </c>
      <c r="AK8" s="28">
        <v>0.15587311284862776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28.154399239415497</v>
      </c>
      <c r="AW8" s="28">
        <v>1026.0092829707473</v>
      </c>
      <c r="AX8" s="28">
        <v>159.44362027465627</v>
      </c>
      <c r="AY8" s="28">
        <v>0</v>
      </c>
      <c r="AZ8" s="28">
        <v>122.493014319707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10.057526547268097</v>
      </c>
      <c r="BG8" s="28">
        <v>20.111500340628744</v>
      </c>
      <c r="BH8" s="28">
        <v>24.066453669569679</v>
      </c>
      <c r="BI8" s="28">
        <v>0</v>
      </c>
      <c r="BJ8" s="28">
        <v>13.91967062817422</v>
      </c>
      <c r="BK8" s="29">
        <f>SUM(C8:BJ8)</f>
        <v>10738.412801985472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10.242504552218961</v>
      </c>
      <c r="I9" s="31">
        <f t="shared" si="0"/>
        <v>6249.2284664314066</v>
      </c>
      <c r="J9" s="31">
        <f t="shared" si="0"/>
        <v>2049.2254207751539</v>
      </c>
      <c r="K9" s="31">
        <f t="shared" si="0"/>
        <v>0</v>
      </c>
      <c r="L9" s="31">
        <f t="shared" si="0"/>
        <v>226.8033265024772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4.2954524371488798</v>
      </c>
      <c r="S9" s="31">
        <f t="shared" si="0"/>
        <v>198.96165914356351</v>
      </c>
      <c r="T9" s="31">
        <f t="shared" si="0"/>
        <v>511.57100596272551</v>
      </c>
      <c r="U9" s="31">
        <f t="shared" si="0"/>
        <v>0</v>
      </c>
      <c r="V9" s="31">
        <f t="shared" si="0"/>
        <v>5.6756598886093448</v>
      </c>
      <c r="W9" s="31">
        <f t="shared" si="0"/>
        <v>5.2557773330868904E-2</v>
      </c>
      <c r="X9" s="31">
        <f t="shared" si="0"/>
        <v>76.924331724239835</v>
      </c>
      <c r="Y9" s="31">
        <f t="shared" si="0"/>
        <v>0</v>
      </c>
      <c r="Z9" s="31">
        <f t="shared" si="0"/>
        <v>0</v>
      </c>
      <c r="AA9" s="31">
        <f t="shared" si="0"/>
        <v>0.78202340555093608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0.18539725215849709</v>
      </c>
      <c r="AH9" s="31">
        <f t="shared" si="0"/>
        <v>5.3655033871665037E-2</v>
      </c>
      <c r="AI9" s="31">
        <f t="shared" si="0"/>
        <v>0</v>
      </c>
      <c r="AJ9" s="31">
        <f t="shared" si="0"/>
        <v>0</v>
      </c>
      <c r="AK9" s="31">
        <f t="shared" si="0"/>
        <v>0.15587311284862776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28.154399239415497</v>
      </c>
      <c r="AW9" s="31">
        <f t="shared" si="0"/>
        <v>1026.0092829707473</v>
      </c>
      <c r="AX9" s="31">
        <f t="shared" si="0"/>
        <v>159.44362027465627</v>
      </c>
      <c r="AY9" s="31">
        <f t="shared" si="0"/>
        <v>0</v>
      </c>
      <c r="AZ9" s="31">
        <f t="shared" si="0"/>
        <v>122.493014319707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10.057526547268097</v>
      </c>
      <c r="BG9" s="31">
        <f t="shared" si="0"/>
        <v>20.111500340628744</v>
      </c>
      <c r="BH9" s="31">
        <f t="shared" si="0"/>
        <v>24.066453669569679</v>
      </c>
      <c r="BI9" s="31">
        <f t="shared" si="0"/>
        <v>0</v>
      </c>
      <c r="BJ9" s="31">
        <f t="shared" si="0"/>
        <v>13.91967062817422</v>
      </c>
      <c r="BK9" s="29">
        <f>SUM(C9:BJ9)</f>
        <v>10738.412801985472</v>
      </c>
    </row>
    <row r="10" spans="1:107" x14ac:dyDescent="0.2">
      <c r="A10" s="23" t="s">
        <v>77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0.36838000694086548</v>
      </c>
      <c r="I11" s="28">
        <v>2.0743890641083285</v>
      </c>
      <c r="J11" s="28">
        <v>0.18614161918790526</v>
      </c>
      <c r="K11" s="28">
        <v>0</v>
      </c>
      <c r="L11" s="28">
        <v>0.75257457005397022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0.20391170945856851</v>
      </c>
      <c r="S11" s="28">
        <v>0.61232291851292697</v>
      </c>
      <c r="T11" s="28">
        <v>2.4398649775823418</v>
      </c>
      <c r="U11" s="28">
        <v>0</v>
      </c>
      <c r="V11" s="28">
        <v>7.4622338255090709E-2</v>
      </c>
      <c r="W11" s="28">
        <v>3.4119499136558262E-2</v>
      </c>
      <c r="X11" s="28">
        <v>0</v>
      </c>
      <c r="Y11" s="28">
        <v>0</v>
      </c>
      <c r="Z11" s="28">
        <v>0</v>
      </c>
      <c r="AA11" s="28">
        <v>3.1640585736414269E-2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4.8252633304749339E-5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1.4460316335284784</v>
      </c>
      <c r="AW11" s="28">
        <v>10.66861832880738</v>
      </c>
      <c r="AX11" s="28">
        <v>7.2867816835505117</v>
      </c>
      <c r="AY11" s="28">
        <v>0</v>
      </c>
      <c r="AZ11" s="28">
        <v>1.468296031003256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1.1608906713755185</v>
      </c>
      <c r="BG11" s="28">
        <v>3.7334822580264637</v>
      </c>
      <c r="BH11" s="28">
        <v>26.234279262782046</v>
      </c>
      <c r="BI11" s="28">
        <v>0</v>
      </c>
      <c r="BJ11" s="28">
        <v>0.54542109975338393</v>
      </c>
      <c r="BK11" s="29">
        <f t="shared" ref="BK11:BK12" si="1">SUM(C11:BJ11)</f>
        <v>59.321816510433315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0.36838000694086548</v>
      </c>
      <c r="I12" s="31">
        <f t="shared" si="2"/>
        <v>2.0743890641083285</v>
      </c>
      <c r="J12" s="31">
        <f t="shared" si="2"/>
        <v>0.18614161918790526</v>
      </c>
      <c r="K12" s="31">
        <f t="shared" si="2"/>
        <v>0</v>
      </c>
      <c r="L12" s="31">
        <f t="shared" si="2"/>
        <v>0.75257457005397022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0.20391170945856851</v>
      </c>
      <c r="S12" s="31">
        <f t="shared" si="2"/>
        <v>0.61232291851292697</v>
      </c>
      <c r="T12" s="31">
        <f t="shared" si="2"/>
        <v>2.4398649775823418</v>
      </c>
      <c r="U12" s="31">
        <f t="shared" si="2"/>
        <v>0</v>
      </c>
      <c r="V12" s="31">
        <f t="shared" si="2"/>
        <v>7.4622338255090709E-2</v>
      </c>
      <c r="W12" s="31">
        <f t="shared" si="2"/>
        <v>3.4119499136558262E-2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3.1640585736414269E-2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4.8252633304749339E-5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1.4460316335284784</v>
      </c>
      <c r="AW12" s="31">
        <f t="shared" si="2"/>
        <v>10.66861832880738</v>
      </c>
      <c r="AX12" s="31">
        <f t="shared" si="2"/>
        <v>7.2867816835505117</v>
      </c>
      <c r="AY12" s="31">
        <f t="shared" si="2"/>
        <v>0</v>
      </c>
      <c r="AZ12" s="31">
        <f t="shared" si="2"/>
        <v>1.468296031003256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1.1608906713755185</v>
      </c>
      <c r="BG12" s="31">
        <f t="shared" si="2"/>
        <v>3.7334822580264637</v>
      </c>
      <c r="BH12" s="31">
        <f t="shared" si="2"/>
        <v>26.234279262782046</v>
      </c>
      <c r="BI12" s="31">
        <f t="shared" si="2"/>
        <v>0</v>
      </c>
      <c r="BJ12" s="31">
        <f t="shared" si="2"/>
        <v>0.54542109975338393</v>
      </c>
      <c r="BK12" s="29">
        <f t="shared" si="1"/>
        <v>59.321816510433315</v>
      </c>
    </row>
    <row r="13" spans="1:107" x14ac:dyDescent="0.2">
      <c r="A13" s="23" t="s">
        <v>78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 x14ac:dyDescent="0.2">
      <c r="A14" s="23"/>
      <c r="B14" s="3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9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9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3" x14ac:dyDescent="0.2">
      <c r="A23" s="23"/>
      <c r="B23" s="27" t="s">
        <v>121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2.8172415491714249</v>
      </c>
      <c r="I23" s="28">
        <v>3.7657676607416488</v>
      </c>
      <c r="J23" s="28">
        <v>0</v>
      </c>
      <c r="K23" s="28">
        <v>0</v>
      </c>
      <c r="L23" s="28">
        <v>13.786949090627694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0.62237540834881788</v>
      </c>
      <c r="S23" s="28">
        <v>2.0411006531481997</v>
      </c>
      <c r="T23" s="28">
        <v>0.10945962820483693</v>
      </c>
      <c r="U23" s="28">
        <v>0</v>
      </c>
      <c r="V23" s="28">
        <v>0.7248270644907131</v>
      </c>
      <c r="W23" s="28">
        <v>1.087413806039466E-2</v>
      </c>
      <c r="X23" s="28">
        <v>0</v>
      </c>
      <c r="Y23" s="28">
        <v>0</v>
      </c>
      <c r="Z23" s="28">
        <v>0</v>
      </c>
      <c r="AA23" s="28">
        <v>6.842503799425316E-2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3.7322921945101624E-2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25.325937472426986</v>
      </c>
      <c r="AW23" s="28">
        <v>5.8390913825620814</v>
      </c>
      <c r="AX23" s="28">
        <v>0.39245113384264724</v>
      </c>
      <c r="AY23" s="28">
        <v>0</v>
      </c>
      <c r="AZ23" s="28">
        <v>53.691622702377614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15.852051185824369</v>
      </c>
      <c r="BG23" s="28">
        <v>9.6967723917477855</v>
      </c>
      <c r="BH23" s="28">
        <v>49.748434571943982</v>
      </c>
      <c r="BI23" s="28">
        <v>0</v>
      </c>
      <c r="BJ23" s="28">
        <v>11.650779753941483</v>
      </c>
      <c r="BK23" s="29">
        <f t="shared" ref="BK23:BK31" si="8">SUM(C23:BJ23)</f>
        <v>196.18148374740005</v>
      </c>
    </row>
    <row r="24" spans="1:63" x14ac:dyDescent="0.2">
      <c r="A24" s="23"/>
      <c r="B24" s="27" t="s">
        <v>104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1.1879806742281644</v>
      </c>
      <c r="I24" s="28">
        <v>58.930047819890838</v>
      </c>
      <c r="J24" s="28">
        <v>1.9659272374806211</v>
      </c>
      <c r="K24" s="28">
        <v>0</v>
      </c>
      <c r="L24" s="28">
        <v>12.56967040547036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0.33085893591297444</v>
      </c>
      <c r="S24" s="28">
        <v>2.9622667901868702</v>
      </c>
      <c r="T24" s="28">
        <v>2.8945795419242768</v>
      </c>
      <c r="U24" s="28">
        <v>0</v>
      </c>
      <c r="V24" s="28">
        <v>0.44900178500595767</v>
      </c>
      <c r="W24" s="28">
        <v>4.745093399944271E-2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5.78223945331671E-2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23.964580912110929</v>
      </c>
      <c r="AW24" s="28">
        <v>57.34662980119171</v>
      </c>
      <c r="AX24" s="28">
        <v>3.4792346409737021</v>
      </c>
      <c r="AY24" s="28">
        <v>0</v>
      </c>
      <c r="AZ24" s="28">
        <v>98.203522165335599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12.948158496568427</v>
      </c>
      <c r="BG24" s="28">
        <v>1.8016821221216528</v>
      </c>
      <c r="BH24" s="28">
        <v>4.9507883122293226</v>
      </c>
      <c r="BI24" s="28">
        <v>0</v>
      </c>
      <c r="BJ24" s="28">
        <v>3.9186690335361236</v>
      </c>
      <c r="BK24" s="29">
        <f t="shared" si="8"/>
        <v>288.00887200270017</v>
      </c>
    </row>
    <row r="25" spans="1:63" x14ac:dyDescent="0.2">
      <c r="A25" s="23"/>
      <c r="B25" s="27" t="s">
        <v>122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0.82622334446649726</v>
      </c>
      <c r="I25" s="28">
        <v>0.64837811933337208</v>
      </c>
      <c r="J25" s="28">
        <v>0.48781518966672943</v>
      </c>
      <c r="K25" s="28">
        <v>0</v>
      </c>
      <c r="L25" s="28">
        <v>2.4581263838668561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7.8985028233168358E-2</v>
      </c>
      <c r="S25" s="28">
        <v>0</v>
      </c>
      <c r="T25" s="28">
        <v>0</v>
      </c>
      <c r="U25" s="28">
        <v>0</v>
      </c>
      <c r="V25" s="28">
        <v>0.4582116262333783</v>
      </c>
      <c r="W25" s="28">
        <v>1.0518640592495155E-3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2.0594128666443614E-3</v>
      </c>
      <c r="AH25" s="28">
        <v>0</v>
      </c>
      <c r="AI25" s="28">
        <v>0</v>
      </c>
      <c r="AJ25" s="28">
        <v>0</v>
      </c>
      <c r="AK25" s="28">
        <v>9.5833858996186863E-2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28.531070594382861</v>
      </c>
      <c r="AW25" s="28">
        <v>1.6997850824553582</v>
      </c>
      <c r="AX25" s="28">
        <v>0.54848252493195437</v>
      </c>
      <c r="AY25" s="28">
        <v>0</v>
      </c>
      <c r="AZ25" s="28">
        <v>14.928493346377556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20.116791480963826</v>
      </c>
      <c r="BG25" s="28">
        <v>2.5479979130958172</v>
      </c>
      <c r="BH25" s="28">
        <v>3.4070545010434694</v>
      </c>
      <c r="BI25" s="28">
        <v>0</v>
      </c>
      <c r="BJ25" s="28">
        <v>8.3813619508603932</v>
      </c>
      <c r="BK25" s="29">
        <f t="shared" si="8"/>
        <v>85.217722221833327</v>
      </c>
    </row>
    <row r="26" spans="1:63" x14ac:dyDescent="0.2">
      <c r="A26" s="23"/>
      <c r="B26" s="27" t="s">
        <v>105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0.72604623589961137</v>
      </c>
      <c r="I26" s="28">
        <v>0.4323803166665478</v>
      </c>
      <c r="J26" s="28">
        <v>0.12353723333331365</v>
      </c>
      <c r="K26" s="28">
        <v>0</v>
      </c>
      <c r="L26" s="28">
        <v>14.21157716483447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0.70584756586637831</v>
      </c>
      <c r="S26" s="28">
        <v>0.15694543819991735</v>
      </c>
      <c r="T26" s="28">
        <v>0</v>
      </c>
      <c r="U26" s="28">
        <v>0</v>
      </c>
      <c r="V26" s="28">
        <v>0.95758485503310142</v>
      </c>
      <c r="W26" s="28">
        <v>7.0337829800034501E-2</v>
      </c>
      <c r="X26" s="28">
        <v>0</v>
      </c>
      <c r="Y26" s="28">
        <v>0</v>
      </c>
      <c r="Z26" s="28">
        <v>0</v>
      </c>
      <c r="AA26" s="28">
        <v>2.3805546666045806E-3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0.12985925706654988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9.8445532543710179</v>
      </c>
      <c r="AW26" s="28">
        <v>5.032546127842684</v>
      </c>
      <c r="AX26" s="28">
        <v>2.3805546666645808E-2</v>
      </c>
      <c r="AY26" s="28">
        <v>0</v>
      </c>
      <c r="AZ26" s="28">
        <v>9.0094335077812939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7.0690192229317939</v>
      </c>
      <c r="BG26" s="28">
        <v>0.29756933333387264</v>
      </c>
      <c r="BH26" s="28">
        <v>0.29756933333387259</v>
      </c>
      <c r="BI26" s="28">
        <v>0</v>
      </c>
      <c r="BJ26" s="28">
        <v>3.692414884972306</v>
      </c>
      <c r="BK26" s="29">
        <f t="shared" si="8"/>
        <v>52.78340766260002</v>
      </c>
    </row>
    <row r="27" spans="1:63" x14ac:dyDescent="0.2">
      <c r="A27" s="23"/>
      <c r="B27" s="27" t="s">
        <v>106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0.74376268136652623</v>
      </c>
      <c r="I27" s="28">
        <v>1.5852720000000564</v>
      </c>
      <c r="J27" s="28">
        <v>0</v>
      </c>
      <c r="K27" s="28">
        <v>0</v>
      </c>
      <c r="L27" s="28">
        <v>6.7406481445668396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0.41325648833321427</v>
      </c>
      <c r="S27" s="28">
        <v>0</v>
      </c>
      <c r="T27" s="28">
        <v>0</v>
      </c>
      <c r="U27" s="28">
        <v>0</v>
      </c>
      <c r="V27" s="28">
        <v>0.75605280000002695</v>
      </c>
      <c r="W27" s="28">
        <v>4.1936817633348222E-2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0.1393316084332602</v>
      </c>
      <c r="AH27" s="28">
        <v>0</v>
      </c>
      <c r="AI27" s="28">
        <v>0</v>
      </c>
      <c r="AJ27" s="28">
        <v>0</v>
      </c>
      <c r="AK27" s="28">
        <v>2.0712333233323815E-2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6.4902665530629173</v>
      </c>
      <c r="AW27" s="28">
        <v>0.41357808333367557</v>
      </c>
      <c r="AX27" s="28">
        <v>0</v>
      </c>
      <c r="AY27" s="28">
        <v>0</v>
      </c>
      <c r="AZ27" s="28">
        <v>7.0816741182061405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4.1759628559609832</v>
      </c>
      <c r="BG27" s="28">
        <v>0.41003312833377148</v>
      </c>
      <c r="BH27" s="28">
        <v>0.64990841666734722</v>
      </c>
      <c r="BI27" s="28">
        <v>0</v>
      </c>
      <c r="BJ27" s="28">
        <v>3.1776016785352366</v>
      </c>
      <c r="BK27" s="29">
        <f t="shared" si="8"/>
        <v>32.839997707666669</v>
      </c>
    </row>
    <row r="28" spans="1:63" x14ac:dyDescent="0.2">
      <c r="A28" s="23"/>
      <c r="B28" s="27" t="s">
        <v>107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0.45774573159992077</v>
      </c>
      <c r="I28" s="28">
        <v>0.6225141600000289</v>
      </c>
      <c r="J28" s="28">
        <v>0</v>
      </c>
      <c r="K28" s="28">
        <v>0</v>
      </c>
      <c r="L28" s="28">
        <v>6.928400303033623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0.33028262026641536</v>
      </c>
      <c r="S28" s="28">
        <v>0.24412320000001136</v>
      </c>
      <c r="T28" s="28">
        <v>0</v>
      </c>
      <c r="U28" s="28">
        <v>0</v>
      </c>
      <c r="V28" s="28">
        <v>0.13298783310000617</v>
      </c>
      <c r="W28" s="28">
        <v>1.776294016660588E-2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6.0912407800020177E-2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4.6736700010661663</v>
      </c>
      <c r="AW28" s="28">
        <v>0.34423843300011403</v>
      </c>
      <c r="AX28" s="28">
        <v>0</v>
      </c>
      <c r="AY28" s="28">
        <v>0</v>
      </c>
      <c r="AZ28" s="28">
        <v>4.8297673332679993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2.9173808956983693</v>
      </c>
      <c r="BG28" s="28">
        <v>0.29180237936669662</v>
      </c>
      <c r="BH28" s="28">
        <v>0.71099160000023542</v>
      </c>
      <c r="BI28" s="28">
        <v>0</v>
      </c>
      <c r="BJ28" s="28">
        <v>2.0352096250004736</v>
      </c>
      <c r="BK28" s="29">
        <f t="shared" si="8"/>
        <v>24.597789463366681</v>
      </c>
    </row>
    <row r="29" spans="1:63" x14ac:dyDescent="0.2">
      <c r="A29" s="23"/>
      <c r="B29" s="27" t="s">
        <v>123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19.497868880187184</v>
      </c>
      <c r="I29" s="28">
        <v>739.68952044519347</v>
      </c>
      <c r="J29" s="28">
        <v>145.06791864015673</v>
      </c>
      <c r="K29" s="28">
        <v>0</v>
      </c>
      <c r="L29" s="28">
        <v>100.50933816948384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11.017236044006351</v>
      </c>
      <c r="S29" s="28">
        <v>27.383276830151605</v>
      </c>
      <c r="T29" s="28">
        <v>81.899264556359014</v>
      </c>
      <c r="U29" s="28">
        <v>0</v>
      </c>
      <c r="V29" s="28">
        <v>14.518148480728364</v>
      </c>
      <c r="W29" s="28">
        <v>0.3521094398475802</v>
      </c>
      <c r="X29" s="28">
        <v>1.4116153065811049E-3</v>
      </c>
      <c r="Y29" s="28">
        <v>0</v>
      </c>
      <c r="Z29" s="28">
        <v>0</v>
      </c>
      <c r="AA29" s="28">
        <v>2.2393360925158561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0.41232943559165125</v>
      </c>
      <c r="AH29" s="28">
        <v>2.7680325776115979</v>
      </c>
      <c r="AI29" s="28">
        <v>0</v>
      </c>
      <c r="AJ29" s="28">
        <v>0</v>
      </c>
      <c r="AK29" s="28">
        <v>0.79469594059581661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99.62922043415837</v>
      </c>
      <c r="AW29" s="28">
        <v>206.12192497087329</v>
      </c>
      <c r="AX29" s="28">
        <v>7.9418862902291494</v>
      </c>
      <c r="AY29" s="28">
        <v>0</v>
      </c>
      <c r="AZ29" s="28">
        <v>214.00472630898099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80.9996540149277</v>
      </c>
      <c r="BG29" s="28">
        <v>41.53301997860207</v>
      </c>
      <c r="BH29" s="28">
        <v>71.711180171131758</v>
      </c>
      <c r="BI29" s="28">
        <v>0</v>
      </c>
      <c r="BJ29" s="28">
        <v>80.214076484628734</v>
      </c>
      <c r="BK29" s="29">
        <f t="shared" si="8"/>
        <v>1948.3061758012677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26.256869096919331</v>
      </c>
      <c r="I30" s="31">
        <f t="shared" si="9"/>
        <v>805.67388052182594</v>
      </c>
      <c r="J30" s="31">
        <f t="shared" si="9"/>
        <v>147.64519830063739</v>
      </c>
      <c r="K30" s="31">
        <f t="shared" si="9"/>
        <v>0</v>
      </c>
      <c r="L30" s="31">
        <f t="shared" si="9"/>
        <v>157.20470966188367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13.498842090967319</v>
      </c>
      <c r="S30" s="31">
        <f t="shared" si="9"/>
        <v>32.787712911686604</v>
      </c>
      <c r="T30" s="31">
        <f t="shared" si="9"/>
        <v>84.903303726488133</v>
      </c>
      <c r="U30" s="31">
        <f t="shared" si="9"/>
        <v>0</v>
      </c>
      <c r="V30" s="31">
        <f t="shared" si="9"/>
        <v>17.996814444591546</v>
      </c>
      <c r="W30" s="31">
        <f t="shared" si="9"/>
        <v>0.54152396356665566</v>
      </c>
      <c r="X30" s="31">
        <f t="shared" si="9"/>
        <v>1.4116153065811049E-3</v>
      </c>
      <c r="Y30" s="31">
        <f t="shared" si="9"/>
        <v>0</v>
      </c>
      <c r="Z30" s="31">
        <f t="shared" si="9"/>
        <v>0</v>
      </c>
      <c r="AA30" s="31">
        <f t="shared" si="9"/>
        <v>2.3101416851767138</v>
      </c>
      <c r="AB30" s="31">
        <f t="shared" si="9"/>
        <v>0</v>
      </c>
      <c r="AC30" s="31">
        <f t="shared" si="9"/>
        <v>0</v>
      </c>
      <c r="AD30" s="31">
        <f t="shared" si="9"/>
        <v>0</v>
      </c>
      <c r="AE30" s="31">
        <f t="shared" si="9"/>
        <v>0</v>
      </c>
      <c r="AF30" s="31">
        <f t="shared" si="9"/>
        <v>0</v>
      </c>
      <c r="AG30" s="31">
        <f t="shared" si="9"/>
        <v>0.83963743823639458</v>
      </c>
      <c r="AH30" s="31">
        <f t="shared" si="9"/>
        <v>2.7680325776115979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0.91124213282532729</v>
      </c>
      <c r="AL30" s="31">
        <f t="shared" si="10"/>
        <v>0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198.45929922157927</v>
      </c>
      <c r="AW30" s="31">
        <f t="shared" si="10"/>
        <v>276.79779388125894</v>
      </c>
      <c r="AX30" s="31">
        <f t="shared" si="10"/>
        <v>12.385860136644098</v>
      </c>
      <c r="AY30" s="31">
        <f t="shared" si="10"/>
        <v>0</v>
      </c>
      <c r="AZ30" s="31">
        <f t="shared" si="10"/>
        <v>401.7492394823272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144.07901815287548</v>
      </c>
      <c r="BG30" s="31">
        <f t="shared" si="10"/>
        <v>56.578877246601664</v>
      </c>
      <c r="BH30" s="31">
        <f t="shared" si="10"/>
        <v>131.47592690634997</v>
      </c>
      <c r="BI30" s="31">
        <f t="shared" si="10"/>
        <v>0</v>
      </c>
      <c r="BJ30" s="31">
        <f t="shared" si="10"/>
        <v>113.07011341147475</v>
      </c>
      <c r="BK30" s="29">
        <f t="shared" si="8"/>
        <v>2627.9354486068346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0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36.867753656079159</v>
      </c>
      <c r="I31" s="28">
        <f t="shared" si="11"/>
        <v>7056.97673601734</v>
      </c>
      <c r="J31" s="28">
        <f t="shared" si="11"/>
        <v>2197.0567606949789</v>
      </c>
      <c r="K31" s="28">
        <f t="shared" si="11"/>
        <v>0</v>
      </c>
      <c r="L31" s="28">
        <f t="shared" si="11"/>
        <v>384.76061073441485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17.998206237574767</v>
      </c>
      <c r="S31" s="28">
        <f t="shared" si="11"/>
        <v>232.36169497376304</v>
      </c>
      <c r="T31" s="28">
        <f t="shared" si="11"/>
        <v>598.91417466679604</v>
      </c>
      <c r="U31" s="28">
        <f t="shared" si="11"/>
        <v>0</v>
      </c>
      <c r="V31" s="28">
        <f t="shared" si="11"/>
        <v>23.747096671455981</v>
      </c>
      <c r="W31" s="28">
        <f t="shared" si="11"/>
        <v>0.62820123603408284</v>
      </c>
      <c r="X31" s="28">
        <f t="shared" si="11"/>
        <v>76.925743339546415</v>
      </c>
      <c r="Y31" s="28">
        <f t="shared" si="11"/>
        <v>0</v>
      </c>
      <c r="Z31" s="28">
        <f t="shared" si="11"/>
        <v>0</v>
      </c>
      <c r="AA31" s="28">
        <f t="shared" si="11"/>
        <v>3.1238056764640643</v>
      </c>
      <c r="AB31" s="28">
        <f t="shared" si="11"/>
        <v>0</v>
      </c>
      <c r="AC31" s="28">
        <f t="shared" si="11"/>
        <v>0</v>
      </c>
      <c r="AD31" s="28">
        <f t="shared" si="11"/>
        <v>0</v>
      </c>
      <c r="AE31" s="28">
        <f t="shared" si="11"/>
        <v>0</v>
      </c>
      <c r="AF31" s="28">
        <f t="shared" si="11"/>
        <v>0</v>
      </c>
      <c r="AG31" s="28">
        <f t="shared" si="11"/>
        <v>1.0250829430281965</v>
      </c>
      <c r="AH31" s="28">
        <f t="shared" si="11"/>
        <v>2.821687611483263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1.067115245673955</v>
      </c>
      <c r="AL31" s="28">
        <f t="shared" si="12"/>
        <v>0</v>
      </c>
      <c r="AM31" s="28">
        <f t="shared" si="12"/>
        <v>0</v>
      </c>
      <c r="AN31" s="28">
        <f t="shared" si="12"/>
        <v>0</v>
      </c>
      <c r="AO31" s="28">
        <f t="shared" si="12"/>
        <v>0</v>
      </c>
      <c r="AP31" s="28">
        <f t="shared" si="12"/>
        <v>0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228.05973009452325</v>
      </c>
      <c r="AW31" s="28">
        <f t="shared" si="12"/>
        <v>1313.4756951808135</v>
      </c>
      <c r="AX31" s="28">
        <f t="shared" si="12"/>
        <v>179.11626209485087</v>
      </c>
      <c r="AY31" s="28">
        <f t="shared" si="12"/>
        <v>0</v>
      </c>
      <c r="AZ31" s="28">
        <f t="shared" si="12"/>
        <v>525.71054983303748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155.2974353715191</v>
      </c>
      <c r="BG31" s="28">
        <f t="shared" si="12"/>
        <v>80.423859845256871</v>
      </c>
      <c r="BH31" s="28">
        <f t="shared" si="12"/>
        <v>181.77665983870168</v>
      </c>
      <c r="BI31" s="28">
        <f t="shared" si="12"/>
        <v>0</v>
      </c>
      <c r="BJ31" s="28">
        <f t="shared" si="12"/>
        <v>127.53520513940235</v>
      </c>
      <c r="BK31" s="29">
        <f t="shared" si="8"/>
        <v>13425.670067102739</v>
      </c>
    </row>
    <row r="32" spans="1:63" ht="3.75" customHeight="1" x14ac:dyDescent="0.2">
      <c r="A32" s="23"/>
      <c r="B32" s="34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9"/>
    </row>
    <row r="33" spans="1:63" x14ac:dyDescent="0.2">
      <c r="A33" s="23" t="s">
        <v>1</v>
      </c>
      <c r="B33" s="24" t="s">
        <v>7</v>
      </c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9"/>
    </row>
    <row r="34" spans="1:63" s="35" customFormat="1" x14ac:dyDescent="0.2">
      <c r="A34" s="23" t="s">
        <v>76</v>
      </c>
      <c r="B34" s="26" t="s">
        <v>2</v>
      </c>
      <c r="C34" s="5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6"/>
    </row>
    <row r="35" spans="1:63" s="35" customFormat="1" x14ac:dyDescent="0.2">
      <c r="A35" s="23"/>
      <c r="B35" s="27" t="s">
        <v>108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4.3656819853872975</v>
      </c>
      <c r="I35" s="28">
        <v>0.51359018048612382</v>
      </c>
      <c r="J35" s="28">
        <v>0</v>
      </c>
      <c r="K35" s="28">
        <v>0</v>
      </c>
      <c r="L35" s="28">
        <v>0.82602667778941596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3.2058322301202624</v>
      </c>
      <c r="S35" s="28">
        <v>0</v>
      </c>
      <c r="T35" s="28">
        <v>0</v>
      </c>
      <c r="U35" s="28">
        <v>0</v>
      </c>
      <c r="V35" s="28">
        <v>0.2990800505835669</v>
      </c>
      <c r="W35" s="28">
        <v>0.81949599029723341</v>
      </c>
      <c r="X35" s="28">
        <v>0</v>
      </c>
      <c r="Y35" s="28">
        <v>0</v>
      </c>
      <c r="Z35" s="28">
        <v>0</v>
      </c>
      <c r="AA35" s="28">
        <v>7.2831904936104169E-2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1.0826545774397371</v>
      </c>
      <c r="AH35" s="28">
        <v>0</v>
      </c>
      <c r="AI35" s="28">
        <v>0</v>
      </c>
      <c r="AJ35" s="28">
        <v>0</v>
      </c>
      <c r="AK35" s="28">
        <v>0.14396892513768791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64.485033141326227</v>
      </c>
      <c r="AW35" s="28">
        <v>1.7327606464282177</v>
      </c>
      <c r="AX35" s="28">
        <v>0</v>
      </c>
      <c r="AY35" s="28">
        <v>0</v>
      </c>
      <c r="AZ35" s="28">
        <v>18.193931586835053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74.323073812350856</v>
      </c>
      <c r="BG35" s="28">
        <v>2.4008128119953325</v>
      </c>
      <c r="BH35" s="28">
        <v>0</v>
      </c>
      <c r="BI35" s="28">
        <v>0</v>
      </c>
      <c r="BJ35" s="28">
        <v>13.719823252320252</v>
      </c>
      <c r="BK35" s="29">
        <f t="shared" ref="BK35:BK36" si="13">SUM(C35:BJ35)</f>
        <v>186.18459777343338</v>
      </c>
    </row>
    <row r="36" spans="1:63" s="35" customFormat="1" x14ac:dyDescent="0.2">
      <c r="A36" s="23"/>
      <c r="B36" s="27" t="s">
        <v>109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3.0906678600672857</v>
      </c>
      <c r="I36" s="28">
        <v>0.65502911176684031</v>
      </c>
      <c r="J36" s="28">
        <v>0</v>
      </c>
      <c r="K36" s="28">
        <v>0</v>
      </c>
      <c r="L36" s="28">
        <v>2.4858950866621717E-2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2.1465241054614337</v>
      </c>
      <c r="S36" s="28">
        <v>0</v>
      </c>
      <c r="T36" s="28">
        <v>0</v>
      </c>
      <c r="U36" s="28">
        <v>0</v>
      </c>
      <c r="V36" s="28">
        <v>6.9069309378191274E-3</v>
      </c>
      <c r="W36" s="28">
        <v>0.14196811682380045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0.22308049104779454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138.47935337771258</v>
      </c>
      <c r="AW36" s="28">
        <v>0.21646562370094471</v>
      </c>
      <c r="AX36" s="28">
        <v>0</v>
      </c>
      <c r="AY36" s="28">
        <v>0</v>
      </c>
      <c r="AZ36" s="28">
        <v>5.9693839936231168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115.85552988418854</v>
      </c>
      <c r="BG36" s="28">
        <v>0</v>
      </c>
      <c r="BH36" s="28">
        <v>0</v>
      </c>
      <c r="BI36" s="28">
        <v>0</v>
      </c>
      <c r="BJ36" s="28">
        <v>0.78995107946975396</v>
      </c>
      <c r="BK36" s="29">
        <f t="shared" si="13"/>
        <v>267.59971952566656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7.4563498454545831</v>
      </c>
      <c r="I37" s="36">
        <f t="shared" si="14"/>
        <v>1.1686192922529641</v>
      </c>
      <c r="J37" s="36">
        <f t="shared" si="14"/>
        <v>0</v>
      </c>
      <c r="K37" s="36">
        <f t="shared" si="14"/>
        <v>0</v>
      </c>
      <c r="L37" s="36">
        <f t="shared" si="14"/>
        <v>0.85088562865603767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5.3523563355816961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0.30598698152138604</v>
      </c>
      <c r="W37" s="36">
        <f t="shared" si="14"/>
        <v>0.96146410712103392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7.2831904936104169E-2</v>
      </c>
      <c r="AB37" s="36">
        <f t="shared" si="14"/>
        <v>0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0</v>
      </c>
      <c r="AG37" s="36">
        <f t="shared" si="14"/>
        <v>1.3057350684875317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0.14396892513768791</v>
      </c>
      <c r="AL37" s="36">
        <f t="shared" si="14"/>
        <v>0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202.96438651903881</v>
      </c>
      <c r="AW37" s="36">
        <f t="shared" si="14"/>
        <v>1.9492262701291625</v>
      </c>
      <c r="AX37" s="36">
        <f t="shared" si="14"/>
        <v>0</v>
      </c>
      <c r="AY37" s="36">
        <f t="shared" si="14"/>
        <v>0</v>
      </c>
      <c r="AZ37" s="36">
        <f t="shared" si="14"/>
        <v>24.163315580458168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190.1786036965394</v>
      </c>
      <c r="BG37" s="36">
        <f t="shared" si="14"/>
        <v>2.4008128119953325</v>
      </c>
      <c r="BH37" s="36">
        <f t="shared" si="14"/>
        <v>0</v>
      </c>
      <c r="BI37" s="36">
        <f t="shared" si="14"/>
        <v>0</v>
      </c>
      <c r="BJ37" s="36">
        <f t="shared" si="14"/>
        <v>14.509774331790005</v>
      </c>
      <c r="BK37" s="36">
        <f t="shared" si="14"/>
        <v>453.78431729909994</v>
      </c>
    </row>
    <row r="38" spans="1:63" x14ac:dyDescent="0.2">
      <c r="A38" s="23" t="s">
        <v>77</v>
      </c>
      <c r="B38" s="26" t="s">
        <v>14</v>
      </c>
      <c r="C38" s="47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9"/>
    </row>
    <row r="39" spans="1:63" x14ac:dyDescent="0.2">
      <c r="A39" s="23"/>
      <c r="B39" s="27" t="s">
        <v>118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2.6931387036885766</v>
      </c>
      <c r="I39" s="28">
        <v>0.81087887155529692</v>
      </c>
      <c r="J39" s="28">
        <v>0</v>
      </c>
      <c r="K39" s="28">
        <v>0</v>
      </c>
      <c r="L39" s="28">
        <v>2.416463407841658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1.5687072903832373</v>
      </c>
      <c r="S39" s="28">
        <v>0</v>
      </c>
      <c r="T39" s="28">
        <v>0</v>
      </c>
      <c r="U39" s="28">
        <v>0</v>
      </c>
      <c r="V39" s="28">
        <v>0.42056121213124259</v>
      </c>
      <c r="W39" s="28">
        <v>0.27063819422393409</v>
      </c>
      <c r="X39" s="28">
        <v>1.3155774332583611E-3</v>
      </c>
      <c r="Y39" s="28">
        <v>0</v>
      </c>
      <c r="Z39" s="28">
        <v>0</v>
      </c>
      <c r="AA39" s="28">
        <v>9.084251099702477E-2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0.46591321348418241</v>
      </c>
      <c r="AH39" s="28">
        <v>0</v>
      </c>
      <c r="AI39" s="28">
        <v>0</v>
      </c>
      <c r="AJ39" s="28">
        <v>0</v>
      </c>
      <c r="AK39" s="28">
        <v>0.12870396876252641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19.400070389117925</v>
      </c>
      <c r="AW39" s="28">
        <v>1.3244899663240766</v>
      </c>
      <c r="AX39" s="28">
        <v>0</v>
      </c>
      <c r="AY39" s="28">
        <v>0</v>
      </c>
      <c r="AZ39" s="28">
        <v>8.8020046990237262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16.177690991591096</v>
      </c>
      <c r="BG39" s="28">
        <v>0.2670354682577481</v>
      </c>
      <c r="BH39" s="28">
        <v>0.26272308332498467</v>
      </c>
      <c r="BI39" s="28">
        <v>0</v>
      </c>
      <c r="BJ39" s="28">
        <v>5.0727846115928283</v>
      </c>
      <c r="BK39" s="29">
        <f t="shared" ref="BK39:BK48" si="15">SUM(C39:BJ39)</f>
        <v>60.173962159733314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0.34411658460016303</v>
      </c>
      <c r="I40" s="28">
        <v>6.0720284333416995E-2</v>
      </c>
      <c r="J40" s="28">
        <v>0</v>
      </c>
      <c r="K40" s="28">
        <v>0</v>
      </c>
      <c r="L40" s="28">
        <v>0.14310501096667574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0.18374899259975405</v>
      </c>
      <c r="S40" s="28">
        <v>0</v>
      </c>
      <c r="T40" s="28">
        <v>0</v>
      </c>
      <c r="U40" s="28">
        <v>0</v>
      </c>
      <c r="V40" s="28">
        <v>1.2063108533323243E-2</v>
      </c>
      <c r="W40" s="28">
        <v>1.1706497332966932E-2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3.6500130832173308E-2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5.1290547382953813</v>
      </c>
      <c r="AW40" s="28">
        <v>1.9510858399311555E-2</v>
      </c>
      <c r="AX40" s="28">
        <v>0</v>
      </c>
      <c r="AY40" s="28">
        <v>0</v>
      </c>
      <c r="AZ40" s="28">
        <v>2.0139283712589044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5.2673113921601304</v>
      </c>
      <c r="BG40" s="28">
        <v>1.2815801832844847E-2</v>
      </c>
      <c r="BH40" s="28">
        <v>0.25445078352823408</v>
      </c>
      <c r="BI40" s="28">
        <v>0</v>
      </c>
      <c r="BJ40" s="28">
        <v>1.9576699114267244</v>
      </c>
      <c r="BK40" s="29">
        <f t="shared" si="15"/>
        <v>15.446702466100007</v>
      </c>
    </row>
    <row r="41" spans="1:63" x14ac:dyDescent="0.2">
      <c r="A41" s="23"/>
      <c r="B41" s="27" t="s">
        <v>110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1.04413427072432</v>
      </c>
      <c r="I41" s="28">
        <v>0.27239239161121648</v>
      </c>
      <c r="J41" s="28">
        <v>0</v>
      </c>
      <c r="K41" s="28">
        <v>0</v>
      </c>
      <c r="L41" s="28">
        <v>4.4733841188175649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0.57605037138762905</v>
      </c>
      <c r="S41" s="28">
        <v>3.2154401273723594</v>
      </c>
      <c r="T41" s="28">
        <v>0</v>
      </c>
      <c r="U41" s="28">
        <v>0</v>
      </c>
      <c r="V41" s="28">
        <v>0.16180225992024044</v>
      </c>
      <c r="W41" s="28">
        <v>4.7601060051880931E-2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2.5137292441908141E-2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4.8097182478860212</v>
      </c>
      <c r="AW41" s="28">
        <v>0.14036296121713565</v>
      </c>
      <c r="AX41" s="28">
        <v>0</v>
      </c>
      <c r="AY41" s="28">
        <v>0</v>
      </c>
      <c r="AZ41" s="28">
        <v>1.5585642771297912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3.745459101763263</v>
      </c>
      <c r="BG41" s="28">
        <v>8.412530892623804E-2</v>
      </c>
      <c r="BH41" s="28">
        <v>0</v>
      </c>
      <c r="BI41" s="28">
        <v>0</v>
      </c>
      <c r="BJ41" s="28">
        <v>0.1954555335837635</v>
      </c>
      <c r="BK41" s="29">
        <f t="shared" si="15"/>
        <v>20.349627322833332</v>
      </c>
    </row>
    <row r="42" spans="1:63" x14ac:dyDescent="0.2">
      <c r="A42" s="23"/>
      <c r="B42" s="27" t="s">
        <v>111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1.1116031890715821</v>
      </c>
      <c r="I42" s="28">
        <v>0.24831336441019847</v>
      </c>
      <c r="J42" s="28">
        <v>0</v>
      </c>
      <c r="K42" s="28">
        <v>0</v>
      </c>
      <c r="L42" s="28">
        <v>0.7542421075419159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0.42101040530007328</v>
      </c>
      <c r="S42" s="28">
        <v>2.9848407461620288</v>
      </c>
      <c r="T42" s="28">
        <v>0</v>
      </c>
      <c r="U42" s="28">
        <v>0</v>
      </c>
      <c r="V42" s="28">
        <v>1.3083828180868879E-2</v>
      </c>
      <c r="W42" s="28">
        <v>7.7507621020316006E-3</v>
      </c>
      <c r="X42" s="28">
        <v>0</v>
      </c>
      <c r="Y42" s="28">
        <v>0</v>
      </c>
      <c r="Z42" s="28">
        <v>0</v>
      </c>
      <c r="AA42" s="28">
        <v>3.9817334782774245E-4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1.7404678774764305E-2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6.3600812479442483</v>
      </c>
      <c r="AW42" s="28">
        <v>0.42046239717386424</v>
      </c>
      <c r="AX42" s="28">
        <v>0</v>
      </c>
      <c r="AY42" s="28">
        <v>0</v>
      </c>
      <c r="AZ42" s="28">
        <v>0.61706709015857508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4.0487959211698961</v>
      </c>
      <c r="BG42" s="28">
        <v>0.32834351580763232</v>
      </c>
      <c r="BH42" s="28">
        <v>0</v>
      </c>
      <c r="BI42" s="28">
        <v>0</v>
      </c>
      <c r="BJ42" s="28">
        <v>0.4942784625878236</v>
      </c>
      <c r="BK42" s="29">
        <f t="shared" si="15"/>
        <v>17.827675889733328</v>
      </c>
    </row>
    <row r="43" spans="1:63" x14ac:dyDescent="0.2">
      <c r="A43" s="23"/>
      <c r="B43" s="27" t="s">
        <v>112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0.83048935762209941</v>
      </c>
      <c r="I43" s="28">
        <v>0.99788847629714272</v>
      </c>
      <c r="J43" s="28">
        <v>0</v>
      </c>
      <c r="K43" s="28">
        <v>0</v>
      </c>
      <c r="L43" s="28">
        <v>0.99586265043598954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0.54062856196936537</v>
      </c>
      <c r="S43" s="28">
        <v>0</v>
      </c>
      <c r="T43" s="28">
        <v>0</v>
      </c>
      <c r="U43" s="28">
        <v>0</v>
      </c>
      <c r="V43" s="28">
        <v>0.12956940824206925</v>
      </c>
      <c r="W43" s="28">
        <v>0.13938351489693582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0.1789033295865739</v>
      </c>
      <c r="AH43" s="28">
        <v>0</v>
      </c>
      <c r="AI43" s="28">
        <v>0</v>
      </c>
      <c r="AJ43" s="28">
        <v>0</v>
      </c>
      <c r="AK43" s="28">
        <v>9.9217333274363641E-5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20.490409171754074</v>
      </c>
      <c r="AW43" s="28">
        <v>0.76242612973761636</v>
      </c>
      <c r="AX43" s="28">
        <v>0</v>
      </c>
      <c r="AY43" s="28">
        <v>0</v>
      </c>
      <c r="AZ43" s="28">
        <v>3.2575351196238946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23.992946618772805</v>
      </c>
      <c r="BG43" s="28">
        <v>0.17144302079593968</v>
      </c>
      <c r="BH43" s="28">
        <v>0</v>
      </c>
      <c r="BI43" s="28">
        <v>0</v>
      </c>
      <c r="BJ43" s="28">
        <v>2.1155251304653753</v>
      </c>
      <c r="BK43" s="29">
        <f t="shared" si="15"/>
        <v>54.603109707533164</v>
      </c>
    </row>
    <row r="44" spans="1:63" x14ac:dyDescent="0.2">
      <c r="A44" s="23"/>
      <c r="B44" s="27" t="s">
        <v>125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7.9993515265577226</v>
      </c>
      <c r="I44" s="28">
        <v>21.526270090112114</v>
      </c>
      <c r="J44" s="28">
        <v>0</v>
      </c>
      <c r="K44" s="28">
        <v>0</v>
      </c>
      <c r="L44" s="28">
        <v>5.5227837474304549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5.1028789145779516</v>
      </c>
      <c r="S44" s="28">
        <v>0.54107285527448412</v>
      </c>
      <c r="T44" s="28">
        <v>0.39383731750573869</v>
      </c>
      <c r="U44" s="28">
        <v>0</v>
      </c>
      <c r="V44" s="28">
        <v>1.4993851600415609</v>
      </c>
      <c r="W44" s="28">
        <v>3.0658370272793753</v>
      </c>
      <c r="X44" s="28">
        <v>3.1331447958086782E-2</v>
      </c>
      <c r="Y44" s="28">
        <v>0</v>
      </c>
      <c r="Z44" s="28">
        <v>0</v>
      </c>
      <c r="AA44" s="28">
        <v>0.65957854259649207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3.2098274584961253</v>
      </c>
      <c r="AH44" s="28">
        <v>5.894986396362714E-3</v>
      </c>
      <c r="AI44" s="28">
        <v>0</v>
      </c>
      <c r="AJ44" s="28">
        <v>0</v>
      </c>
      <c r="AK44" s="28">
        <v>0.24961086282673983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93.368424498453919</v>
      </c>
      <c r="AW44" s="28">
        <v>6.3465169494075084</v>
      </c>
      <c r="AX44" s="28">
        <v>0</v>
      </c>
      <c r="AY44" s="28">
        <v>0</v>
      </c>
      <c r="AZ44" s="28">
        <v>51.179292016832314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97.665791863085701</v>
      </c>
      <c r="BG44" s="28">
        <v>8.272554643013617</v>
      </c>
      <c r="BH44" s="28">
        <v>2.0623454319457069</v>
      </c>
      <c r="BI44" s="28">
        <v>0</v>
      </c>
      <c r="BJ44" s="28">
        <v>40.263833173375211</v>
      </c>
      <c r="BK44" s="29">
        <f t="shared" si="15"/>
        <v>348.96641851316713</v>
      </c>
    </row>
    <row r="45" spans="1:63" x14ac:dyDescent="0.2">
      <c r="A45" s="23"/>
      <c r="B45" s="27" t="s">
        <v>126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6.1232951446382327</v>
      </c>
      <c r="I45" s="28">
        <v>18.493273188327507</v>
      </c>
      <c r="J45" s="28">
        <v>0</v>
      </c>
      <c r="K45" s="28">
        <v>0</v>
      </c>
      <c r="L45" s="28">
        <v>2.1338781531256705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4.1852608454806051</v>
      </c>
      <c r="S45" s="28">
        <v>3.7214694055312885</v>
      </c>
      <c r="T45" s="28">
        <v>0</v>
      </c>
      <c r="U45" s="28">
        <v>0</v>
      </c>
      <c r="V45" s="28">
        <v>1.3134765117634686</v>
      </c>
      <c r="W45" s="28">
        <v>0.755733773784661</v>
      </c>
      <c r="X45" s="28">
        <v>0</v>
      </c>
      <c r="Y45" s="28">
        <v>0</v>
      </c>
      <c r="Z45" s="28">
        <v>0</v>
      </c>
      <c r="AA45" s="28">
        <v>1.2118426852457669E-4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1.5437277474387416</v>
      </c>
      <c r="AH45" s="28">
        <v>0</v>
      </c>
      <c r="AI45" s="28">
        <v>0</v>
      </c>
      <c r="AJ45" s="28">
        <v>0</v>
      </c>
      <c r="AK45" s="28">
        <v>0.2937689695652646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65.11636044614562</v>
      </c>
      <c r="AW45" s="28">
        <v>6.2172022113031957</v>
      </c>
      <c r="AX45" s="28">
        <v>0</v>
      </c>
      <c r="AY45" s="28">
        <v>0</v>
      </c>
      <c r="AZ45" s="28">
        <v>26.358998730138389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78.948784405276456</v>
      </c>
      <c r="BG45" s="28">
        <v>7.6132183701735912</v>
      </c>
      <c r="BH45" s="28">
        <v>0</v>
      </c>
      <c r="BI45" s="28">
        <v>0</v>
      </c>
      <c r="BJ45" s="28">
        <v>20.44250351587219</v>
      </c>
      <c r="BK45" s="29">
        <f t="shared" si="15"/>
        <v>243.26107260283339</v>
      </c>
    </row>
    <row r="46" spans="1:63" x14ac:dyDescent="0.2">
      <c r="A46" s="23"/>
      <c r="B46" s="27" t="s">
        <v>127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2.5125569080429679</v>
      </c>
      <c r="I46" s="28">
        <v>13.144724576233923</v>
      </c>
      <c r="J46" s="28">
        <v>0</v>
      </c>
      <c r="K46" s="28">
        <v>0</v>
      </c>
      <c r="L46" s="28">
        <v>0.83096507118673868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1.5807674126718014</v>
      </c>
      <c r="S46" s="28">
        <v>0.22153469950355395</v>
      </c>
      <c r="T46" s="28">
        <v>0</v>
      </c>
      <c r="U46" s="28">
        <v>0</v>
      </c>
      <c r="V46" s="28">
        <v>0.30797220836100703</v>
      </c>
      <c r="W46" s="28">
        <v>0.15252580441692221</v>
      </c>
      <c r="X46" s="28">
        <v>0</v>
      </c>
      <c r="Y46" s="28">
        <v>0</v>
      </c>
      <c r="Z46" s="28">
        <v>0</v>
      </c>
      <c r="AA46" s="28">
        <v>0.23678060907028112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0.40856020855676478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112.12982187092526</v>
      </c>
      <c r="AW46" s="28">
        <v>5.3812693717820164</v>
      </c>
      <c r="AX46" s="28">
        <v>0</v>
      </c>
      <c r="AY46" s="28">
        <v>0</v>
      </c>
      <c r="AZ46" s="28">
        <v>17.023047765627233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118.20584580741593</v>
      </c>
      <c r="BG46" s="28">
        <v>0.9292845729913557</v>
      </c>
      <c r="BH46" s="28">
        <v>1.1915118632138073E-2</v>
      </c>
      <c r="BI46" s="28">
        <v>0</v>
      </c>
      <c r="BJ46" s="28">
        <v>4.3679356133492773</v>
      </c>
      <c r="BK46" s="29">
        <f t="shared" si="15"/>
        <v>277.44550761876718</v>
      </c>
    </row>
    <row r="47" spans="1:63" x14ac:dyDescent="0.2">
      <c r="A47" s="23"/>
      <c r="B47" s="30" t="s">
        <v>86</v>
      </c>
      <c r="C47" s="28">
        <f t="shared" ref="C47:AH47" si="16">SUM(C39:C46)</f>
        <v>0</v>
      </c>
      <c r="D47" s="28">
        <f t="shared" si="16"/>
        <v>0</v>
      </c>
      <c r="E47" s="28">
        <f t="shared" si="16"/>
        <v>0</v>
      </c>
      <c r="F47" s="28">
        <f t="shared" si="16"/>
        <v>0</v>
      </c>
      <c r="G47" s="28">
        <f t="shared" si="16"/>
        <v>0</v>
      </c>
      <c r="H47" s="28">
        <f t="shared" si="16"/>
        <v>22.658685684945663</v>
      </c>
      <c r="I47" s="28">
        <f t="shared" si="16"/>
        <v>55.554461242880819</v>
      </c>
      <c r="J47" s="28">
        <f t="shared" si="16"/>
        <v>0</v>
      </c>
      <c r="K47" s="28">
        <f t="shared" si="16"/>
        <v>0</v>
      </c>
      <c r="L47" s="28">
        <f t="shared" si="16"/>
        <v>17.27068426734667</v>
      </c>
      <c r="M47" s="28">
        <f t="shared" si="16"/>
        <v>0</v>
      </c>
      <c r="N47" s="28">
        <f t="shared" si="16"/>
        <v>0</v>
      </c>
      <c r="O47" s="28">
        <f t="shared" si="16"/>
        <v>0</v>
      </c>
      <c r="P47" s="28">
        <f t="shared" si="16"/>
        <v>0</v>
      </c>
      <c r="Q47" s="28">
        <f t="shared" si="16"/>
        <v>0</v>
      </c>
      <c r="R47" s="28">
        <f t="shared" si="16"/>
        <v>14.159052794370417</v>
      </c>
      <c r="S47" s="28">
        <f t="shared" si="16"/>
        <v>10.684357833843714</v>
      </c>
      <c r="T47" s="28">
        <f t="shared" si="16"/>
        <v>0.39383731750573869</v>
      </c>
      <c r="U47" s="28">
        <f t="shared" si="16"/>
        <v>0</v>
      </c>
      <c r="V47" s="28">
        <f t="shared" si="16"/>
        <v>3.8579136971737809</v>
      </c>
      <c r="W47" s="28">
        <f t="shared" si="16"/>
        <v>4.451176634088708</v>
      </c>
      <c r="X47" s="28">
        <f t="shared" si="16"/>
        <v>3.264702539134514E-2</v>
      </c>
      <c r="Y47" s="28">
        <f t="shared" si="16"/>
        <v>0</v>
      </c>
      <c r="Z47" s="28">
        <f t="shared" si="16"/>
        <v>0</v>
      </c>
      <c r="AA47" s="28">
        <f t="shared" si="16"/>
        <v>0.9877210202801503</v>
      </c>
      <c r="AB47" s="28">
        <f t="shared" si="16"/>
        <v>0</v>
      </c>
      <c r="AC47" s="28">
        <f t="shared" si="16"/>
        <v>0</v>
      </c>
      <c r="AD47" s="28">
        <f t="shared" si="16"/>
        <v>0</v>
      </c>
      <c r="AE47" s="28">
        <f t="shared" si="16"/>
        <v>0</v>
      </c>
      <c r="AF47" s="28">
        <f t="shared" si="16"/>
        <v>0</v>
      </c>
      <c r="AG47" s="28">
        <f t="shared" si="16"/>
        <v>5.8859740596112342</v>
      </c>
      <c r="AH47" s="28">
        <f t="shared" si="16"/>
        <v>5.894986396362714E-3</v>
      </c>
      <c r="AI47" s="28">
        <f t="shared" ref="AI47:BJ47" si="17">SUM(AI39:AI46)</f>
        <v>0</v>
      </c>
      <c r="AJ47" s="28">
        <f t="shared" si="17"/>
        <v>0</v>
      </c>
      <c r="AK47" s="28">
        <f t="shared" si="17"/>
        <v>0.67218301848780526</v>
      </c>
      <c r="AL47" s="28">
        <f t="shared" si="17"/>
        <v>0</v>
      </c>
      <c r="AM47" s="28">
        <f t="shared" si="17"/>
        <v>0</v>
      </c>
      <c r="AN47" s="28">
        <f t="shared" si="17"/>
        <v>0</v>
      </c>
      <c r="AO47" s="28">
        <f t="shared" si="17"/>
        <v>0</v>
      </c>
      <c r="AP47" s="28">
        <f t="shared" si="17"/>
        <v>0</v>
      </c>
      <c r="AQ47" s="28">
        <f t="shared" si="17"/>
        <v>0</v>
      </c>
      <c r="AR47" s="28">
        <f t="shared" si="17"/>
        <v>0</v>
      </c>
      <c r="AS47" s="28">
        <f t="shared" si="17"/>
        <v>0</v>
      </c>
      <c r="AT47" s="28">
        <f t="shared" si="17"/>
        <v>0</v>
      </c>
      <c r="AU47" s="28">
        <f t="shared" si="17"/>
        <v>0</v>
      </c>
      <c r="AV47" s="28">
        <f t="shared" si="17"/>
        <v>326.80394061052243</v>
      </c>
      <c r="AW47" s="28">
        <f t="shared" si="17"/>
        <v>20.612240845344722</v>
      </c>
      <c r="AX47" s="28">
        <f t="shared" si="17"/>
        <v>0</v>
      </c>
      <c r="AY47" s="28">
        <f t="shared" si="17"/>
        <v>0</v>
      </c>
      <c r="AZ47" s="28">
        <f t="shared" si="17"/>
        <v>110.81043806979284</v>
      </c>
      <c r="BA47" s="28">
        <f t="shared" si="17"/>
        <v>0</v>
      </c>
      <c r="BB47" s="28">
        <f t="shared" si="17"/>
        <v>0</v>
      </c>
      <c r="BC47" s="28">
        <f t="shared" si="17"/>
        <v>0</v>
      </c>
      <c r="BD47" s="28">
        <f t="shared" si="17"/>
        <v>0</v>
      </c>
      <c r="BE47" s="28">
        <f t="shared" si="17"/>
        <v>0</v>
      </c>
      <c r="BF47" s="28">
        <f t="shared" si="17"/>
        <v>348.05262610123526</v>
      </c>
      <c r="BG47" s="28">
        <f t="shared" si="17"/>
        <v>17.678820701798969</v>
      </c>
      <c r="BH47" s="28">
        <f t="shared" si="17"/>
        <v>2.5914344174310635</v>
      </c>
      <c r="BI47" s="28">
        <f t="shared" si="17"/>
        <v>0</v>
      </c>
      <c r="BJ47" s="28">
        <f t="shared" si="17"/>
        <v>74.909985952253194</v>
      </c>
      <c r="BK47" s="29">
        <f t="shared" si="15"/>
        <v>1038.0740762807009</v>
      </c>
    </row>
    <row r="48" spans="1:63" x14ac:dyDescent="0.2">
      <c r="A48" s="23"/>
      <c r="B48" s="33" t="s">
        <v>84</v>
      </c>
      <c r="C48" s="31">
        <f t="shared" ref="C48:AH48" si="18">C37+C47</f>
        <v>0</v>
      </c>
      <c r="D48" s="31">
        <f t="shared" si="18"/>
        <v>0</v>
      </c>
      <c r="E48" s="31">
        <f t="shared" si="18"/>
        <v>0</v>
      </c>
      <c r="F48" s="31">
        <f t="shared" si="18"/>
        <v>0</v>
      </c>
      <c r="G48" s="31">
        <f t="shared" si="18"/>
        <v>0</v>
      </c>
      <c r="H48" s="31">
        <f t="shared" si="18"/>
        <v>30.115035530400245</v>
      </c>
      <c r="I48" s="31">
        <f t="shared" si="18"/>
        <v>56.723080535133782</v>
      </c>
      <c r="J48" s="31">
        <f t="shared" si="18"/>
        <v>0</v>
      </c>
      <c r="K48" s="31">
        <f t="shared" si="18"/>
        <v>0</v>
      </c>
      <c r="L48" s="31">
        <f t="shared" si="18"/>
        <v>18.121569896002708</v>
      </c>
      <c r="M48" s="31">
        <f t="shared" si="18"/>
        <v>0</v>
      </c>
      <c r="N48" s="31">
        <f t="shared" si="18"/>
        <v>0</v>
      </c>
      <c r="O48" s="31">
        <f t="shared" si="18"/>
        <v>0</v>
      </c>
      <c r="P48" s="31">
        <f t="shared" si="18"/>
        <v>0</v>
      </c>
      <c r="Q48" s="31">
        <f t="shared" si="18"/>
        <v>0</v>
      </c>
      <c r="R48" s="31">
        <f t="shared" si="18"/>
        <v>19.511409129952114</v>
      </c>
      <c r="S48" s="31">
        <f t="shared" si="18"/>
        <v>10.684357833843714</v>
      </c>
      <c r="T48" s="31">
        <f t="shared" si="18"/>
        <v>0.39383731750573869</v>
      </c>
      <c r="U48" s="31">
        <f t="shared" si="18"/>
        <v>0</v>
      </c>
      <c r="V48" s="31">
        <f t="shared" si="18"/>
        <v>4.1639006786951667</v>
      </c>
      <c r="W48" s="31">
        <f t="shared" si="18"/>
        <v>5.4126407412097421</v>
      </c>
      <c r="X48" s="31">
        <f t="shared" si="18"/>
        <v>3.264702539134514E-2</v>
      </c>
      <c r="Y48" s="31">
        <f t="shared" si="18"/>
        <v>0</v>
      </c>
      <c r="Z48" s="31">
        <f t="shared" si="18"/>
        <v>0</v>
      </c>
      <c r="AA48" s="31">
        <f t="shared" si="18"/>
        <v>1.0605529252162544</v>
      </c>
      <c r="AB48" s="31">
        <f t="shared" si="18"/>
        <v>0</v>
      </c>
      <c r="AC48" s="31">
        <f t="shared" si="18"/>
        <v>0</v>
      </c>
      <c r="AD48" s="31">
        <f t="shared" si="18"/>
        <v>0</v>
      </c>
      <c r="AE48" s="31">
        <f t="shared" si="18"/>
        <v>0</v>
      </c>
      <c r="AF48" s="31">
        <f t="shared" si="18"/>
        <v>0</v>
      </c>
      <c r="AG48" s="31">
        <f t="shared" si="18"/>
        <v>7.1917091280987657</v>
      </c>
      <c r="AH48" s="31">
        <f t="shared" si="18"/>
        <v>5.894986396362714E-3</v>
      </c>
      <c r="AI48" s="31">
        <f t="shared" ref="AI48:BJ48" si="19">AI37+AI47</f>
        <v>0</v>
      </c>
      <c r="AJ48" s="31">
        <f t="shared" si="19"/>
        <v>0</v>
      </c>
      <c r="AK48" s="31">
        <f t="shared" si="19"/>
        <v>0.81615194362549315</v>
      </c>
      <c r="AL48" s="31">
        <f t="shared" si="19"/>
        <v>0</v>
      </c>
      <c r="AM48" s="31">
        <f t="shared" si="19"/>
        <v>0</v>
      </c>
      <c r="AN48" s="31">
        <f t="shared" si="19"/>
        <v>0</v>
      </c>
      <c r="AO48" s="31">
        <f t="shared" si="19"/>
        <v>0</v>
      </c>
      <c r="AP48" s="31">
        <f t="shared" si="19"/>
        <v>0</v>
      </c>
      <c r="AQ48" s="31">
        <f t="shared" si="19"/>
        <v>0</v>
      </c>
      <c r="AR48" s="31">
        <f t="shared" si="19"/>
        <v>0</v>
      </c>
      <c r="AS48" s="31">
        <f t="shared" si="19"/>
        <v>0</v>
      </c>
      <c r="AT48" s="31">
        <f t="shared" si="19"/>
        <v>0</v>
      </c>
      <c r="AU48" s="31">
        <f t="shared" si="19"/>
        <v>0</v>
      </c>
      <c r="AV48" s="31">
        <f t="shared" si="19"/>
        <v>529.76832712956127</v>
      </c>
      <c r="AW48" s="31">
        <f t="shared" si="19"/>
        <v>22.561467115473885</v>
      </c>
      <c r="AX48" s="31">
        <f t="shared" si="19"/>
        <v>0</v>
      </c>
      <c r="AY48" s="31">
        <f t="shared" si="19"/>
        <v>0</v>
      </c>
      <c r="AZ48" s="31">
        <f t="shared" si="19"/>
        <v>134.97375365025101</v>
      </c>
      <c r="BA48" s="31">
        <f t="shared" si="19"/>
        <v>0</v>
      </c>
      <c r="BB48" s="31">
        <f t="shared" si="19"/>
        <v>0</v>
      </c>
      <c r="BC48" s="31">
        <f t="shared" si="19"/>
        <v>0</v>
      </c>
      <c r="BD48" s="31">
        <f t="shared" si="19"/>
        <v>0</v>
      </c>
      <c r="BE48" s="31">
        <f t="shared" si="19"/>
        <v>0</v>
      </c>
      <c r="BF48" s="31">
        <f t="shared" si="19"/>
        <v>538.23122979777463</v>
      </c>
      <c r="BG48" s="31">
        <f t="shared" si="19"/>
        <v>20.079633513794303</v>
      </c>
      <c r="BH48" s="31">
        <f t="shared" si="19"/>
        <v>2.5914344174310635</v>
      </c>
      <c r="BI48" s="31">
        <f t="shared" si="19"/>
        <v>0</v>
      </c>
      <c r="BJ48" s="31">
        <f t="shared" si="19"/>
        <v>89.419760284043207</v>
      </c>
      <c r="BK48" s="29">
        <f t="shared" si="15"/>
        <v>1491.8583935798008</v>
      </c>
    </row>
    <row r="49" spans="1:63" ht="3" customHeight="1" x14ac:dyDescent="0.2">
      <c r="A49" s="23"/>
      <c r="B49" s="26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9"/>
    </row>
    <row r="50" spans="1:63" x14ac:dyDescent="0.2">
      <c r="A50" s="23" t="s">
        <v>15</v>
      </c>
      <c r="B50" s="24" t="s">
        <v>8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x14ac:dyDescent="0.2">
      <c r="A51" s="23" t="s">
        <v>76</v>
      </c>
      <c r="B51" s="26" t="s">
        <v>16</v>
      </c>
      <c r="C51" s="47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9"/>
    </row>
    <row r="52" spans="1:63" x14ac:dyDescent="0.2">
      <c r="A52" s="23"/>
      <c r="B52" s="27" t="s">
        <v>128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3.1261348959998134</v>
      </c>
      <c r="I52" s="28">
        <v>41.061267652482826</v>
      </c>
      <c r="J52" s="28">
        <v>0</v>
      </c>
      <c r="K52" s="28">
        <v>0</v>
      </c>
      <c r="L52" s="28">
        <v>7.5365393681342248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1.8368538182244589</v>
      </c>
      <c r="S52" s="28">
        <v>1.4443518333775862E-2</v>
      </c>
      <c r="T52" s="28">
        <v>4.5880819858511614</v>
      </c>
      <c r="U52" s="28">
        <v>0</v>
      </c>
      <c r="V52" s="28">
        <v>3.503846944407075</v>
      </c>
      <c r="W52" s="28">
        <v>1.1888747723129405</v>
      </c>
      <c r="X52" s="28">
        <v>0</v>
      </c>
      <c r="Y52" s="28">
        <v>0</v>
      </c>
      <c r="Z52" s="28">
        <v>0</v>
      </c>
      <c r="AA52" s="28">
        <v>1.6816896161191401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1.826237256935471</v>
      </c>
      <c r="AH52" s="28">
        <v>2.7670746186684601E-2</v>
      </c>
      <c r="AI52" s="28">
        <v>0</v>
      </c>
      <c r="AJ52" s="28">
        <v>0</v>
      </c>
      <c r="AK52" s="28">
        <v>1.8406216942192808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56.825001012576678</v>
      </c>
      <c r="AW52" s="28">
        <v>10.483411167177373</v>
      </c>
      <c r="AX52" s="28">
        <v>0</v>
      </c>
      <c r="AY52" s="28">
        <v>0</v>
      </c>
      <c r="AZ52" s="28">
        <v>88.903096835281858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49.336660098931581</v>
      </c>
      <c r="BG52" s="28">
        <v>1.7872063883470659</v>
      </c>
      <c r="BH52" s="28">
        <v>12.919297421558134</v>
      </c>
      <c r="BI52" s="28">
        <v>0</v>
      </c>
      <c r="BJ52" s="28">
        <v>53.770541008020608</v>
      </c>
      <c r="BK52" s="29">
        <f t="shared" ref="BK52:BK53" si="20">SUM(C52:BJ52)</f>
        <v>342.25747620110013</v>
      </c>
    </row>
    <row r="53" spans="1:63" x14ac:dyDescent="0.2">
      <c r="A53" s="23"/>
      <c r="B53" s="33" t="s">
        <v>83</v>
      </c>
      <c r="C53" s="31">
        <f>SUM(C52)</f>
        <v>0</v>
      </c>
      <c r="D53" s="31">
        <f t="shared" ref="D53:BJ53" si="21">SUM(D52)</f>
        <v>0</v>
      </c>
      <c r="E53" s="31">
        <f t="shared" si="21"/>
        <v>0</v>
      </c>
      <c r="F53" s="31">
        <f t="shared" si="21"/>
        <v>0</v>
      </c>
      <c r="G53" s="31">
        <f t="shared" si="21"/>
        <v>0</v>
      </c>
      <c r="H53" s="31">
        <f t="shared" si="21"/>
        <v>3.1261348959998134</v>
      </c>
      <c r="I53" s="31">
        <f t="shared" si="21"/>
        <v>41.061267652482826</v>
      </c>
      <c r="J53" s="31">
        <f t="shared" si="21"/>
        <v>0</v>
      </c>
      <c r="K53" s="31">
        <f t="shared" si="21"/>
        <v>0</v>
      </c>
      <c r="L53" s="31">
        <f t="shared" si="21"/>
        <v>7.5365393681342248</v>
      </c>
      <c r="M53" s="31">
        <f t="shared" si="21"/>
        <v>0</v>
      </c>
      <c r="N53" s="31">
        <f t="shared" si="21"/>
        <v>0</v>
      </c>
      <c r="O53" s="31">
        <f t="shared" si="21"/>
        <v>0</v>
      </c>
      <c r="P53" s="31">
        <f t="shared" si="21"/>
        <v>0</v>
      </c>
      <c r="Q53" s="31">
        <f t="shared" si="21"/>
        <v>0</v>
      </c>
      <c r="R53" s="31">
        <f t="shared" si="21"/>
        <v>1.8368538182244589</v>
      </c>
      <c r="S53" s="31">
        <f t="shared" si="21"/>
        <v>1.4443518333775862E-2</v>
      </c>
      <c r="T53" s="31">
        <f t="shared" si="21"/>
        <v>4.5880819858511614</v>
      </c>
      <c r="U53" s="31">
        <f t="shared" si="21"/>
        <v>0</v>
      </c>
      <c r="V53" s="31">
        <f t="shared" si="21"/>
        <v>3.503846944407075</v>
      </c>
      <c r="W53" s="31">
        <f t="shared" si="21"/>
        <v>1.1888747723129405</v>
      </c>
      <c r="X53" s="31">
        <f t="shared" si="21"/>
        <v>0</v>
      </c>
      <c r="Y53" s="31">
        <f t="shared" si="21"/>
        <v>0</v>
      </c>
      <c r="Z53" s="31">
        <f t="shared" si="21"/>
        <v>0</v>
      </c>
      <c r="AA53" s="31">
        <f t="shared" si="21"/>
        <v>1.6816896161191401</v>
      </c>
      <c r="AB53" s="31">
        <f t="shared" si="21"/>
        <v>0</v>
      </c>
      <c r="AC53" s="31">
        <f t="shared" si="21"/>
        <v>0</v>
      </c>
      <c r="AD53" s="31">
        <f t="shared" si="21"/>
        <v>0</v>
      </c>
      <c r="AE53" s="31">
        <f t="shared" si="21"/>
        <v>0</v>
      </c>
      <c r="AF53" s="31">
        <f t="shared" si="21"/>
        <v>0</v>
      </c>
      <c r="AG53" s="31">
        <f t="shared" si="21"/>
        <v>1.826237256935471</v>
      </c>
      <c r="AH53" s="31">
        <f t="shared" si="21"/>
        <v>2.7670746186684601E-2</v>
      </c>
      <c r="AI53" s="31">
        <f t="shared" si="21"/>
        <v>0</v>
      </c>
      <c r="AJ53" s="31">
        <f t="shared" si="21"/>
        <v>0</v>
      </c>
      <c r="AK53" s="31">
        <f t="shared" si="21"/>
        <v>1.8406216942192808</v>
      </c>
      <c r="AL53" s="31">
        <f t="shared" si="21"/>
        <v>0</v>
      </c>
      <c r="AM53" s="31">
        <f t="shared" si="21"/>
        <v>0</v>
      </c>
      <c r="AN53" s="31">
        <f t="shared" si="21"/>
        <v>0</v>
      </c>
      <c r="AO53" s="31">
        <f t="shared" si="21"/>
        <v>0</v>
      </c>
      <c r="AP53" s="31">
        <f t="shared" si="21"/>
        <v>0</v>
      </c>
      <c r="AQ53" s="31">
        <f t="shared" si="21"/>
        <v>0</v>
      </c>
      <c r="AR53" s="31">
        <f t="shared" si="21"/>
        <v>0</v>
      </c>
      <c r="AS53" s="31">
        <f t="shared" si="21"/>
        <v>0</v>
      </c>
      <c r="AT53" s="31">
        <f t="shared" si="21"/>
        <v>0</v>
      </c>
      <c r="AU53" s="31">
        <f t="shared" si="21"/>
        <v>0</v>
      </c>
      <c r="AV53" s="31">
        <f t="shared" si="21"/>
        <v>56.825001012576678</v>
      </c>
      <c r="AW53" s="31">
        <f t="shared" si="21"/>
        <v>10.483411167177373</v>
      </c>
      <c r="AX53" s="31">
        <f t="shared" si="21"/>
        <v>0</v>
      </c>
      <c r="AY53" s="31">
        <f t="shared" si="21"/>
        <v>0</v>
      </c>
      <c r="AZ53" s="31">
        <f t="shared" si="21"/>
        <v>88.903096835281858</v>
      </c>
      <c r="BA53" s="31">
        <f t="shared" si="21"/>
        <v>0</v>
      </c>
      <c r="BB53" s="31">
        <f t="shared" si="21"/>
        <v>0</v>
      </c>
      <c r="BC53" s="31">
        <f t="shared" si="21"/>
        <v>0</v>
      </c>
      <c r="BD53" s="31">
        <f t="shared" si="21"/>
        <v>0</v>
      </c>
      <c r="BE53" s="31">
        <f t="shared" si="21"/>
        <v>0</v>
      </c>
      <c r="BF53" s="31">
        <f t="shared" si="21"/>
        <v>49.336660098931581</v>
      </c>
      <c r="BG53" s="31">
        <f t="shared" si="21"/>
        <v>1.7872063883470659</v>
      </c>
      <c r="BH53" s="31">
        <f t="shared" si="21"/>
        <v>12.919297421558134</v>
      </c>
      <c r="BI53" s="31">
        <f t="shared" si="21"/>
        <v>0</v>
      </c>
      <c r="BJ53" s="31">
        <f t="shared" si="21"/>
        <v>53.770541008020608</v>
      </c>
      <c r="BK53" s="29">
        <f t="shared" si="20"/>
        <v>342.25747620110013</v>
      </c>
    </row>
    <row r="54" spans="1:63" ht="2.25" customHeight="1" x14ac:dyDescent="0.2">
      <c r="A54" s="23"/>
      <c r="B54" s="26"/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9"/>
    </row>
    <row r="55" spans="1:63" x14ac:dyDescent="0.2">
      <c r="A55" s="23" t="s">
        <v>4</v>
      </c>
      <c r="B55" s="24" t="s">
        <v>9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 x14ac:dyDescent="0.2">
      <c r="A56" s="23" t="s">
        <v>76</v>
      </c>
      <c r="B56" s="26" t="s">
        <v>17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9"/>
    </row>
    <row r="57" spans="1:63" x14ac:dyDescent="0.2">
      <c r="A57" s="23"/>
      <c r="B57" s="30" t="s">
        <v>37</v>
      </c>
      <c r="C57" s="31"/>
      <c r="D57" s="28"/>
      <c r="E57" s="28"/>
      <c r="F57" s="28"/>
      <c r="G57" s="37"/>
      <c r="H57" s="31"/>
      <c r="I57" s="28"/>
      <c r="J57" s="28"/>
      <c r="K57" s="28"/>
      <c r="L57" s="37"/>
      <c r="M57" s="31"/>
      <c r="N57" s="28"/>
      <c r="O57" s="28"/>
      <c r="P57" s="28"/>
      <c r="Q57" s="37"/>
      <c r="R57" s="31"/>
      <c r="S57" s="28"/>
      <c r="T57" s="28"/>
      <c r="U57" s="28"/>
      <c r="V57" s="37"/>
      <c r="W57" s="31"/>
      <c r="X57" s="28"/>
      <c r="Y57" s="28"/>
      <c r="Z57" s="28"/>
      <c r="AA57" s="37"/>
      <c r="AB57" s="31"/>
      <c r="AC57" s="28"/>
      <c r="AD57" s="28"/>
      <c r="AE57" s="28"/>
      <c r="AF57" s="37"/>
      <c r="AG57" s="31"/>
      <c r="AH57" s="28"/>
      <c r="AI57" s="28"/>
      <c r="AJ57" s="28"/>
      <c r="AK57" s="37"/>
      <c r="AL57" s="31"/>
      <c r="AM57" s="28"/>
      <c r="AN57" s="28"/>
      <c r="AO57" s="28"/>
      <c r="AP57" s="37"/>
      <c r="AQ57" s="31"/>
      <c r="AR57" s="28"/>
      <c r="AS57" s="28"/>
      <c r="AT57" s="28"/>
      <c r="AU57" s="37"/>
      <c r="AV57" s="31"/>
      <c r="AW57" s="28"/>
      <c r="AX57" s="28"/>
      <c r="AY57" s="28"/>
      <c r="AZ57" s="37"/>
      <c r="BA57" s="31"/>
      <c r="BB57" s="28"/>
      <c r="BC57" s="28"/>
      <c r="BD57" s="28"/>
      <c r="BE57" s="37"/>
      <c r="BF57" s="31"/>
      <c r="BG57" s="28"/>
      <c r="BH57" s="28"/>
      <c r="BI57" s="28"/>
      <c r="BJ57" s="37"/>
      <c r="BK57" s="29"/>
    </row>
    <row r="58" spans="1:63" x14ac:dyDescent="0.2">
      <c r="A58" s="23"/>
      <c r="B58" s="30" t="s">
        <v>85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29">
        <f>SUM(C58:BJ58)</f>
        <v>0</v>
      </c>
    </row>
    <row r="59" spans="1:63" x14ac:dyDescent="0.2">
      <c r="A59" s="23" t="s">
        <v>77</v>
      </c>
      <c r="B59" s="26" t="s">
        <v>18</v>
      </c>
      <c r="C59" s="4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9"/>
    </row>
    <row r="60" spans="1:63" x14ac:dyDescent="0.2">
      <c r="A60" s="23"/>
      <c r="B60" s="30" t="s">
        <v>115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0.23148837723347479</v>
      </c>
      <c r="AW60" s="31">
        <v>181.43367870273232</v>
      </c>
      <c r="AX60" s="31">
        <v>297.1726236122725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0.151252990449428</v>
      </c>
      <c r="BG60" s="31">
        <v>25.098675777346052</v>
      </c>
      <c r="BH60" s="31">
        <v>0</v>
      </c>
      <c r="BI60" s="31">
        <v>0</v>
      </c>
      <c r="BJ60" s="31">
        <v>0.63504076163242962</v>
      </c>
      <c r="BK60" s="29">
        <f t="shared" ref="BK60:BK65" si="22">SUM(C60:BJ60)</f>
        <v>504.72276022166619</v>
      </c>
    </row>
    <row r="61" spans="1:63" x14ac:dyDescent="0.2">
      <c r="A61" s="23"/>
      <c r="B61" s="30" t="s">
        <v>116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0.15454878279738854</v>
      </c>
      <c r="AW61" s="31">
        <v>76.983141206476674</v>
      </c>
      <c r="AX61" s="31">
        <v>297.12569183380583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4.5305992785766344E-2</v>
      </c>
      <c r="BG61" s="31">
        <v>0</v>
      </c>
      <c r="BH61" s="31">
        <v>0</v>
      </c>
      <c r="BI61" s="31">
        <v>0</v>
      </c>
      <c r="BJ61" s="31">
        <v>0</v>
      </c>
      <c r="BK61" s="29">
        <f t="shared" si="22"/>
        <v>374.30868781586565</v>
      </c>
    </row>
    <row r="62" spans="1:63" x14ac:dyDescent="0.2">
      <c r="A62" s="23"/>
      <c r="B62" s="30" t="s">
        <v>114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0.34391043738861793</v>
      </c>
      <c r="AW62" s="31">
        <v>67.691011886067187</v>
      </c>
      <c r="AX62" s="31">
        <v>0</v>
      </c>
      <c r="AY62" s="31">
        <v>0</v>
      </c>
      <c r="AZ62" s="31">
        <v>0.94382434754027711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6.6258194299591996E-2</v>
      </c>
      <c r="BG62" s="31">
        <v>6.7222519997742385E-3</v>
      </c>
      <c r="BH62" s="31">
        <v>0</v>
      </c>
      <c r="BI62" s="31">
        <v>0</v>
      </c>
      <c r="BJ62" s="31">
        <v>0.39840098657133038</v>
      </c>
      <c r="BK62" s="29">
        <f t="shared" si="22"/>
        <v>69.450128103866774</v>
      </c>
    </row>
    <row r="63" spans="1:63" x14ac:dyDescent="0.2">
      <c r="A63" s="23"/>
      <c r="B63" s="30" t="s">
        <v>117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1.0691915832116985</v>
      </c>
      <c r="AW63" s="31">
        <v>0.85261230104228503</v>
      </c>
      <c r="AX63" s="31">
        <v>313.09754183400145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2.0590143944004069</v>
      </c>
      <c r="BG63" s="31">
        <v>1.1900674886103211E-5</v>
      </c>
      <c r="BH63" s="31">
        <v>0</v>
      </c>
      <c r="BI63" s="31">
        <v>0</v>
      </c>
      <c r="BJ63" s="31">
        <v>0</v>
      </c>
      <c r="BK63" s="29">
        <f t="shared" si="22"/>
        <v>317.07837201333069</v>
      </c>
    </row>
    <row r="64" spans="1:63" x14ac:dyDescent="0.2">
      <c r="A64" s="23"/>
      <c r="B64" s="30" t="s">
        <v>86</v>
      </c>
      <c r="C64" s="31">
        <f>SUM(C60:C63)</f>
        <v>0</v>
      </c>
      <c r="D64" s="31">
        <f t="shared" ref="D64:BJ64" si="23">SUM(D60:D63)</f>
        <v>0</v>
      </c>
      <c r="E64" s="31">
        <f t="shared" si="23"/>
        <v>0</v>
      </c>
      <c r="F64" s="31">
        <f t="shared" si="23"/>
        <v>0</v>
      </c>
      <c r="G64" s="31">
        <f t="shared" si="23"/>
        <v>0</v>
      </c>
      <c r="H64" s="31">
        <f t="shared" si="23"/>
        <v>0</v>
      </c>
      <c r="I64" s="31">
        <f t="shared" si="23"/>
        <v>0</v>
      </c>
      <c r="J64" s="31">
        <f t="shared" si="23"/>
        <v>0</v>
      </c>
      <c r="K64" s="31">
        <f t="shared" si="23"/>
        <v>0</v>
      </c>
      <c r="L64" s="31">
        <f t="shared" si="23"/>
        <v>0</v>
      </c>
      <c r="M64" s="31">
        <f t="shared" si="23"/>
        <v>0</v>
      </c>
      <c r="N64" s="31">
        <f t="shared" si="23"/>
        <v>0</v>
      </c>
      <c r="O64" s="31">
        <f t="shared" si="23"/>
        <v>0</v>
      </c>
      <c r="P64" s="31">
        <f t="shared" si="23"/>
        <v>0</v>
      </c>
      <c r="Q64" s="31">
        <f t="shared" si="23"/>
        <v>0</v>
      </c>
      <c r="R64" s="31">
        <f t="shared" si="23"/>
        <v>0</v>
      </c>
      <c r="S64" s="31">
        <f t="shared" si="23"/>
        <v>0</v>
      </c>
      <c r="T64" s="31">
        <f t="shared" si="23"/>
        <v>0</v>
      </c>
      <c r="U64" s="31">
        <f t="shared" si="23"/>
        <v>0</v>
      </c>
      <c r="V64" s="31">
        <f t="shared" si="23"/>
        <v>0</v>
      </c>
      <c r="W64" s="31">
        <f t="shared" si="23"/>
        <v>0</v>
      </c>
      <c r="X64" s="31">
        <f t="shared" si="23"/>
        <v>0</v>
      </c>
      <c r="Y64" s="31">
        <f t="shared" si="23"/>
        <v>0</v>
      </c>
      <c r="Z64" s="31">
        <f t="shared" si="23"/>
        <v>0</v>
      </c>
      <c r="AA64" s="31">
        <f t="shared" si="23"/>
        <v>0</v>
      </c>
      <c r="AB64" s="31">
        <f t="shared" si="23"/>
        <v>0</v>
      </c>
      <c r="AC64" s="31">
        <f t="shared" si="23"/>
        <v>0</v>
      </c>
      <c r="AD64" s="31">
        <f t="shared" si="23"/>
        <v>0</v>
      </c>
      <c r="AE64" s="31">
        <f t="shared" si="23"/>
        <v>0</v>
      </c>
      <c r="AF64" s="31">
        <f t="shared" si="23"/>
        <v>0</v>
      </c>
      <c r="AG64" s="31">
        <f t="shared" si="23"/>
        <v>0</v>
      </c>
      <c r="AH64" s="31">
        <f t="shared" si="23"/>
        <v>0</v>
      </c>
      <c r="AI64" s="31">
        <f t="shared" si="23"/>
        <v>0</v>
      </c>
      <c r="AJ64" s="31">
        <f t="shared" si="23"/>
        <v>0</v>
      </c>
      <c r="AK64" s="31">
        <f t="shared" si="23"/>
        <v>0</v>
      </c>
      <c r="AL64" s="31">
        <f t="shared" si="23"/>
        <v>0</v>
      </c>
      <c r="AM64" s="31">
        <f t="shared" si="23"/>
        <v>0</v>
      </c>
      <c r="AN64" s="31">
        <f t="shared" si="23"/>
        <v>0</v>
      </c>
      <c r="AO64" s="31">
        <f t="shared" si="23"/>
        <v>0</v>
      </c>
      <c r="AP64" s="31">
        <f t="shared" si="23"/>
        <v>0</v>
      </c>
      <c r="AQ64" s="31">
        <f t="shared" si="23"/>
        <v>0</v>
      </c>
      <c r="AR64" s="31">
        <f t="shared" si="23"/>
        <v>0</v>
      </c>
      <c r="AS64" s="31">
        <f t="shared" si="23"/>
        <v>0</v>
      </c>
      <c r="AT64" s="31">
        <f t="shared" si="23"/>
        <v>0</v>
      </c>
      <c r="AU64" s="31">
        <f t="shared" si="23"/>
        <v>0</v>
      </c>
      <c r="AV64" s="31">
        <f t="shared" si="23"/>
        <v>1.7991391806311796</v>
      </c>
      <c r="AW64" s="31">
        <f t="shared" si="23"/>
        <v>326.9604440963185</v>
      </c>
      <c r="AX64" s="31">
        <f t="shared" si="23"/>
        <v>907.39585728007978</v>
      </c>
      <c r="AY64" s="31">
        <f t="shared" si="23"/>
        <v>0</v>
      </c>
      <c r="AZ64" s="31">
        <f t="shared" si="23"/>
        <v>0.94382434754027711</v>
      </c>
      <c r="BA64" s="31">
        <f t="shared" si="23"/>
        <v>0</v>
      </c>
      <c r="BB64" s="31">
        <f t="shared" si="23"/>
        <v>0</v>
      </c>
      <c r="BC64" s="31">
        <f t="shared" si="23"/>
        <v>0</v>
      </c>
      <c r="BD64" s="31">
        <f t="shared" si="23"/>
        <v>0</v>
      </c>
      <c r="BE64" s="31">
        <f t="shared" si="23"/>
        <v>0</v>
      </c>
      <c r="BF64" s="31">
        <f t="shared" si="23"/>
        <v>2.3218315719351934</v>
      </c>
      <c r="BG64" s="31">
        <f t="shared" si="23"/>
        <v>25.105409930020713</v>
      </c>
      <c r="BH64" s="31">
        <f t="shared" si="23"/>
        <v>0</v>
      </c>
      <c r="BI64" s="31">
        <f t="shared" si="23"/>
        <v>0</v>
      </c>
      <c r="BJ64" s="31">
        <f t="shared" si="23"/>
        <v>1.0334417482037601</v>
      </c>
      <c r="BK64" s="29">
        <f t="shared" si="22"/>
        <v>1265.5599481547297</v>
      </c>
    </row>
    <row r="65" spans="1:63" x14ac:dyDescent="0.2">
      <c r="A65" s="23"/>
      <c r="B65" s="33" t="s">
        <v>84</v>
      </c>
      <c r="C65" s="31">
        <f>C58+C64</f>
        <v>0</v>
      </c>
      <c r="D65" s="31">
        <f t="shared" ref="D65:BJ65" si="24">D58+D64</f>
        <v>0</v>
      </c>
      <c r="E65" s="31">
        <f t="shared" si="24"/>
        <v>0</v>
      </c>
      <c r="F65" s="31">
        <f t="shared" si="24"/>
        <v>0</v>
      </c>
      <c r="G65" s="31">
        <f t="shared" si="24"/>
        <v>0</v>
      </c>
      <c r="H65" s="31">
        <f t="shared" si="24"/>
        <v>0</v>
      </c>
      <c r="I65" s="31">
        <f t="shared" si="24"/>
        <v>0</v>
      </c>
      <c r="J65" s="31">
        <f t="shared" si="24"/>
        <v>0</v>
      </c>
      <c r="K65" s="31">
        <f t="shared" si="24"/>
        <v>0</v>
      </c>
      <c r="L65" s="31">
        <f t="shared" si="24"/>
        <v>0</v>
      </c>
      <c r="M65" s="31">
        <f t="shared" si="24"/>
        <v>0</v>
      </c>
      <c r="N65" s="31">
        <f t="shared" si="24"/>
        <v>0</v>
      </c>
      <c r="O65" s="31">
        <f t="shared" si="24"/>
        <v>0</v>
      </c>
      <c r="P65" s="31">
        <f t="shared" si="24"/>
        <v>0</v>
      </c>
      <c r="Q65" s="31">
        <f t="shared" si="24"/>
        <v>0</v>
      </c>
      <c r="R65" s="31">
        <f t="shared" si="24"/>
        <v>0</v>
      </c>
      <c r="S65" s="31">
        <f t="shared" si="24"/>
        <v>0</v>
      </c>
      <c r="T65" s="31">
        <f t="shared" si="24"/>
        <v>0</v>
      </c>
      <c r="U65" s="31">
        <f t="shared" si="24"/>
        <v>0</v>
      </c>
      <c r="V65" s="31">
        <f t="shared" si="24"/>
        <v>0</v>
      </c>
      <c r="W65" s="31">
        <f t="shared" si="24"/>
        <v>0</v>
      </c>
      <c r="X65" s="31">
        <f t="shared" si="24"/>
        <v>0</v>
      </c>
      <c r="Y65" s="31">
        <f t="shared" si="24"/>
        <v>0</v>
      </c>
      <c r="Z65" s="31">
        <f t="shared" si="24"/>
        <v>0</v>
      </c>
      <c r="AA65" s="31">
        <f t="shared" si="24"/>
        <v>0</v>
      </c>
      <c r="AB65" s="31">
        <f t="shared" si="24"/>
        <v>0</v>
      </c>
      <c r="AC65" s="31">
        <f t="shared" si="24"/>
        <v>0</v>
      </c>
      <c r="AD65" s="31">
        <f t="shared" si="24"/>
        <v>0</v>
      </c>
      <c r="AE65" s="31">
        <f t="shared" si="24"/>
        <v>0</v>
      </c>
      <c r="AF65" s="31">
        <f t="shared" si="24"/>
        <v>0</v>
      </c>
      <c r="AG65" s="31">
        <f t="shared" si="24"/>
        <v>0</v>
      </c>
      <c r="AH65" s="31">
        <f t="shared" si="24"/>
        <v>0</v>
      </c>
      <c r="AI65" s="31">
        <f t="shared" si="24"/>
        <v>0</v>
      </c>
      <c r="AJ65" s="31">
        <f t="shared" si="24"/>
        <v>0</v>
      </c>
      <c r="AK65" s="31">
        <f t="shared" si="24"/>
        <v>0</v>
      </c>
      <c r="AL65" s="31">
        <f t="shared" si="24"/>
        <v>0</v>
      </c>
      <c r="AM65" s="31">
        <f t="shared" si="24"/>
        <v>0</v>
      </c>
      <c r="AN65" s="31">
        <f t="shared" si="24"/>
        <v>0</v>
      </c>
      <c r="AO65" s="31">
        <f t="shared" si="24"/>
        <v>0</v>
      </c>
      <c r="AP65" s="31">
        <f t="shared" si="24"/>
        <v>0</v>
      </c>
      <c r="AQ65" s="31">
        <f t="shared" si="24"/>
        <v>0</v>
      </c>
      <c r="AR65" s="31">
        <f t="shared" si="24"/>
        <v>0</v>
      </c>
      <c r="AS65" s="31">
        <f t="shared" si="24"/>
        <v>0</v>
      </c>
      <c r="AT65" s="31">
        <f t="shared" si="24"/>
        <v>0</v>
      </c>
      <c r="AU65" s="31">
        <f t="shared" si="24"/>
        <v>0</v>
      </c>
      <c r="AV65" s="31">
        <f t="shared" si="24"/>
        <v>1.7991391806311796</v>
      </c>
      <c r="AW65" s="31">
        <f t="shared" si="24"/>
        <v>326.9604440963185</v>
      </c>
      <c r="AX65" s="31">
        <f t="shared" si="24"/>
        <v>907.39585728007978</v>
      </c>
      <c r="AY65" s="31">
        <f t="shared" si="24"/>
        <v>0</v>
      </c>
      <c r="AZ65" s="31">
        <f t="shared" si="24"/>
        <v>0.94382434754027711</v>
      </c>
      <c r="BA65" s="31">
        <f t="shared" si="24"/>
        <v>0</v>
      </c>
      <c r="BB65" s="31">
        <f t="shared" si="24"/>
        <v>0</v>
      </c>
      <c r="BC65" s="31">
        <f t="shared" si="24"/>
        <v>0</v>
      </c>
      <c r="BD65" s="31">
        <f t="shared" si="24"/>
        <v>0</v>
      </c>
      <c r="BE65" s="31">
        <f t="shared" si="24"/>
        <v>0</v>
      </c>
      <c r="BF65" s="31">
        <f t="shared" si="24"/>
        <v>2.3218315719351934</v>
      </c>
      <c r="BG65" s="31">
        <f t="shared" si="24"/>
        <v>25.105409930020713</v>
      </c>
      <c r="BH65" s="31">
        <f t="shared" si="24"/>
        <v>0</v>
      </c>
      <c r="BI65" s="31">
        <f t="shared" si="24"/>
        <v>0</v>
      </c>
      <c r="BJ65" s="31">
        <f t="shared" si="24"/>
        <v>1.0334417482037601</v>
      </c>
      <c r="BK65" s="29">
        <f t="shared" si="22"/>
        <v>1265.5599481547297</v>
      </c>
    </row>
    <row r="66" spans="1:63" ht="4.5" customHeight="1" x14ac:dyDescent="0.2">
      <c r="A66" s="23"/>
      <c r="B66" s="26"/>
      <c r="C66" s="4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9"/>
    </row>
    <row r="67" spans="1:63" x14ac:dyDescent="0.2">
      <c r="A67" s="23" t="s">
        <v>19</v>
      </c>
      <c r="B67" s="24" t="s">
        <v>20</v>
      </c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9"/>
    </row>
    <row r="68" spans="1:63" x14ac:dyDescent="0.2">
      <c r="A68" s="23" t="s">
        <v>76</v>
      </c>
      <c r="B68" s="26" t="s">
        <v>21</v>
      </c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9"/>
    </row>
    <row r="69" spans="1:63" x14ac:dyDescent="0.2">
      <c r="A69" s="23"/>
      <c r="B69" s="30" t="s">
        <v>37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3" t="s">
        <v>83</v>
      </c>
      <c r="C70" s="31">
        <v>0</v>
      </c>
      <c r="D70" s="28">
        <v>0</v>
      </c>
      <c r="E70" s="28">
        <v>0</v>
      </c>
      <c r="F70" s="28">
        <v>0</v>
      </c>
      <c r="G70" s="37">
        <v>0</v>
      </c>
      <c r="H70" s="31">
        <v>0</v>
      </c>
      <c r="I70" s="28">
        <v>0</v>
      </c>
      <c r="J70" s="28">
        <v>0</v>
      </c>
      <c r="K70" s="28">
        <v>0</v>
      </c>
      <c r="L70" s="37">
        <v>0</v>
      </c>
      <c r="M70" s="31">
        <v>0</v>
      </c>
      <c r="N70" s="28">
        <v>0</v>
      </c>
      <c r="O70" s="28">
        <v>0</v>
      </c>
      <c r="P70" s="28">
        <v>0</v>
      </c>
      <c r="Q70" s="37">
        <v>0</v>
      </c>
      <c r="R70" s="31">
        <v>0</v>
      </c>
      <c r="S70" s="28">
        <v>0</v>
      </c>
      <c r="T70" s="28">
        <v>0</v>
      </c>
      <c r="U70" s="28">
        <v>0</v>
      </c>
      <c r="V70" s="37">
        <v>0</v>
      </c>
      <c r="W70" s="31">
        <v>0</v>
      </c>
      <c r="X70" s="28">
        <v>0</v>
      </c>
      <c r="Y70" s="28">
        <v>0</v>
      </c>
      <c r="Z70" s="28">
        <v>0</v>
      </c>
      <c r="AA70" s="37">
        <v>0</v>
      </c>
      <c r="AB70" s="31">
        <v>0</v>
      </c>
      <c r="AC70" s="28">
        <v>0</v>
      </c>
      <c r="AD70" s="28">
        <v>0</v>
      </c>
      <c r="AE70" s="28">
        <v>0</v>
      </c>
      <c r="AF70" s="37">
        <v>0</v>
      </c>
      <c r="AG70" s="31">
        <v>0</v>
      </c>
      <c r="AH70" s="28">
        <v>0</v>
      </c>
      <c r="AI70" s="28">
        <v>0</v>
      </c>
      <c r="AJ70" s="28">
        <v>0</v>
      </c>
      <c r="AK70" s="37">
        <v>0</v>
      </c>
      <c r="AL70" s="31">
        <v>0</v>
      </c>
      <c r="AM70" s="28">
        <v>0</v>
      </c>
      <c r="AN70" s="28">
        <v>0</v>
      </c>
      <c r="AO70" s="28">
        <v>0</v>
      </c>
      <c r="AP70" s="37">
        <v>0</v>
      </c>
      <c r="AQ70" s="31">
        <v>0</v>
      </c>
      <c r="AR70" s="28">
        <v>0</v>
      </c>
      <c r="AS70" s="28">
        <v>0</v>
      </c>
      <c r="AT70" s="28">
        <v>0</v>
      </c>
      <c r="AU70" s="37">
        <v>0</v>
      </c>
      <c r="AV70" s="31">
        <v>0</v>
      </c>
      <c r="AW70" s="28">
        <v>0</v>
      </c>
      <c r="AX70" s="28">
        <v>0</v>
      </c>
      <c r="AY70" s="28">
        <v>0</v>
      </c>
      <c r="AZ70" s="37">
        <v>0</v>
      </c>
      <c r="BA70" s="31">
        <v>0</v>
      </c>
      <c r="BB70" s="28">
        <v>0</v>
      </c>
      <c r="BC70" s="28">
        <v>0</v>
      </c>
      <c r="BD70" s="28">
        <v>0</v>
      </c>
      <c r="BE70" s="37">
        <v>0</v>
      </c>
      <c r="BF70" s="31">
        <v>0</v>
      </c>
      <c r="BG70" s="28">
        <v>0</v>
      </c>
      <c r="BH70" s="28">
        <v>0</v>
      </c>
      <c r="BI70" s="28">
        <v>0</v>
      </c>
      <c r="BJ70" s="37">
        <v>0</v>
      </c>
      <c r="BK70" s="29">
        <f>SUM(C70:BJ70)</f>
        <v>0</v>
      </c>
    </row>
    <row r="71" spans="1:63" ht="4.5" customHeight="1" x14ac:dyDescent="0.2">
      <c r="A71" s="23"/>
      <c r="B71" s="38"/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 x14ac:dyDescent="0.2">
      <c r="A72" s="23"/>
      <c r="B72" s="39" t="s">
        <v>99</v>
      </c>
      <c r="C72" s="40">
        <f t="shared" ref="C72:AH72" si="25">C31+C48+C53+C65+C70</f>
        <v>0</v>
      </c>
      <c r="D72" s="40">
        <f t="shared" si="25"/>
        <v>0</v>
      </c>
      <c r="E72" s="40">
        <f t="shared" si="25"/>
        <v>0</v>
      </c>
      <c r="F72" s="40">
        <f t="shared" si="25"/>
        <v>0</v>
      </c>
      <c r="G72" s="40">
        <f t="shared" si="25"/>
        <v>0</v>
      </c>
      <c r="H72" s="40">
        <f t="shared" si="25"/>
        <v>70.10892408247922</v>
      </c>
      <c r="I72" s="40">
        <f t="shared" si="25"/>
        <v>7154.7610842049562</v>
      </c>
      <c r="J72" s="40">
        <f t="shared" si="25"/>
        <v>2197.0567606949789</v>
      </c>
      <c r="K72" s="40">
        <f t="shared" si="25"/>
        <v>0</v>
      </c>
      <c r="L72" s="40">
        <f t="shared" si="25"/>
        <v>410.41871999855181</v>
      </c>
      <c r="M72" s="40">
        <f t="shared" si="25"/>
        <v>0</v>
      </c>
      <c r="N72" s="40">
        <f t="shared" si="25"/>
        <v>0</v>
      </c>
      <c r="O72" s="40">
        <f t="shared" si="25"/>
        <v>0</v>
      </c>
      <c r="P72" s="40">
        <f t="shared" si="25"/>
        <v>0</v>
      </c>
      <c r="Q72" s="40">
        <f t="shared" si="25"/>
        <v>0</v>
      </c>
      <c r="R72" s="40">
        <f t="shared" si="25"/>
        <v>39.346469185751339</v>
      </c>
      <c r="S72" s="40">
        <f t="shared" si="25"/>
        <v>243.06049632594051</v>
      </c>
      <c r="T72" s="40">
        <f t="shared" si="25"/>
        <v>603.89609397015295</v>
      </c>
      <c r="U72" s="40">
        <f t="shared" si="25"/>
        <v>0</v>
      </c>
      <c r="V72" s="40">
        <f t="shared" si="25"/>
        <v>31.414844294558225</v>
      </c>
      <c r="W72" s="40">
        <f t="shared" si="25"/>
        <v>7.2297167495567649</v>
      </c>
      <c r="X72" s="40">
        <f t="shared" si="25"/>
        <v>76.958390364937756</v>
      </c>
      <c r="Y72" s="40">
        <f t="shared" si="25"/>
        <v>0</v>
      </c>
      <c r="Z72" s="40">
        <f t="shared" si="25"/>
        <v>0</v>
      </c>
      <c r="AA72" s="40">
        <f t="shared" si="25"/>
        <v>5.8660482177994586</v>
      </c>
      <c r="AB72" s="40">
        <f t="shared" si="25"/>
        <v>0</v>
      </c>
      <c r="AC72" s="40">
        <f t="shared" si="25"/>
        <v>0</v>
      </c>
      <c r="AD72" s="40">
        <f t="shared" si="25"/>
        <v>0</v>
      </c>
      <c r="AE72" s="40">
        <f t="shared" si="25"/>
        <v>0</v>
      </c>
      <c r="AF72" s="40">
        <f t="shared" si="25"/>
        <v>0</v>
      </c>
      <c r="AG72" s="40">
        <f t="shared" si="25"/>
        <v>10.043029328062433</v>
      </c>
      <c r="AH72" s="40">
        <f t="shared" si="25"/>
        <v>2.8552533440663104</v>
      </c>
      <c r="AI72" s="40">
        <f t="shared" ref="AI72:BK72" si="26">AI31+AI48+AI53+AI65+AI70</f>
        <v>0</v>
      </c>
      <c r="AJ72" s="40">
        <f t="shared" si="26"/>
        <v>0</v>
      </c>
      <c r="AK72" s="40">
        <f t="shared" si="26"/>
        <v>3.7238888835187289</v>
      </c>
      <c r="AL72" s="40">
        <f t="shared" si="26"/>
        <v>0</v>
      </c>
      <c r="AM72" s="40">
        <f t="shared" si="26"/>
        <v>0</v>
      </c>
      <c r="AN72" s="40">
        <f t="shared" si="26"/>
        <v>0</v>
      </c>
      <c r="AO72" s="40">
        <f t="shared" si="26"/>
        <v>0</v>
      </c>
      <c r="AP72" s="40">
        <f t="shared" si="26"/>
        <v>0</v>
      </c>
      <c r="AQ72" s="40">
        <f t="shared" si="26"/>
        <v>0</v>
      </c>
      <c r="AR72" s="40">
        <f t="shared" si="26"/>
        <v>0</v>
      </c>
      <c r="AS72" s="40">
        <f t="shared" si="26"/>
        <v>0</v>
      </c>
      <c r="AT72" s="40">
        <f t="shared" si="26"/>
        <v>0</v>
      </c>
      <c r="AU72" s="40">
        <f t="shared" si="26"/>
        <v>0</v>
      </c>
      <c r="AV72" s="40">
        <f t="shared" si="26"/>
        <v>816.45219741729238</v>
      </c>
      <c r="AW72" s="40">
        <f t="shared" si="26"/>
        <v>1673.4810175597834</v>
      </c>
      <c r="AX72" s="40">
        <f t="shared" si="26"/>
        <v>1086.5121193749305</v>
      </c>
      <c r="AY72" s="40">
        <f t="shared" si="26"/>
        <v>0</v>
      </c>
      <c r="AZ72" s="40">
        <f t="shared" si="26"/>
        <v>750.53122466611057</v>
      </c>
      <c r="BA72" s="40">
        <f t="shared" si="26"/>
        <v>0</v>
      </c>
      <c r="BB72" s="40">
        <f t="shared" si="26"/>
        <v>0</v>
      </c>
      <c r="BC72" s="40">
        <f t="shared" si="26"/>
        <v>0</v>
      </c>
      <c r="BD72" s="40">
        <f t="shared" si="26"/>
        <v>0</v>
      </c>
      <c r="BE72" s="40">
        <f t="shared" si="26"/>
        <v>0</v>
      </c>
      <c r="BF72" s="40">
        <f t="shared" si="26"/>
        <v>745.18715684016047</v>
      </c>
      <c r="BG72" s="40">
        <f t="shared" si="26"/>
        <v>127.39610967741895</v>
      </c>
      <c r="BH72" s="40">
        <f t="shared" si="26"/>
        <v>197.28739167769086</v>
      </c>
      <c r="BI72" s="40">
        <f t="shared" si="26"/>
        <v>0</v>
      </c>
      <c r="BJ72" s="40">
        <f t="shared" si="26"/>
        <v>271.75894817966991</v>
      </c>
      <c r="BK72" s="40">
        <f t="shared" si="26"/>
        <v>16525.345885038372</v>
      </c>
    </row>
    <row r="73" spans="1:63" ht="4.5" customHeight="1" x14ac:dyDescent="0.2">
      <c r="A73" s="23"/>
      <c r="B73" s="39"/>
      <c r="C73" s="52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53"/>
    </row>
    <row r="74" spans="1:63" ht="14.25" customHeight="1" x14ac:dyDescent="0.3">
      <c r="A74" s="23" t="s">
        <v>5</v>
      </c>
      <c r="B74" s="21" t="s">
        <v>23</v>
      </c>
      <c r="C74" s="52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53"/>
    </row>
    <row r="75" spans="1:63" x14ac:dyDescent="0.2">
      <c r="A75" s="23"/>
      <c r="B75" s="30" t="s">
        <v>37</v>
      </c>
      <c r="C75" s="28"/>
      <c r="D75" s="28"/>
      <c r="E75" s="28"/>
      <c r="F75" s="28"/>
      <c r="G75" s="41"/>
      <c r="H75" s="31"/>
      <c r="I75" s="28"/>
      <c r="J75" s="28"/>
      <c r="K75" s="28"/>
      <c r="L75" s="41"/>
      <c r="M75" s="31"/>
      <c r="N75" s="28"/>
      <c r="O75" s="28"/>
      <c r="P75" s="28"/>
      <c r="Q75" s="41"/>
      <c r="R75" s="31"/>
      <c r="S75" s="28"/>
      <c r="T75" s="28"/>
      <c r="U75" s="28"/>
      <c r="V75" s="37"/>
      <c r="W75" s="42"/>
      <c r="X75" s="28"/>
      <c r="Y75" s="28"/>
      <c r="Z75" s="28"/>
      <c r="AA75" s="41"/>
      <c r="AB75" s="31"/>
      <c r="AC75" s="28"/>
      <c r="AD75" s="28"/>
      <c r="AE75" s="28"/>
      <c r="AF75" s="41"/>
      <c r="AG75" s="31"/>
      <c r="AH75" s="28"/>
      <c r="AI75" s="28"/>
      <c r="AJ75" s="28"/>
      <c r="AK75" s="41"/>
      <c r="AL75" s="31"/>
      <c r="AM75" s="28"/>
      <c r="AN75" s="28"/>
      <c r="AO75" s="28"/>
      <c r="AP75" s="41"/>
      <c r="AQ75" s="31"/>
      <c r="AR75" s="28"/>
      <c r="AS75" s="28"/>
      <c r="AT75" s="28"/>
      <c r="AU75" s="41"/>
      <c r="AV75" s="31"/>
      <c r="AW75" s="28"/>
      <c r="AX75" s="28"/>
      <c r="AY75" s="28"/>
      <c r="AZ75" s="41"/>
      <c r="BA75" s="31"/>
      <c r="BB75" s="28"/>
      <c r="BC75" s="28"/>
      <c r="BD75" s="28"/>
      <c r="BE75" s="41"/>
      <c r="BF75" s="31"/>
      <c r="BG75" s="28"/>
      <c r="BH75" s="28"/>
      <c r="BI75" s="28"/>
      <c r="BJ75" s="41"/>
      <c r="BK75" s="31"/>
    </row>
    <row r="76" spans="1:63" ht="13.5" thickBot="1" x14ac:dyDescent="0.25">
      <c r="A76" s="43"/>
      <c r="B76" s="33" t="s">
        <v>83</v>
      </c>
      <c r="C76" s="28">
        <v>0</v>
      </c>
      <c r="D76" s="28">
        <v>0</v>
      </c>
      <c r="E76" s="28">
        <v>0</v>
      </c>
      <c r="F76" s="28">
        <v>0</v>
      </c>
      <c r="G76" s="41">
        <v>0</v>
      </c>
      <c r="H76" s="31">
        <v>0</v>
      </c>
      <c r="I76" s="28">
        <v>0</v>
      </c>
      <c r="J76" s="28">
        <v>0</v>
      </c>
      <c r="K76" s="28">
        <v>0</v>
      </c>
      <c r="L76" s="41">
        <v>0</v>
      </c>
      <c r="M76" s="31">
        <v>0</v>
      </c>
      <c r="N76" s="28">
        <v>0</v>
      </c>
      <c r="O76" s="28">
        <v>0</v>
      </c>
      <c r="P76" s="28">
        <v>0</v>
      </c>
      <c r="Q76" s="41">
        <v>0</v>
      </c>
      <c r="R76" s="31">
        <v>0</v>
      </c>
      <c r="S76" s="28">
        <v>0</v>
      </c>
      <c r="T76" s="28">
        <v>0</v>
      </c>
      <c r="U76" s="28">
        <v>0</v>
      </c>
      <c r="V76" s="37">
        <v>0</v>
      </c>
      <c r="W76" s="42">
        <v>0</v>
      </c>
      <c r="X76" s="28">
        <v>0</v>
      </c>
      <c r="Y76" s="28">
        <v>0</v>
      </c>
      <c r="Z76" s="28">
        <v>0</v>
      </c>
      <c r="AA76" s="41">
        <v>0</v>
      </c>
      <c r="AB76" s="31">
        <v>0</v>
      </c>
      <c r="AC76" s="28">
        <v>0</v>
      </c>
      <c r="AD76" s="28">
        <v>0</v>
      </c>
      <c r="AE76" s="28">
        <v>0</v>
      </c>
      <c r="AF76" s="41">
        <v>0</v>
      </c>
      <c r="AG76" s="31">
        <v>0</v>
      </c>
      <c r="AH76" s="28">
        <v>0</v>
      </c>
      <c r="AI76" s="28">
        <v>0</v>
      </c>
      <c r="AJ76" s="28">
        <v>0</v>
      </c>
      <c r="AK76" s="41">
        <v>0</v>
      </c>
      <c r="AL76" s="31">
        <v>0</v>
      </c>
      <c r="AM76" s="28">
        <v>0</v>
      </c>
      <c r="AN76" s="28">
        <v>0</v>
      </c>
      <c r="AO76" s="28">
        <v>0</v>
      </c>
      <c r="AP76" s="41">
        <v>0</v>
      </c>
      <c r="AQ76" s="31">
        <v>0</v>
      </c>
      <c r="AR76" s="28">
        <v>0</v>
      </c>
      <c r="AS76" s="28">
        <v>0</v>
      </c>
      <c r="AT76" s="28">
        <v>0</v>
      </c>
      <c r="AU76" s="41">
        <v>0</v>
      </c>
      <c r="AV76" s="31">
        <v>0</v>
      </c>
      <c r="AW76" s="28">
        <v>0</v>
      </c>
      <c r="AX76" s="28">
        <v>0</v>
      </c>
      <c r="AY76" s="28">
        <v>0</v>
      </c>
      <c r="AZ76" s="41">
        <v>0</v>
      </c>
      <c r="BA76" s="31">
        <v>0</v>
      </c>
      <c r="BB76" s="28">
        <v>0</v>
      </c>
      <c r="BC76" s="28">
        <v>0</v>
      </c>
      <c r="BD76" s="28">
        <v>0</v>
      </c>
      <c r="BE76" s="41">
        <v>0</v>
      </c>
      <c r="BF76" s="31">
        <v>0</v>
      </c>
      <c r="BG76" s="28">
        <v>0</v>
      </c>
      <c r="BH76" s="28">
        <v>0</v>
      </c>
      <c r="BI76" s="28">
        <v>0</v>
      </c>
      <c r="BJ76" s="41">
        <v>0</v>
      </c>
      <c r="BK76" s="29">
        <f>SUM(C76:BJ76)</f>
        <v>0</v>
      </c>
    </row>
    <row r="77" spans="1:63" ht="6" customHeight="1" x14ac:dyDescent="0.2">
      <c r="A77" s="35"/>
      <c r="B77" s="44"/>
    </row>
    <row r="78" spans="1:63" x14ac:dyDescent="0.2">
      <c r="A78" s="35"/>
      <c r="B78" s="35" t="s">
        <v>26</v>
      </c>
      <c r="L78" s="35" t="s">
        <v>38</v>
      </c>
    </row>
    <row r="79" spans="1:63" x14ac:dyDescent="0.2">
      <c r="A79" s="35"/>
      <c r="B79" s="35" t="s">
        <v>27</v>
      </c>
      <c r="L79" s="35" t="s">
        <v>30</v>
      </c>
    </row>
    <row r="80" spans="1:63" x14ac:dyDescent="0.2">
      <c r="L80" s="35" t="s">
        <v>31</v>
      </c>
    </row>
    <row r="81" spans="2:61" x14ac:dyDescent="0.2">
      <c r="B81" s="35" t="s">
        <v>33</v>
      </c>
      <c r="L81" s="35" t="s">
        <v>98</v>
      </c>
      <c r="BI81" s="45"/>
    </row>
    <row r="82" spans="2:61" x14ac:dyDescent="0.2">
      <c r="B82" s="35" t="s">
        <v>34</v>
      </c>
      <c r="L82" s="35" t="s">
        <v>100</v>
      </c>
    </row>
    <row r="83" spans="2:61" x14ac:dyDescent="0.2">
      <c r="B83" s="35"/>
      <c r="L83" s="35" t="s">
        <v>32</v>
      </c>
    </row>
    <row r="85" spans="2:61" x14ac:dyDescent="0.2">
      <c r="B85" s="25" t="s">
        <v>38</v>
      </c>
    </row>
    <row r="86" spans="2:61" x14ac:dyDescent="0.2">
      <c r="B86" s="25" t="s">
        <v>30</v>
      </c>
    </row>
    <row r="87" spans="2:61" x14ac:dyDescent="0.2">
      <c r="B87" s="25" t="s">
        <v>31</v>
      </c>
    </row>
    <row r="88" spans="2:61" x14ac:dyDescent="0.2">
      <c r="B88" s="25" t="s">
        <v>98</v>
      </c>
    </row>
    <row r="89" spans="2:61" x14ac:dyDescent="0.2">
      <c r="B89" s="25" t="s">
        <v>100</v>
      </c>
    </row>
    <row r="90" spans="2:61" x14ac:dyDescent="0.2">
      <c r="B90" s="25" t="s">
        <v>32</v>
      </c>
    </row>
    <row r="91" spans="2:61" x14ac:dyDescent="0.2">
      <c r="B91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0:BK50"/>
    <mergeCell ref="C54:BK54"/>
    <mergeCell ref="C10:BK10"/>
    <mergeCell ref="C13:BK13"/>
    <mergeCell ref="C16:BK16"/>
    <mergeCell ref="C19:BK19"/>
    <mergeCell ref="C22:BK22"/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3:BK33"/>
    <mergeCell ref="C68:BK68"/>
    <mergeCell ref="C34:BK34"/>
    <mergeCell ref="C32:BK32"/>
    <mergeCell ref="C38:BK38"/>
    <mergeCell ref="C49:BK4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>
      <selection activeCell="B2" sqref="B2:K2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130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113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3.2971948281950679E-3</v>
      </c>
      <c r="E5" s="7">
        <v>1.1007625635668922E-2</v>
      </c>
      <c r="F5" s="7">
        <v>0.32229398718703123</v>
      </c>
      <c r="G5" s="7">
        <v>5.6676217381508029E-3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0.76022440753438825</v>
      </c>
      <c r="E6" s="7">
        <v>5.4838128497790155</v>
      </c>
      <c r="F6" s="7">
        <v>8.9399259242150997</v>
      </c>
      <c r="G6" s="7">
        <v>1.160643326791772</v>
      </c>
      <c r="H6" s="7">
        <v>0</v>
      </c>
      <c r="I6" s="7">
        <v>0</v>
      </c>
      <c r="J6" s="7">
        <v>8.3353906711583561E-2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5.571881471491149E-2</v>
      </c>
      <c r="F7" s="7">
        <v>3.4029712140213553E-2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76.648764465788261</v>
      </c>
      <c r="E8" s="7">
        <v>35.62117334115846</v>
      </c>
      <c r="F8" s="7">
        <v>10.900003558501467</v>
      </c>
      <c r="G8" s="7">
        <v>5.0524416355162769</v>
      </c>
      <c r="H8" s="7">
        <v>0</v>
      </c>
      <c r="I8" s="7">
        <v>0</v>
      </c>
      <c r="J8" s="7">
        <v>2.2496976118375729E-3</v>
      </c>
      <c r="K8" s="7">
        <v>0</v>
      </c>
    </row>
    <row r="9" spans="2:11" x14ac:dyDescent="0.2">
      <c r="B9" s="1">
        <v>5</v>
      </c>
      <c r="C9" s="3" t="s">
        <v>44</v>
      </c>
      <c r="D9" s="7">
        <v>10.689353104471326</v>
      </c>
      <c r="E9" s="7">
        <v>20.027155007998608</v>
      </c>
      <c r="F9" s="7">
        <v>45.541379048988453</v>
      </c>
      <c r="G9" s="7">
        <v>3.1384323396790168</v>
      </c>
      <c r="H9" s="7">
        <v>0</v>
      </c>
      <c r="I9" s="7">
        <v>0</v>
      </c>
      <c r="J9" s="7">
        <v>0.27715408152806387</v>
      </c>
      <c r="K9" s="7">
        <v>0</v>
      </c>
    </row>
    <row r="10" spans="2:11" x14ac:dyDescent="0.2">
      <c r="B10" s="1">
        <v>6</v>
      </c>
      <c r="C10" s="3" t="s">
        <v>45</v>
      </c>
      <c r="D10" s="7">
        <v>0.1326530501741553</v>
      </c>
      <c r="E10" s="7">
        <v>1.1582409559396774</v>
      </c>
      <c r="F10" s="7">
        <v>5.6439385292927664</v>
      </c>
      <c r="G10" s="7">
        <v>0.89087650037453414</v>
      </c>
      <c r="H10" s="7">
        <v>0</v>
      </c>
      <c r="I10" s="7">
        <v>0</v>
      </c>
      <c r="J10" s="7">
        <v>2.580622402968873E-3</v>
      </c>
      <c r="K10" s="7">
        <v>0</v>
      </c>
    </row>
    <row r="11" spans="2:11" x14ac:dyDescent="0.2">
      <c r="B11" s="1">
        <v>7</v>
      </c>
      <c r="C11" s="3" t="s">
        <v>46</v>
      </c>
      <c r="D11" s="7">
        <v>11.028100003665742</v>
      </c>
      <c r="E11" s="7">
        <v>13.054301275286239</v>
      </c>
      <c r="F11" s="7">
        <v>21.095057705333545</v>
      </c>
      <c r="G11" s="7">
        <v>1.4517539930139247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0.18674842796298305</v>
      </c>
      <c r="E14" s="7">
        <v>102.21489343854573</v>
      </c>
      <c r="F14" s="7">
        <v>14.733478337338653</v>
      </c>
      <c r="G14" s="7">
        <v>1.2221816452319252</v>
      </c>
      <c r="H14" s="7">
        <v>0</v>
      </c>
      <c r="I14" s="7">
        <v>0</v>
      </c>
      <c r="J14" s="7">
        <v>2.7594735842505193E-2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178.54501055332827</v>
      </c>
      <c r="E15" s="7">
        <v>292.50807702730668</v>
      </c>
      <c r="F15" s="7">
        <v>169.6236701548759</v>
      </c>
      <c r="G15" s="7">
        <v>45.171937834806599</v>
      </c>
      <c r="H15" s="7">
        <v>0</v>
      </c>
      <c r="I15" s="7">
        <v>0</v>
      </c>
      <c r="J15" s="7">
        <v>0.18592868357910688</v>
      </c>
      <c r="K15" s="7">
        <v>0</v>
      </c>
    </row>
    <row r="16" spans="2:11" x14ac:dyDescent="0.2">
      <c r="B16" s="1">
        <v>12</v>
      </c>
      <c r="C16" s="3" t="s">
        <v>51</v>
      </c>
      <c r="D16" s="7">
        <v>118.41201855373396</v>
      </c>
      <c r="E16" s="7">
        <v>10.6617195508249</v>
      </c>
      <c r="F16" s="7">
        <v>8.8505174424097248</v>
      </c>
      <c r="G16" s="7">
        <v>4.999609931357277</v>
      </c>
      <c r="H16" s="7">
        <v>0</v>
      </c>
      <c r="I16" s="7">
        <v>0</v>
      </c>
      <c r="J16" s="7">
        <v>3.7114866629854262E-2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0.14337943149996255</v>
      </c>
      <c r="E17" s="7">
        <v>0.25215773783071271</v>
      </c>
      <c r="F17" s="7">
        <v>1.0031618973316216</v>
      </c>
      <c r="G17" s="7">
        <v>2.2957673563992798E-2</v>
      </c>
      <c r="H17" s="7">
        <v>0</v>
      </c>
      <c r="I17" s="7">
        <v>0</v>
      </c>
      <c r="J17" s="7">
        <v>6.3024300353126399E-4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5.7538193298731125E-2</v>
      </c>
      <c r="E18" s="7">
        <v>1.2678896840164675</v>
      </c>
      <c r="F18" s="7">
        <v>5.5697647063212443</v>
      </c>
      <c r="G18" s="7">
        <v>1.2413395404817071</v>
      </c>
      <c r="H18" s="7">
        <v>0</v>
      </c>
      <c r="I18" s="7">
        <v>0</v>
      </c>
      <c r="J18" s="7">
        <v>3.5577521264745916E-3</v>
      </c>
      <c r="K18" s="7">
        <v>0</v>
      </c>
    </row>
    <row r="19" spans="2:11" x14ac:dyDescent="0.2">
      <c r="B19" s="1">
        <v>15</v>
      </c>
      <c r="C19" s="3" t="s">
        <v>54</v>
      </c>
      <c r="D19" s="7">
        <v>20.944382544738481</v>
      </c>
      <c r="E19" s="7">
        <v>27.315255035479577</v>
      </c>
      <c r="F19" s="7">
        <v>64.856737463219588</v>
      </c>
      <c r="G19" s="7">
        <v>10.702955777113926</v>
      </c>
      <c r="H19" s="7">
        <v>0</v>
      </c>
      <c r="I19" s="7">
        <v>0</v>
      </c>
      <c r="J19" s="7">
        <v>4.5565239749854797E-5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805.97848188180922</v>
      </c>
      <c r="E20" s="7">
        <v>203.25077550480395</v>
      </c>
      <c r="F20" s="7">
        <v>133.94425708875022</v>
      </c>
      <c r="G20" s="7">
        <v>25.804717539513945</v>
      </c>
      <c r="H20" s="7">
        <v>0</v>
      </c>
      <c r="I20" s="7">
        <v>0</v>
      </c>
      <c r="J20" s="7">
        <v>25.281530586574473</v>
      </c>
      <c r="K20" s="7">
        <v>0</v>
      </c>
    </row>
    <row r="21" spans="2:11" x14ac:dyDescent="0.2">
      <c r="B21" s="1">
        <v>17</v>
      </c>
      <c r="C21" s="3" t="s">
        <v>56</v>
      </c>
      <c r="D21" s="7">
        <v>28.427173221040768</v>
      </c>
      <c r="E21" s="7">
        <v>36.590173408654124</v>
      </c>
      <c r="F21" s="7">
        <v>83.563945065430715</v>
      </c>
      <c r="G21" s="7">
        <v>15.71196726403296</v>
      </c>
      <c r="H21" s="7">
        <v>0</v>
      </c>
      <c r="I21" s="7">
        <v>0</v>
      </c>
      <c r="J21" s="7">
        <v>0.44876117704726626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4.389661563938672</v>
      </c>
      <c r="E23" s="7">
        <v>25.291086614635553</v>
      </c>
      <c r="F23" s="7">
        <v>60.568003309783975</v>
      </c>
      <c r="G23" s="7">
        <v>16.89535062791677</v>
      </c>
      <c r="H23" s="7">
        <v>0</v>
      </c>
      <c r="I23" s="7">
        <v>0</v>
      </c>
      <c r="J23" s="7">
        <v>0.4783065019275502</v>
      </c>
      <c r="K23" s="7">
        <v>0</v>
      </c>
    </row>
    <row r="24" spans="2:11" x14ac:dyDescent="0.2">
      <c r="B24" s="1">
        <v>20</v>
      </c>
      <c r="C24" s="3" t="s">
        <v>59</v>
      </c>
      <c r="D24" s="7">
        <v>6986.9306097061926</v>
      </c>
      <c r="E24" s="7">
        <v>1237.860045260519</v>
      </c>
      <c r="F24" s="7">
        <v>305.99285245562049</v>
      </c>
      <c r="G24" s="7">
        <v>58.849877929522187</v>
      </c>
      <c r="H24" s="7">
        <v>0</v>
      </c>
      <c r="I24" s="7">
        <v>0</v>
      </c>
      <c r="J24" s="7">
        <v>1223.8621594863907</v>
      </c>
      <c r="K24" s="7">
        <v>0</v>
      </c>
    </row>
    <row r="25" spans="2:11" x14ac:dyDescent="0.2">
      <c r="B25" s="1">
        <v>21</v>
      </c>
      <c r="C25" s="2" t="s">
        <v>60</v>
      </c>
      <c r="D25" s="7">
        <v>1.9110793514247022E-5</v>
      </c>
      <c r="E25" s="7">
        <v>9.0533703280473374E-3</v>
      </c>
      <c r="F25" s="7">
        <v>0.10189265378864418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5.1899664622874042E-2</v>
      </c>
      <c r="F26" s="7">
        <v>0.53412034380764428</v>
      </c>
      <c r="G26" s="7">
        <v>8.9772209496954431E-3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5.061403130263438E-3</v>
      </c>
      <c r="E28" s="7">
        <v>4.48931722319139E-2</v>
      </c>
      <c r="F28" s="7">
        <v>4.5648454314407547E-2</v>
      </c>
      <c r="G28" s="7">
        <v>3.3346148009536372E-3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985.7672224946607</v>
      </c>
      <c r="E29" s="7">
        <v>112.04623232372708</v>
      </c>
      <c r="F29" s="7">
        <v>40.93323760515792</v>
      </c>
      <c r="G29" s="7">
        <v>6.4695307612530897</v>
      </c>
      <c r="H29" s="7">
        <v>0</v>
      </c>
      <c r="I29" s="7">
        <v>0</v>
      </c>
      <c r="J29" s="7">
        <v>0.27842934487013332</v>
      </c>
      <c r="K29" s="7">
        <v>0</v>
      </c>
    </row>
    <row r="30" spans="2:11" x14ac:dyDescent="0.2">
      <c r="B30" s="1">
        <v>26</v>
      </c>
      <c r="C30" s="3" t="s">
        <v>65</v>
      </c>
      <c r="D30" s="7">
        <v>17.023693728560637</v>
      </c>
      <c r="E30" s="7">
        <v>9.5215590447554845</v>
      </c>
      <c r="F30" s="7">
        <v>16.878419935941576</v>
      </c>
      <c r="G30" s="7">
        <v>2.9894543774327667</v>
      </c>
      <c r="H30" s="7">
        <v>0</v>
      </c>
      <c r="I30" s="7">
        <v>0</v>
      </c>
      <c r="J30" s="7">
        <v>2.85804909726174E-2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0.1616442147524661</v>
      </c>
      <c r="E31" s="7">
        <v>3.3425217815665054</v>
      </c>
      <c r="F31" s="7">
        <v>1.5658936693972527</v>
      </c>
      <c r="G31" s="7">
        <v>3.3139777863835887E-2</v>
      </c>
      <c r="H31" s="7">
        <v>0</v>
      </c>
      <c r="I31" s="7">
        <v>0</v>
      </c>
      <c r="J31" s="7">
        <v>0.82058052847233176</v>
      </c>
      <c r="K31" s="7">
        <v>0</v>
      </c>
    </row>
    <row r="32" spans="2:11" x14ac:dyDescent="0.2">
      <c r="B32" s="1">
        <v>28</v>
      </c>
      <c r="C32" s="3" t="s">
        <v>66</v>
      </c>
      <c r="D32" s="7">
        <v>18.7635408560683</v>
      </c>
      <c r="E32" s="7">
        <v>0.43571878604156666</v>
      </c>
      <c r="F32" s="7">
        <v>1.4943209811481459</v>
      </c>
      <c r="G32" s="7">
        <v>0.69292892171869247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17.304930396317541</v>
      </c>
      <c r="E33" s="7">
        <v>21.834933574483852</v>
      </c>
      <c r="F33" s="7">
        <v>27.03764958591908</v>
      </c>
      <c r="G33" s="7">
        <v>1.7352628187755705</v>
      </c>
      <c r="H33" s="7">
        <v>0</v>
      </c>
      <c r="I33" s="7">
        <v>0</v>
      </c>
      <c r="J33" s="7">
        <v>7.8864469556321707E-3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37.663258087841086</v>
      </c>
      <c r="E34" s="7">
        <v>37.918911528167023</v>
      </c>
      <c r="F34" s="7">
        <v>29.505124187788166</v>
      </c>
      <c r="G34" s="7">
        <v>3.9835236725957808</v>
      </c>
      <c r="H34" s="7">
        <v>0</v>
      </c>
      <c r="I34" s="7">
        <v>0</v>
      </c>
      <c r="J34" s="7">
        <v>0.30634502455767704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3.5604133515420795</v>
      </c>
      <c r="E35" s="7">
        <v>0.58573147754849608</v>
      </c>
      <c r="F35" s="7">
        <v>1.0385847058525988</v>
      </c>
      <c r="G35" s="7">
        <v>0.2014334511218214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581.26902320465592</v>
      </c>
      <c r="E36" s="7">
        <v>43.862990665395174</v>
      </c>
      <c r="F36" s="7">
        <v>57.417945076411129</v>
      </c>
      <c r="G36" s="7">
        <v>10.163401788870646</v>
      </c>
      <c r="H36" s="7">
        <v>0</v>
      </c>
      <c r="I36" s="7">
        <v>0</v>
      </c>
      <c r="J36" s="7">
        <v>11.827932876080768</v>
      </c>
      <c r="K36" s="7">
        <v>0</v>
      </c>
    </row>
    <row r="37" spans="2:11" x14ac:dyDescent="0.2">
      <c r="B37" s="1">
        <v>33</v>
      </c>
      <c r="C37" s="3" t="s">
        <v>101</v>
      </c>
      <c r="D37" s="7">
        <v>314.72738994150961</v>
      </c>
      <c r="E37" s="7">
        <v>87.509185075630882</v>
      </c>
      <c r="F37" s="7">
        <v>51.56716574985132</v>
      </c>
      <c r="G37" s="7">
        <v>11.721702462919863</v>
      </c>
      <c r="H37" s="7">
        <v>0</v>
      </c>
      <c r="I37" s="7">
        <v>0</v>
      </c>
      <c r="J37" s="7">
        <v>0.34537722366333468</v>
      </c>
      <c r="K37" s="7">
        <v>0</v>
      </c>
    </row>
    <row r="38" spans="2:11" x14ac:dyDescent="0.2">
      <c r="B38" s="1">
        <v>34</v>
      </c>
      <c r="C38" s="3" t="s">
        <v>71</v>
      </c>
      <c r="D38" s="7">
        <v>18.392433389722708</v>
      </c>
      <c r="E38" s="7">
        <v>6.1752719619109261E-2</v>
      </c>
      <c r="F38" s="7">
        <v>0.33237325286820468</v>
      </c>
      <c r="G38" s="7">
        <v>8.019774045114024E-3</v>
      </c>
      <c r="H38" s="7">
        <v>0</v>
      </c>
      <c r="I38" s="7">
        <v>0</v>
      </c>
      <c r="J38" s="7">
        <v>2.2485934776327252E-3</v>
      </c>
      <c r="K38" s="7">
        <v>0</v>
      </c>
    </row>
    <row r="39" spans="2:11" x14ac:dyDescent="0.2">
      <c r="B39" s="1">
        <v>35</v>
      </c>
      <c r="C39" s="3" t="s">
        <v>72</v>
      </c>
      <c r="D39" s="7">
        <v>110.69003696537028</v>
      </c>
      <c r="E39" s="7">
        <v>99.385230702926108</v>
      </c>
      <c r="F39" s="7">
        <v>190.30722857606452</v>
      </c>
      <c r="G39" s="7">
        <v>43.721984223427349</v>
      </c>
      <c r="H39" s="7">
        <v>0</v>
      </c>
      <c r="I39" s="7">
        <v>0</v>
      </c>
      <c r="J39" s="7">
        <v>0.55381250142250182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0.5011169074744376</v>
      </c>
      <c r="E40" s="7">
        <v>2.2884974567088125</v>
      </c>
      <c r="F40" s="7">
        <v>4.6136240471324852</v>
      </c>
      <c r="G40" s="7">
        <v>0.82075808427410701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389.30562162906517</v>
      </c>
      <c r="E41" s="7">
        <v>255.73467064038556</v>
      </c>
      <c r="F41" s="7">
        <v>127.30214836761681</v>
      </c>
      <c r="G41" s="7">
        <v>67.38131307039589</v>
      </c>
      <c r="H41" s="7">
        <v>0</v>
      </c>
      <c r="I41" s="7">
        <v>0</v>
      </c>
      <c r="J41" s="7">
        <v>0.6977872176294867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>
        <v>0</v>
      </c>
      <c r="I42" s="5">
        <v>0</v>
      </c>
      <c r="J42" s="7">
        <v>0</v>
      </c>
      <c r="K42" s="5">
        <v>0</v>
      </c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Shaik Shahanaz</cp:lastModifiedBy>
  <cp:lastPrinted>2014-03-24T10:58:12Z</cp:lastPrinted>
  <dcterms:created xsi:type="dcterms:W3CDTF">2014-01-06T04:43:23Z</dcterms:created>
  <dcterms:modified xsi:type="dcterms:W3CDTF">2018-10-08T05:34:15Z</dcterms:modified>
</cp:coreProperties>
</file>