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23" i="8"/>
  <c r="BK21" i="8"/>
  <c r="BK17" i="8"/>
  <c r="BK14" i="8"/>
  <c r="BK11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BK8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7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7" i="8" l="1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7" i="8"/>
  <c r="BJ48" i="8"/>
  <c r="BF48" i="8"/>
  <c r="BD48" i="8"/>
  <c r="AZ48" i="8"/>
  <c r="BK9" i="8"/>
  <c r="BK12" i="8"/>
  <c r="BK65" i="8"/>
  <c r="BK64" i="8"/>
  <c r="BB48" i="8"/>
  <c r="BK30" i="8"/>
  <c r="BK15" i="8"/>
  <c r="C48" i="8"/>
  <c r="BH48" i="8"/>
  <c r="BI31" i="8"/>
  <c r="BG31" i="8"/>
  <c r="BG72" i="8" s="1"/>
  <c r="BE31" i="8"/>
  <c r="BE72" i="8" s="1"/>
  <c r="BC31" i="8"/>
  <c r="BC72" i="8" s="1"/>
  <c r="BA31" i="8"/>
  <c r="BA72" i="8" s="1"/>
  <c r="AY31" i="8"/>
  <c r="AY72" i="8" s="1"/>
  <c r="AW31" i="8"/>
  <c r="AW72" i="8" s="1"/>
  <c r="AU31" i="8"/>
  <c r="AU72" i="8" s="1"/>
  <c r="AS31" i="8"/>
  <c r="AS72" i="8" s="1"/>
  <c r="AQ31" i="8"/>
  <c r="AQ72" i="8" s="1"/>
  <c r="AO31" i="8"/>
  <c r="AO72" i="8" s="1"/>
  <c r="AM31" i="8"/>
  <c r="AM72" i="8" s="1"/>
  <c r="AK31" i="8"/>
  <c r="AK72" i="8" s="1"/>
  <c r="AI31" i="8"/>
  <c r="AI72" i="8" s="1"/>
  <c r="AG31" i="8"/>
  <c r="AG72" i="8" s="1"/>
  <c r="AE31" i="8"/>
  <c r="AC31" i="8"/>
  <c r="AC72" i="8" s="1"/>
  <c r="AA31" i="8"/>
  <c r="AA72" i="8" s="1"/>
  <c r="Y31" i="8"/>
  <c r="Y72" i="8" s="1"/>
  <c r="W31" i="8"/>
  <c r="W72" i="8" s="1"/>
  <c r="BJ31" i="8"/>
  <c r="BH31" i="8"/>
  <c r="BF31" i="8"/>
  <c r="BD31" i="8"/>
  <c r="BD72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2" i="8" s="1"/>
  <c r="S31" i="8"/>
  <c r="S72" i="8" s="1"/>
  <c r="Q31" i="8"/>
  <c r="Q72" i="8" s="1"/>
  <c r="O31" i="8"/>
  <c r="O72" i="8" s="1"/>
  <c r="M31" i="8"/>
  <c r="M72" i="8" s="1"/>
  <c r="K31" i="8"/>
  <c r="K72" i="8" s="1"/>
  <c r="I31" i="8"/>
  <c r="I72" i="8" s="1"/>
  <c r="G31" i="8"/>
  <c r="G72" i="8" s="1"/>
  <c r="E31" i="8"/>
  <c r="E72" i="8" s="1"/>
  <c r="C31" i="8"/>
  <c r="AE72" i="8" l="1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1" i="8"/>
  <c r="BK72" i="8" l="1"/>
</calcChain>
</file>

<file path=xl/sharedStrings.xml><?xml version="1.0" encoding="utf-8"?>
<sst xmlns="http://schemas.openxmlformats.org/spreadsheetml/2006/main" count="174" uniqueCount="131">
  <si>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</si>
  <si>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</si>
  <si>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</si>
  <si>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</si>
  <si>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</si>
  <si>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</si>
  <si>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</si>
  <si>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</si>
  <si>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</si>
  <si>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</si>
  <si>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</si>
  <si>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</si>
  <si>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</si>
  <si>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</si>
  <si>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</si>
  <si>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</si>
  <si>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</si>
  <si>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</si>
  <si>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</si>
  <si>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</si>
  <si>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</si>
  <si>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</si>
  <si>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</si>
  <si>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</si>
  <si>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</si>
  <si>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</si>
  <si>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</si>
  <si>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</si>
  <si>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</si>
  <si>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</si>
  <si>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</si>
  <si>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</si>
  <si>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</si>
  <si>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</si>
  <si>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</si>
  <si>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</si>
  <si>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</si>
  <si>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</si>
  <si>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</si>
  <si>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</si>
  <si>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</si>
  <si>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</si>
  <si>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</si>
  <si>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</si>
  <si>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</si>
  <si>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</si>
  <si>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</si>
  <si>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</si>
  <si>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</si>
  <si>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</si>
  <si>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</si>
  <si>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</si>
  <si>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</si>
  <si>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</si>
  <si>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</si>
  <si>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</si>
  <si>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</si>
  <si>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</si>
  <si>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</si>
  <si>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</si>
  <si>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</si>
  <si>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</si>
  <si>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</si>
  <si>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</si>
  <si>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</si>
  <si>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</si>
  <si>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</si>
  <si>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</si>
  <si>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</si>
  <si>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</si>
  <si>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</si>
  <si>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</si>
  <si>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</si>
  <si>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</si>
  <si>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</si>
  <si>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</si>
  <si>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</si>
  <si>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</si>
  <si>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</si>
  <si>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</si>
  <si>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</si>
  <si>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</si>
  <si>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</si>
  <si>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</si>
  <si>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</si>
  <si>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</si>
  <si>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</si>
  <si>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</si>
  <si>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</si>
  <si>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</si>
  <si>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</si>
  <si>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</si>
  <si>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</si>
  <si>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</si>
  <si>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</si>
  <si>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</si>
  <si>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</si>
  <si>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</si>
  <si>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</si>
  <si>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</si>
  <si>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</si>
  <si>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</si>
  <si>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</si>
  <si>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</si>
  <si>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</si>
  <si>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</si>
  <si>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</si>
  <si>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</si>
  <si>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</si>
  <si>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</si>
  <si>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</si>
  <si>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</si>
  <si>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</si>
  <si>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</si>
  <si>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</si>
  <si>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</si>
  <si>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</si>
  <si>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</si>
  <si>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</si>
  <si>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</si>
  <si>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</si>
  <si>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</si>
  <si>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</si>
  <si>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</si>
  <si>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</si>
  <si>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</si>
  <si>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</si>
  <si>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</si>
  <si>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</si>
  <si>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Table showing State wise /Union Territory wise contribution to AAUM of category of schemes as on 30.06.2018</t>
  </si>
  <si>
    <t>LIC Mutual Fund: Net Average Assets Under Management (AAUM) as on 30/06/2018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</si>
</sst>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75</v>
      </c>
      <c r="B1" s="66" t="s">
        <v>29</v>
      </c>
      <c r="C1" s="57" t="s">
        <v>130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28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24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25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119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120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119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120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119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120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35</v>
      </c>
      <c r="D4" s="78"/>
      <c r="E4" s="78"/>
      <c r="F4" s="78"/>
      <c r="G4" s="79"/>
      <c r="H4" s="71" t="s">
        <v>36</v>
      </c>
      <c r="I4" s="72"/>
      <c r="J4" s="72"/>
      <c r="K4" s="72"/>
      <c r="L4" s="73"/>
      <c r="M4" s="77" t="s">
        <v>35</v>
      </c>
      <c r="N4" s="78"/>
      <c r="O4" s="78"/>
      <c r="P4" s="78"/>
      <c r="Q4" s="79"/>
      <c r="R4" s="71" t="s">
        <v>36</v>
      </c>
      <c r="S4" s="72"/>
      <c r="T4" s="72"/>
      <c r="U4" s="72"/>
      <c r="V4" s="73"/>
      <c r="W4" s="77" t="s">
        <v>35</v>
      </c>
      <c r="X4" s="78"/>
      <c r="Y4" s="78"/>
      <c r="Z4" s="78"/>
      <c r="AA4" s="79"/>
      <c r="AB4" s="71" t="s">
        <v>36</v>
      </c>
      <c r="AC4" s="72"/>
      <c r="AD4" s="72"/>
      <c r="AE4" s="72"/>
      <c r="AF4" s="73"/>
      <c r="AG4" s="77" t="s">
        <v>35</v>
      </c>
      <c r="AH4" s="78"/>
      <c r="AI4" s="78"/>
      <c r="AJ4" s="78"/>
      <c r="AK4" s="79"/>
      <c r="AL4" s="71" t="s">
        <v>36</v>
      </c>
      <c r="AM4" s="72"/>
      <c r="AN4" s="72"/>
      <c r="AO4" s="72"/>
      <c r="AP4" s="73"/>
      <c r="AQ4" s="77" t="s">
        <v>35</v>
      </c>
      <c r="AR4" s="78"/>
      <c r="AS4" s="78"/>
      <c r="AT4" s="78"/>
      <c r="AU4" s="79"/>
      <c r="AV4" s="71" t="s">
        <v>36</v>
      </c>
      <c r="AW4" s="72"/>
      <c r="AX4" s="72"/>
      <c r="AY4" s="72"/>
      <c r="AZ4" s="73"/>
      <c r="BA4" s="77" t="s">
        <v>35</v>
      </c>
      <c r="BB4" s="78"/>
      <c r="BC4" s="78"/>
      <c r="BD4" s="78"/>
      <c r="BE4" s="79"/>
      <c r="BF4" s="71" t="s">
        <v>36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76</v>
      </c>
      <c r="B7" s="26" t="s">
        <v>11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102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9.9560535240393442</v>
      </c>
      <c r="I8" s="28">
        <v>8716.2176348626181</v>
      </c>
      <c r="J8" s="28">
        <v>3458.1971519221834</v>
      </c>
      <c r="K8" s="28">
        <v>0</v>
      </c>
      <c r="L8" s="28">
        <v>366.56745737542468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3.8240227783324219</v>
      </c>
      <c r="S8" s="28">
        <v>97.233774892607144</v>
      </c>
      <c r="T8" s="28">
        <v>431.55071398127183</v>
      </c>
      <c r="U8" s="28">
        <v>0</v>
      </c>
      <c r="V8" s="28">
        <v>5.2272387674475569</v>
      </c>
      <c r="W8" s="28">
        <v>5.1966068822871678E-2</v>
      </c>
      <c r="X8" s="28">
        <v>37.118744094143352</v>
      </c>
      <c r="Y8" s="28">
        <v>0</v>
      </c>
      <c r="Z8" s="28">
        <v>0</v>
      </c>
      <c r="AA8" s="28">
        <v>1.3748654405820102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0.1783782324067584</v>
      </c>
      <c r="AH8" s="28">
        <v>5.2697166373120247E-2</v>
      </c>
      <c r="AI8" s="28">
        <v>0</v>
      </c>
      <c r="AJ8" s="28">
        <v>0</v>
      </c>
      <c r="AK8" s="28">
        <v>0.23466999686659371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40.728502473833203</v>
      </c>
      <c r="AW8" s="28">
        <v>1508.5533111610553</v>
      </c>
      <c r="AX8" s="28">
        <v>278.41547004918175</v>
      </c>
      <c r="AY8" s="28">
        <v>0</v>
      </c>
      <c r="AZ8" s="28">
        <v>123.43398349596318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9.7754071717600777</v>
      </c>
      <c r="BG8" s="28">
        <v>13.096738292610405</v>
      </c>
      <c r="BH8" s="28">
        <v>40.546628636712164</v>
      </c>
      <c r="BI8" s="28">
        <v>0</v>
      </c>
      <c r="BJ8" s="28">
        <v>12.515776098689036</v>
      </c>
      <c r="BK8" s="29">
        <f>SUM(C8:BJ8)</f>
        <v>15154.851186482925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9.9560535240393442</v>
      </c>
      <c r="I9" s="31">
        <f t="shared" si="0"/>
        <v>8716.2176348626181</v>
      </c>
      <c r="J9" s="31">
        <f t="shared" si="0"/>
        <v>3458.1971519221834</v>
      </c>
      <c r="K9" s="31">
        <f t="shared" si="0"/>
        <v>0</v>
      </c>
      <c r="L9" s="31">
        <f t="shared" si="0"/>
        <v>366.56745737542468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3.8240227783324219</v>
      </c>
      <c r="S9" s="31">
        <f t="shared" si="0"/>
        <v>97.233774892607144</v>
      </c>
      <c r="T9" s="31">
        <f t="shared" si="0"/>
        <v>431.55071398127183</v>
      </c>
      <c r="U9" s="31">
        <f t="shared" si="0"/>
        <v>0</v>
      </c>
      <c r="V9" s="31">
        <f t="shared" si="0"/>
        <v>5.2272387674475569</v>
      </c>
      <c r="W9" s="31">
        <f t="shared" si="0"/>
        <v>5.1966068822871678E-2</v>
      </c>
      <c r="X9" s="31">
        <f t="shared" si="0"/>
        <v>37.118744094143352</v>
      </c>
      <c r="Y9" s="31">
        <f t="shared" si="0"/>
        <v>0</v>
      </c>
      <c r="Z9" s="31">
        <f t="shared" si="0"/>
        <v>0</v>
      </c>
      <c r="AA9" s="31">
        <f t="shared" si="0"/>
        <v>1.3748654405820102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0.1783782324067584</v>
      </c>
      <c r="AH9" s="31">
        <f t="shared" si="0"/>
        <v>5.2697166373120247E-2</v>
      </c>
      <c r="AI9" s="31">
        <f t="shared" si="0"/>
        <v>0</v>
      </c>
      <c r="AJ9" s="31">
        <f t="shared" si="0"/>
        <v>0</v>
      </c>
      <c r="AK9" s="31">
        <f t="shared" si="0"/>
        <v>0.23466999686659371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40.728502473833203</v>
      </c>
      <c r="AW9" s="31">
        <f t="shared" si="0"/>
        <v>1508.5533111610553</v>
      </c>
      <c r="AX9" s="31">
        <f t="shared" si="0"/>
        <v>278.41547004918175</v>
      </c>
      <c r="AY9" s="31">
        <f t="shared" si="0"/>
        <v>0</v>
      </c>
      <c r="AZ9" s="31">
        <f t="shared" si="0"/>
        <v>123.43398349596318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9.7754071717600777</v>
      </c>
      <c r="BG9" s="31">
        <f t="shared" si="0"/>
        <v>13.096738292610405</v>
      </c>
      <c r="BH9" s="31">
        <f t="shared" si="0"/>
        <v>40.546628636712164</v>
      </c>
      <c r="BI9" s="31">
        <f t="shared" si="0"/>
        <v>0</v>
      </c>
      <c r="BJ9" s="31">
        <f t="shared" si="0"/>
        <v>12.515776098689036</v>
      </c>
      <c r="BK9" s="29">
        <f>SUM(C9:BJ9)</f>
        <v>15154.851186482925</v>
      </c>
    </row>
    <row r="10" spans="1:107" x14ac:dyDescent="0.2">
      <c r="A10" s="23" t="s">
        <v>77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0.45073047945650968</v>
      </c>
      <c r="I11" s="28">
        <v>2.166659015240064</v>
      </c>
      <c r="J11" s="28">
        <v>0.24919987109806421</v>
      </c>
      <c r="K11" s="28">
        <v>0</v>
      </c>
      <c r="L11" s="28">
        <v>7.9971076405761234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0.25668886136513347</v>
      </c>
      <c r="S11" s="28">
        <v>0.60293030564272654</v>
      </c>
      <c r="T11" s="28">
        <v>4.2839344073407934</v>
      </c>
      <c r="U11" s="28">
        <v>0</v>
      </c>
      <c r="V11" s="28">
        <v>0.11176411421391143</v>
      </c>
      <c r="W11" s="28">
        <v>3.3675383370480892E-2</v>
      </c>
      <c r="X11" s="28">
        <v>0</v>
      </c>
      <c r="Y11" s="28">
        <v>0</v>
      </c>
      <c r="Z11" s="28">
        <v>0</v>
      </c>
      <c r="AA11" s="28">
        <v>3.1228736703598929E-2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4.7624600005488453E-5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1.6202116568089671</v>
      </c>
      <c r="AW11" s="28">
        <v>11.43630137265373</v>
      </c>
      <c r="AX11" s="28">
        <v>7.1919334439288285</v>
      </c>
      <c r="AY11" s="28">
        <v>0</v>
      </c>
      <c r="AZ11" s="28">
        <v>1.5981461033884812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1.2258139917888646</v>
      </c>
      <c r="BG11" s="28">
        <v>12.862531325747337</v>
      </c>
      <c r="BH11" s="28">
        <v>5.932596918316996</v>
      </c>
      <c r="BI11" s="28">
        <v>0</v>
      </c>
      <c r="BJ11" s="28">
        <v>0.5173727291261242</v>
      </c>
      <c r="BK11" s="29">
        <f t="shared" ref="BK11:BK12" si="1">SUM(C11:BJ11)</f>
        <v>58.568873981366742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0.45073047945650968</v>
      </c>
      <c r="I12" s="31">
        <f t="shared" si="2"/>
        <v>2.166659015240064</v>
      </c>
      <c r="J12" s="31">
        <f t="shared" si="2"/>
        <v>0.24919987109806421</v>
      </c>
      <c r="K12" s="31">
        <f t="shared" si="2"/>
        <v>0</v>
      </c>
      <c r="L12" s="31">
        <f t="shared" si="2"/>
        <v>7.9971076405761234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0.25668886136513347</v>
      </c>
      <c r="S12" s="31">
        <f t="shared" si="2"/>
        <v>0.60293030564272654</v>
      </c>
      <c r="T12" s="31">
        <f t="shared" si="2"/>
        <v>4.2839344073407934</v>
      </c>
      <c r="U12" s="31">
        <f t="shared" si="2"/>
        <v>0</v>
      </c>
      <c r="V12" s="31">
        <f t="shared" si="2"/>
        <v>0.11176411421391143</v>
      </c>
      <c r="W12" s="31">
        <f t="shared" si="2"/>
        <v>3.3675383370480892E-2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3.1228736703598929E-2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4.7624600005488453E-5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1.6202116568089671</v>
      </c>
      <c r="AW12" s="31">
        <f t="shared" si="2"/>
        <v>11.43630137265373</v>
      </c>
      <c r="AX12" s="31">
        <f t="shared" si="2"/>
        <v>7.1919334439288285</v>
      </c>
      <c r="AY12" s="31">
        <f t="shared" si="2"/>
        <v>0</v>
      </c>
      <c r="AZ12" s="31">
        <f t="shared" si="2"/>
        <v>1.5981461033884812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1.2258139917888646</v>
      </c>
      <c r="BG12" s="31">
        <f t="shared" si="2"/>
        <v>12.862531325747337</v>
      </c>
      <c r="BH12" s="31">
        <f t="shared" si="2"/>
        <v>5.932596918316996</v>
      </c>
      <c r="BI12" s="31">
        <f t="shared" si="2"/>
        <v>0</v>
      </c>
      <c r="BJ12" s="31">
        <f t="shared" si="2"/>
        <v>0.5173727291261242</v>
      </c>
      <c r="BK12" s="29">
        <f t="shared" si="1"/>
        <v>58.568873981366742</v>
      </c>
    </row>
    <row r="13" spans="1:107" x14ac:dyDescent="0.2">
      <c r="A13" s="23" t="s">
        <v>78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9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9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27" t="s">
        <v>121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2.732538921525089</v>
      </c>
      <c r="I23" s="28">
        <v>9.5413088285882548</v>
      </c>
      <c r="J23" s="28">
        <v>0</v>
      </c>
      <c r="K23" s="28">
        <v>0</v>
      </c>
      <c r="L23" s="28">
        <v>13.438144752677795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0.72218327646359382</v>
      </c>
      <c r="S23" s="28">
        <v>2.0138036885406843</v>
      </c>
      <c r="T23" s="28">
        <v>0.10767058908144878</v>
      </c>
      <c r="U23" s="28">
        <v>0</v>
      </c>
      <c r="V23" s="28">
        <v>1.1133352558564633</v>
      </c>
      <c r="W23" s="28">
        <v>3.6518147985537758E-3</v>
      </c>
      <c r="X23" s="28">
        <v>0</v>
      </c>
      <c r="Y23" s="28">
        <v>0</v>
      </c>
      <c r="Z23" s="28">
        <v>0</v>
      </c>
      <c r="AA23" s="28">
        <v>6.8885283741205769E-2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3.4335585487142349E-2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22.642777941316201</v>
      </c>
      <c r="AW23" s="28">
        <v>5.3748356224152332</v>
      </c>
      <c r="AX23" s="28">
        <v>0.12348320222107852</v>
      </c>
      <c r="AY23" s="28">
        <v>0</v>
      </c>
      <c r="AZ23" s="28">
        <v>52.814412853188038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14.634333902469599</v>
      </c>
      <c r="BG23" s="28">
        <v>9.5609319111004005</v>
      </c>
      <c r="BH23" s="28">
        <v>8.8336930241432015</v>
      </c>
      <c r="BI23" s="28">
        <v>0</v>
      </c>
      <c r="BJ23" s="28">
        <v>8.7402144225193563</v>
      </c>
      <c r="BK23" s="29">
        <f t="shared" ref="BK23:BK31" si="8">SUM(C23:BJ23)</f>
        <v>152.50054087613333</v>
      </c>
    </row>
    <row r="24" spans="1:63" x14ac:dyDescent="0.2">
      <c r="A24" s="23"/>
      <c r="B24" s="27" t="s">
        <v>104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1.2079820905127305</v>
      </c>
      <c r="I24" s="28">
        <v>67.109771446920305</v>
      </c>
      <c r="J24" s="28">
        <v>2.0106740868429407</v>
      </c>
      <c r="K24" s="28">
        <v>0</v>
      </c>
      <c r="L24" s="28">
        <v>16.716466232115891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0.33858006901746862</v>
      </c>
      <c r="S24" s="28">
        <v>2.9321070336015773</v>
      </c>
      <c r="T24" s="28">
        <v>2.8651089302379846</v>
      </c>
      <c r="U24" s="28">
        <v>0</v>
      </c>
      <c r="V24" s="28">
        <v>1.8286525627844117</v>
      </c>
      <c r="W24" s="28">
        <v>4.7027442165909872E-2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0.1079420015979423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24.428104006292763</v>
      </c>
      <c r="AW24" s="28">
        <v>59.342567113526592</v>
      </c>
      <c r="AX24" s="28">
        <v>4.4610015275106205</v>
      </c>
      <c r="AY24" s="28">
        <v>0</v>
      </c>
      <c r="AZ24" s="28">
        <v>105.45294670219653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13.68156114890273</v>
      </c>
      <c r="BG24" s="28">
        <v>1.7919922988081896</v>
      </c>
      <c r="BH24" s="28">
        <v>5.7613964297609019</v>
      </c>
      <c r="BI24" s="28">
        <v>0</v>
      </c>
      <c r="BJ24" s="28">
        <v>4.7997195447708982</v>
      </c>
      <c r="BK24" s="29">
        <f t="shared" si="8"/>
        <v>314.88360066756638</v>
      </c>
    </row>
    <row r="25" spans="1:63" x14ac:dyDescent="0.2">
      <c r="A25" s="23"/>
      <c r="B25" s="27" t="s">
        <v>122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0.87229651263888619</v>
      </c>
      <c r="I25" s="28">
        <v>0.63300829071207609</v>
      </c>
      <c r="J25" s="28">
        <v>0.47625151165070723</v>
      </c>
      <c r="K25" s="28">
        <v>0</v>
      </c>
      <c r="L25" s="28">
        <v>2.594299169413075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0.10733524229657844</v>
      </c>
      <c r="S25" s="28">
        <v>0</v>
      </c>
      <c r="T25" s="28">
        <v>0</v>
      </c>
      <c r="U25" s="28">
        <v>0</v>
      </c>
      <c r="V25" s="28">
        <v>0.44169928952201476</v>
      </c>
      <c r="W25" s="28">
        <v>1.0297904538259252E-3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5.1052960666304421E-3</v>
      </c>
      <c r="AH25" s="28">
        <v>0</v>
      </c>
      <c r="AI25" s="28">
        <v>0</v>
      </c>
      <c r="AJ25" s="28">
        <v>0</v>
      </c>
      <c r="AK25" s="28">
        <v>9.5847834658169748E-2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29.56147582735202</v>
      </c>
      <c r="AW25" s="28">
        <v>1.7624177625680515</v>
      </c>
      <c r="AX25" s="28">
        <v>1.5595292754308832</v>
      </c>
      <c r="AY25" s="28">
        <v>0</v>
      </c>
      <c r="AZ25" s="28">
        <v>17.336419787587918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21.505392765511417</v>
      </c>
      <c r="BG25" s="28">
        <v>2.5458822085134272</v>
      </c>
      <c r="BH25" s="28">
        <v>3.4343140055335026</v>
      </c>
      <c r="BI25" s="28">
        <v>0</v>
      </c>
      <c r="BJ25" s="28">
        <v>10.650482919990798</v>
      </c>
      <c r="BK25" s="29">
        <f t="shared" si="8"/>
        <v>93.582787489899985</v>
      </c>
    </row>
    <row r="26" spans="1:63" x14ac:dyDescent="0.2">
      <c r="A26" s="23"/>
      <c r="B26" s="27" t="s">
        <v>105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0.72089432379962148</v>
      </c>
      <c r="I26" s="28">
        <v>0.429312216666554</v>
      </c>
      <c r="J26" s="28">
        <v>0.12266063333331545</v>
      </c>
      <c r="K26" s="28">
        <v>0</v>
      </c>
      <c r="L26" s="28">
        <v>14.110734137934575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0.70083896559958814</v>
      </c>
      <c r="S26" s="28">
        <v>0.1558317790666196</v>
      </c>
      <c r="T26" s="28">
        <v>0</v>
      </c>
      <c r="U26" s="28">
        <v>0</v>
      </c>
      <c r="V26" s="28">
        <v>0.95078996956641471</v>
      </c>
      <c r="W26" s="28">
        <v>7.0044449633208258E-2</v>
      </c>
      <c r="X26" s="28">
        <v>0</v>
      </c>
      <c r="Y26" s="28">
        <v>0</v>
      </c>
      <c r="Z26" s="28">
        <v>0</v>
      </c>
      <c r="AA26" s="28">
        <v>2.3706253333000767E-3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0.1293176119329042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9.5664289339204078</v>
      </c>
      <c r="AW26" s="28">
        <v>5.0115552938331618</v>
      </c>
      <c r="AX26" s="28">
        <v>2.3706253333300769E-2</v>
      </c>
      <c r="AY26" s="28">
        <v>0</v>
      </c>
      <c r="AZ26" s="28">
        <v>8.9718550112321864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7.0395342345165934</v>
      </c>
      <c r="BG26" s="28">
        <v>0.2963281666666096</v>
      </c>
      <c r="BH26" s="28">
        <v>0.2963281666666096</v>
      </c>
      <c r="BI26" s="28">
        <v>0</v>
      </c>
      <c r="BJ26" s="28">
        <v>3.9140762943318235</v>
      </c>
      <c r="BK26" s="29">
        <f t="shared" si="8"/>
        <v>52.512607067366794</v>
      </c>
    </row>
    <row r="27" spans="1:63" x14ac:dyDescent="0.2">
      <c r="A27" s="23"/>
      <c r="B27" s="27" t="s">
        <v>106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0.73974373639960833</v>
      </c>
      <c r="I27" s="28">
        <v>1.5767058666668321</v>
      </c>
      <c r="J27" s="28">
        <v>0</v>
      </c>
      <c r="K27" s="28">
        <v>0</v>
      </c>
      <c r="L27" s="28">
        <v>6.704224558833987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0.41102349666625854</v>
      </c>
      <c r="S27" s="28">
        <v>0</v>
      </c>
      <c r="T27" s="28">
        <v>0</v>
      </c>
      <c r="U27" s="28">
        <v>0</v>
      </c>
      <c r="V27" s="28">
        <v>0.75196741333331074</v>
      </c>
      <c r="W27" s="28">
        <v>4.1817654100006388E-2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0.13893569736662123</v>
      </c>
      <c r="AH27" s="28">
        <v>0</v>
      </c>
      <c r="AI27" s="28">
        <v>0</v>
      </c>
      <c r="AJ27" s="28">
        <v>0</v>
      </c>
      <c r="AK27" s="28">
        <v>2.0653478866603157E-2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6.3569419054325325</v>
      </c>
      <c r="AW27" s="28">
        <v>0.41240290000006297</v>
      </c>
      <c r="AX27" s="28">
        <v>0</v>
      </c>
      <c r="AY27" s="28">
        <v>0</v>
      </c>
      <c r="AZ27" s="28">
        <v>7.176440052234776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4.1640972334988904</v>
      </c>
      <c r="BG27" s="28">
        <v>0.40886801800006251</v>
      </c>
      <c r="BH27" s="28">
        <v>0.64806170000009899</v>
      </c>
      <c r="BI27" s="28">
        <v>0</v>
      </c>
      <c r="BJ27" s="28">
        <v>3.1685729167337437</v>
      </c>
      <c r="BK27" s="29">
        <f t="shared" si="8"/>
        <v>32.720456628133391</v>
      </c>
    </row>
    <row r="28" spans="1:63" x14ac:dyDescent="0.2">
      <c r="A28" s="23"/>
      <c r="B28" s="27" t="s">
        <v>107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0.455981620866524</v>
      </c>
      <c r="I28" s="28">
        <v>0.62011512000003377</v>
      </c>
      <c r="J28" s="28">
        <v>0</v>
      </c>
      <c r="K28" s="28">
        <v>0</v>
      </c>
      <c r="L28" s="28">
        <v>6.9016996905336763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0.3290097770331179</v>
      </c>
      <c r="S28" s="28">
        <v>0.24318240000001326</v>
      </c>
      <c r="T28" s="28">
        <v>0</v>
      </c>
      <c r="U28" s="28">
        <v>0</v>
      </c>
      <c r="V28" s="28">
        <v>0.13247532563330722</v>
      </c>
      <c r="W28" s="28">
        <v>1.7739900533304993E-2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6.0833400566617138E-2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4.6616908007329956</v>
      </c>
      <c r="AW28" s="28">
        <v>0.34379193450009682</v>
      </c>
      <c r="AX28" s="28">
        <v>0</v>
      </c>
      <c r="AY28" s="28">
        <v>0</v>
      </c>
      <c r="AZ28" s="28">
        <v>4.8235028270010609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2.9254313671985859</v>
      </c>
      <c r="BG28" s="28">
        <v>0.29142389380008205</v>
      </c>
      <c r="BH28" s="28">
        <v>0.71006940000019991</v>
      </c>
      <c r="BI28" s="28">
        <v>0</v>
      </c>
      <c r="BJ28" s="28">
        <v>2.0266525877337709</v>
      </c>
      <c r="BK28" s="29">
        <f t="shared" si="8"/>
        <v>24.543600046133388</v>
      </c>
    </row>
    <row r="29" spans="1:63" x14ac:dyDescent="0.2">
      <c r="A29" s="23"/>
      <c r="B29" s="27" t="s">
        <v>123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18.683010164862157</v>
      </c>
      <c r="I29" s="28">
        <v>822.71750677172872</v>
      </c>
      <c r="J29" s="28">
        <v>213.49389698794664</v>
      </c>
      <c r="K29" s="28">
        <v>0</v>
      </c>
      <c r="L29" s="28">
        <v>101.41139798662068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10.420335587192167</v>
      </c>
      <c r="S29" s="28">
        <v>34.100117974427526</v>
      </c>
      <c r="T29" s="28">
        <v>28.846366307806321</v>
      </c>
      <c r="U29" s="28">
        <v>0</v>
      </c>
      <c r="V29" s="28">
        <v>14.759079143215612</v>
      </c>
      <c r="W29" s="28">
        <v>0.34339903068447014</v>
      </c>
      <c r="X29" s="28">
        <v>0.20665420314495964</v>
      </c>
      <c r="Y29" s="28">
        <v>0</v>
      </c>
      <c r="Z29" s="28">
        <v>0</v>
      </c>
      <c r="AA29" s="28">
        <v>1.9449223755262055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0.41199393535350287</v>
      </c>
      <c r="AH29" s="28">
        <v>0</v>
      </c>
      <c r="AI29" s="28">
        <v>0</v>
      </c>
      <c r="AJ29" s="28">
        <v>0</v>
      </c>
      <c r="AK29" s="28">
        <v>0.85167082498104862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96.431923322244359</v>
      </c>
      <c r="AW29" s="28">
        <v>243.09755407149757</v>
      </c>
      <c r="AX29" s="28">
        <v>7.5333918874185422</v>
      </c>
      <c r="AY29" s="28">
        <v>0</v>
      </c>
      <c r="AZ29" s="28">
        <v>191.20837080047315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75.713631313829893</v>
      </c>
      <c r="BG29" s="28">
        <v>33.363591746862767</v>
      </c>
      <c r="BH29" s="28">
        <v>67.400160961799358</v>
      </c>
      <c r="BI29" s="28">
        <v>0</v>
      </c>
      <c r="BJ29" s="28">
        <v>67.815405614949583</v>
      </c>
      <c r="BK29" s="29">
        <f t="shared" si="8"/>
        <v>2030.7543810125651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25.412447370604617</v>
      </c>
      <c r="I30" s="31">
        <f t="shared" si="9"/>
        <v>902.62772854128275</v>
      </c>
      <c r="J30" s="31">
        <f t="shared" si="9"/>
        <v>216.10348321977361</v>
      </c>
      <c r="K30" s="31">
        <f t="shared" si="9"/>
        <v>0</v>
      </c>
      <c r="L30" s="31">
        <f t="shared" si="9"/>
        <v>161.87696652812969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13.029306414268772</v>
      </c>
      <c r="S30" s="31">
        <f t="shared" si="9"/>
        <v>39.445042875636418</v>
      </c>
      <c r="T30" s="31">
        <f t="shared" si="9"/>
        <v>31.819145827125755</v>
      </c>
      <c r="U30" s="31">
        <f t="shared" si="9"/>
        <v>0</v>
      </c>
      <c r="V30" s="31">
        <f t="shared" si="9"/>
        <v>19.977998959911535</v>
      </c>
      <c r="W30" s="31">
        <f t="shared" si="9"/>
        <v>0.52471008236927941</v>
      </c>
      <c r="X30" s="31">
        <f t="shared" si="9"/>
        <v>0.20665420314495964</v>
      </c>
      <c r="Y30" s="31">
        <f t="shared" si="9"/>
        <v>0</v>
      </c>
      <c r="Z30" s="31">
        <f t="shared" si="9"/>
        <v>0</v>
      </c>
      <c r="AA30" s="31">
        <f t="shared" si="9"/>
        <v>2.0161782846007115</v>
      </c>
      <c r="AB30" s="31">
        <f t="shared" si="9"/>
        <v>0</v>
      </c>
      <c r="AC30" s="31">
        <f t="shared" si="9"/>
        <v>0</v>
      </c>
      <c r="AD30" s="31">
        <f t="shared" si="9"/>
        <v>0</v>
      </c>
      <c r="AE30" s="31">
        <f t="shared" si="9"/>
        <v>0</v>
      </c>
      <c r="AF30" s="31">
        <f t="shared" si="9"/>
        <v>0</v>
      </c>
      <c r="AG30" s="31">
        <f t="shared" si="9"/>
        <v>0.88846352837136044</v>
      </c>
      <c r="AH30" s="31">
        <f t="shared" si="9"/>
        <v>0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0.96817213850582151</v>
      </c>
      <c r="AL30" s="31">
        <f t="shared" si="10"/>
        <v>0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193.64934273729128</v>
      </c>
      <c r="AW30" s="31">
        <f t="shared" si="10"/>
        <v>315.34512469834078</v>
      </c>
      <c r="AX30" s="31">
        <f t="shared" si="10"/>
        <v>13.701112145914426</v>
      </c>
      <c r="AY30" s="31">
        <f t="shared" si="10"/>
        <v>0</v>
      </c>
      <c r="AZ30" s="31">
        <f t="shared" si="10"/>
        <v>387.78394803391359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139.66398196592772</v>
      </c>
      <c r="BG30" s="31">
        <f t="shared" si="10"/>
        <v>48.259018243751541</v>
      </c>
      <c r="BH30" s="31">
        <f t="shared" si="10"/>
        <v>87.08402368790388</v>
      </c>
      <c r="BI30" s="31">
        <f t="shared" si="10"/>
        <v>0</v>
      </c>
      <c r="BJ30" s="31">
        <f t="shared" si="10"/>
        <v>101.11512430102997</v>
      </c>
      <c r="BK30" s="29">
        <f t="shared" si="8"/>
        <v>2701.4979737877989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0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35.819231374100468</v>
      </c>
      <c r="I31" s="28">
        <f t="shared" si="11"/>
        <v>9621.0120224191414</v>
      </c>
      <c r="J31" s="28">
        <f t="shared" si="11"/>
        <v>3674.5498350130551</v>
      </c>
      <c r="K31" s="28">
        <f t="shared" si="11"/>
        <v>0</v>
      </c>
      <c r="L31" s="28">
        <f t="shared" si="11"/>
        <v>536.4415315441305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17.110018053966328</v>
      </c>
      <c r="S31" s="28">
        <f t="shared" si="11"/>
        <v>137.28174807388629</v>
      </c>
      <c r="T31" s="28">
        <f t="shared" si="11"/>
        <v>467.65379421573834</v>
      </c>
      <c r="U31" s="28">
        <f t="shared" si="11"/>
        <v>0</v>
      </c>
      <c r="V31" s="28">
        <f t="shared" si="11"/>
        <v>25.317001841573003</v>
      </c>
      <c r="W31" s="28">
        <f t="shared" si="11"/>
        <v>0.61035153456263203</v>
      </c>
      <c r="X31" s="28">
        <f t="shared" si="11"/>
        <v>37.325398297288309</v>
      </c>
      <c r="Y31" s="28">
        <f t="shared" si="11"/>
        <v>0</v>
      </c>
      <c r="Z31" s="28">
        <f t="shared" si="11"/>
        <v>0</v>
      </c>
      <c r="AA31" s="28">
        <f t="shared" si="11"/>
        <v>3.4222724618863207</v>
      </c>
      <c r="AB31" s="28">
        <f t="shared" si="11"/>
        <v>0</v>
      </c>
      <c r="AC31" s="28">
        <f t="shared" si="11"/>
        <v>0</v>
      </c>
      <c r="AD31" s="28">
        <f t="shared" si="11"/>
        <v>0</v>
      </c>
      <c r="AE31" s="28">
        <f t="shared" si="11"/>
        <v>0</v>
      </c>
      <c r="AF31" s="28">
        <f t="shared" si="11"/>
        <v>0</v>
      </c>
      <c r="AG31" s="28">
        <f t="shared" si="11"/>
        <v>1.0668893853781243</v>
      </c>
      <c r="AH31" s="28">
        <f t="shared" si="11"/>
        <v>5.2697166373120247E-2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1.2028421353724152</v>
      </c>
      <c r="AL31" s="28">
        <f t="shared" si="12"/>
        <v>0</v>
      </c>
      <c r="AM31" s="28">
        <f t="shared" si="12"/>
        <v>0</v>
      </c>
      <c r="AN31" s="28">
        <f t="shared" si="12"/>
        <v>0</v>
      </c>
      <c r="AO31" s="28">
        <f t="shared" si="12"/>
        <v>0</v>
      </c>
      <c r="AP31" s="28">
        <f t="shared" si="12"/>
        <v>0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235.99805686793346</v>
      </c>
      <c r="AW31" s="28">
        <f t="shared" si="12"/>
        <v>1835.33473723205</v>
      </c>
      <c r="AX31" s="28">
        <f t="shared" si="12"/>
        <v>299.30851563902496</v>
      </c>
      <c r="AY31" s="28">
        <f t="shared" si="12"/>
        <v>0</v>
      </c>
      <c r="AZ31" s="28">
        <f t="shared" si="12"/>
        <v>512.81607763326519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150.66520312947665</v>
      </c>
      <c r="BG31" s="28">
        <f t="shared" si="12"/>
        <v>74.218287862109293</v>
      </c>
      <c r="BH31" s="28">
        <f t="shared" si="12"/>
        <v>133.56324924293304</v>
      </c>
      <c r="BI31" s="28">
        <f t="shared" si="12"/>
        <v>0</v>
      </c>
      <c r="BJ31" s="28">
        <f t="shared" si="12"/>
        <v>114.14827312884512</v>
      </c>
      <c r="BK31" s="29">
        <f t="shared" si="8"/>
        <v>17914.918034252092</v>
      </c>
    </row>
    <row r="32" spans="1:63" ht="3.75" customHeight="1" x14ac:dyDescent="0.2">
      <c r="A32" s="23"/>
      <c r="B32" s="34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9"/>
    </row>
    <row r="33" spans="1:63" x14ac:dyDescent="0.2">
      <c r="A33" s="23" t="s">
        <v>1</v>
      </c>
      <c r="B33" s="24" t="s">
        <v>7</v>
      </c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9"/>
    </row>
    <row r="34" spans="1:63" s="35" customFormat="1" x14ac:dyDescent="0.2">
      <c r="A34" s="23" t="s">
        <v>76</v>
      </c>
      <c r="B34" s="26" t="s">
        <v>2</v>
      </c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6"/>
    </row>
    <row r="35" spans="1:63" s="35" customFormat="1" x14ac:dyDescent="0.2">
      <c r="A35" s="23"/>
      <c r="B35" s="27" t="s">
        <v>108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4.1017707072935039</v>
      </c>
      <c r="I35" s="28">
        <v>0.50146097233930909</v>
      </c>
      <c r="J35" s="28">
        <v>0</v>
      </c>
      <c r="K35" s="28">
        <v>0</v>
      </c>
      <c r="L35" s="28">
        <v>0.80570763239683907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3.0110398956721687</v>
      </c>
      <c r="S35" s="28">
        <v>0</v>
      </c>
      <c r="T35" s="28">
        <v>0</v>
      </c>
      <c r="U35" s="28">
        <v>0</v>
      </c>
      <c r="V35" s="28">
        <v>0.27125554776484484</v>
      </c>
      <c r="W35" s="28">
        <v>0.67695078595165192</v>
      </c>
      <c r="X35" s="28">
        <v>0</v>
      </c>
      <c r="Y35" s="28">
        <v>0</v>
      </c>
      <c r="Z35" s="28">
        <v>0</v>
      </c>
      <c r="AA35" s="28">
        <v>3.7807797501222075E-2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0.98862120105847828</v>
      </c>
      <c r="AH35" s="28">
        <v>0</v>
      </c>
      <c r="AI35" s="28">
        <v>0</v>
      </c>
      <c r="AJ35" s="28">
        <v>0</v>
      </c>
      <c r="AK35" s="28">
        <v>0.14187717250109605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60.354481904315627</v>
      </c>
      <c r="AW35" s="28">
        <v>1.6966193782681811</v>
      </c>
      <c r="AX35" s="28">
        <v>0</v>
      </c>
      <c r="AY35" s="28">
        <v>0</v>
      </c>
      <c r="AZ35" s="28">
        <v>16.697603672533589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69.060772386209848</v>
      </c>
      <c r="BG35" s="28">
        <v>2.1771668222032727</v>
      </c>
      <c r="BH35" s="28">
        <v>0</v>
      </c>
      <c r="BI35" s="28">
        <v>0</v>
      </c>
      <c r="BJ35" s="28">
        <v>12.442505709690757</v>
      </c>
      <c r="BK35" s="29">
        <f t="shared" ref="BK35:BK36" si="13">SUM(C35:BJ35)</f>
        <v>172.96564158570038</v>
      </c>
    </row>
    <row r="36" spans="1:63" s="35" customFormat="1" x14ac:dyDescent="0.2">
      <c r="A36" s="23"/>
      <c r="B36" s="27" t="s">
        <v>109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2.9389308877700637</v>
      </c>
      <c r="I36" s="28">
        <v>0.63941564056693623</v>
      </c>
      <c r="J36" s="28">
        <v>0</v>
      </c>
      <c r="K36" s="28">
        <v>0</v>
      </c>
      <c r="L36" s="28">
        <v>2.4266405433321446E-2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2.0148300738585503</v>
      </c>
      <c r="S36" s="28">
        <v>0</v>
      </c>
      <c r="T36" s="28">
        <v>0</v>
      </c>
      <c r="U36" s="28">
        <v>0</v>
      </c>
      <c r="V36" s="28">
        <v>6.4611145377936391E-3</v>
      </c>
      <c r="W36" s="28">
        <v>0.1248968784574444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0.20381431307198586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135.07192510354804</v>
      </c>
      <c r="AW36" s="28">
        <v>0.21205724029997003</v>
      </c>
      <c r="AX36" s="28">
        <v>0</v>
      </c>
      <c r="AY36" s="28">
        <v>0</v>
      </c>
      <c r="AZ36" s="28">
        <v>5.814428313811927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112.10664839979135</v>
      </c>
      <c r="BG36" s="28">
        <v>0</v>
      </c>
      <c r="BH36" s="28">
        <v>0</v>
      </c>
      <c r="BI36" s="28">
        <v>0</v>
      </c>
      <c r="BJ36" s="28">
        <v>0.76766094878619107</v>
      </c>
      <c r="BK36" s="29">
        <f t="shared" si="13"/>
        <v>259.92533531993359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7.0407015950635676</v>
      </c>
      <c r="I37" s="36">
        <f t="shared" si="14"/>
        <v>1.1408766129062453</v>
      </c>
      <c r="J37" s="36">
        <f t="shared" si="14"/>
        <v>0</v>
      </c>
      <c r="K37" s="36">
        <f t="shared" si="14"/>
        <v>0</v>
      </c>
      <c r="L37" s="36">
        <f t="shared" si="14"/>
        <v>0.82997403783016055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5.025869969530719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0.27771666230263847</v>
      </c>
      <c r="W37" s="36">
        <f t="shared" si="14"/>
        <v>0.80184766440909638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3.7807797501222075E-2</v>
      </c>
      <c r="AB37" s="36">
        <f t="shared" si="14"/>
        <v>0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0</v>
      </c>
      <c r="AG37" s="36">
        <f t="shared" si="14"/>
        <v>1.1924355141304641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0.14187717250109605</v>
      </c>
      <c r="AL37" s="36">
        <f t="shared" si="14"/>
        <v>0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195.42640700786367</v>
      </c>
      <c r="AW37" s="36">
        <f t="shared" si="14"/>
        <v>1.9086766185681512</v>
      </c>
      <c r="AX37" s="36">
        <f t="shared" si="14"/>
        <v>0</v>
      </c>
      <c r="AY37" s="36">
        <f t="shared" si="14"/>
        <v>0</v>
      </c>
      <c r="AZ37" s="36">
        <f t="shared" si="14"/>
        <v>22.512031986345516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181.1674207860012</v>
      </c>
      <c r="BG37" s="36">
        <f t="shared" si="14"/>
        <v>2.1771668222032727</v>
      </c>
      <c r="BH37" s="36">
        <f t="shared" si="14"/>
        <v>0</v>
      </c>
      <c r="BI37" s="36">
        <f t="shared" si="14"/>
        <v>0</v>
      </c>
      <c r="BJ37" s="36">
        <f t="shared" si="14"/>
        <v>13.210166658476947</v>
      </c>
      <c r="BK37" s="36">
        <f t="shared" si="14"/>
        <v>432.89097690563398</v>
      </c>
    </row>
    <row r="38" spans="1:63" x14ac:dyDescent="0.2">
      <c r="A38" s="23" t="s">
        <v>77</v>
      </c>
      <c r="B38" s="26" t="s">
        <v>14</v>
      </c>
      <c r="C38" s="47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9"/>
    </row>
    <row r="39" spans="1:63" x14ac:dyDescent="0.2">
      <c r="A39" s="23"/>
      <c r="B39" s="27" t="s">
        <v>118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2.861564853062506</v>
      </c>
      <c r="I39" s="28">
        <v>0.80679903300595768</v>
      </c>
      <c r="J39" s="28">
        <v>0</v>
      </c>
      <c r="K39" s="28">
        <v>0</v>
      </c>
      <c r="L39" s="28">
        <v>2.5479260394478325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1.5720016027030277</v>
      </c>
      <c r="S39" s="28">
        <v>0</v>
      </c>
      <c r="T39" s="28">
        <v>0</v>
      </c>
      <c r="U39" s="28">
        <v>0</v>
      </c>
      <c r="V39" s="28">
        <v>0.47272225818071678</v>
      </c>
      <c r="W39" s="28">
        <v>0.24710771462439005</v>
      </c>
      <c r="X39" s="28">
        <v>1.3454386667387868E-3</v>
      </c>
      <c r="Y39" s="28">
        <v>0</v>
      </c>
      <c r="Z39" s="28">
        <v>0</v>
      </c>
      <c r="AA39" s="28">
        <v>0.16487112768350703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0.45770073097973202</v>
      </c>
      <c r="AH39" s="28">
        <v>0</v>
      </c>
      <c r="AI39" s="28">
        <v>0</v>
      </c>
      <c r="AJ39" s="28">
        <v>0</v>
      </c>
      <c r="AK39" s="28">
        <v>0.12989397011319903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20.803641792059597</v>
      </c>
      <c r="AW39" s="28">
        <v>2.6265362626962614</v>
      </c>
      <c r="AX39" s="28">
        <v>0</v>
      </c>
      <c r="AY39" s="28">
        <v>0</v>
      </c>
      <c r="AZ39" s="28">
        <v>9.6350084774459397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16.93553785389399</v>
      </c>
      <c r="BG39" s="28">
        <v>0.30286387999744147</v>
      </c>
      <c r="BH39" s="28">
        <v>0.26868641669431592</v>
      </c>
      <c r="BI39" s="28">
        <v>0</v>
      </c>
      <c r="BJ39" s="28">
        <v>5.6722238361114092</v>
      </c>
      <c r="BK39" s="29">
        <f t="shared" ref="BK39:BK48" si="15">SUM(C39:BJ39)</f>
        <v>65.506431287366567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0.35785831140010904</v>
      </c>
      <c r="I40" s="28">
        <v>5.8449922266715824E-2</v>
      </c>
      <c r="J40" s="28">
        <v>0</v>
      </c>
      <c r="K40" s="28">
        <v>0</v>
      </c>
      <c r="L40" s="28">
        <v>0.14576181746668881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0.19669283176648972</v>
      </c>
      <c r="S40" s="28">
        <v>0</v>
      </c>
      <c r="T40" s="28">
        <v>0</v>
      </c>
      <c r="U40" s="28">
        <v>0</v>
      </c>
      <c r="V40" s="28">
        <v>1.5015951633329758E-2</v>
      </c>
      <c r="W40" s="28">
        <v>1.073067453366108E-2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3.3929642201057902E-2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5.1430094541974887</v>
      </c>
      <c r="AW40" s="28">
        <v>8.383053483650206E-2</v>
      </c>
      <c r="AX40" s="28">
        <v>0</v>
      </c>
      <c r="AY40" s="28">
        <v>0</v>
      </c>
      <c r="AZ40" s="28">
        <v>2.0912994103886606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5.3732850040072471</v>
      </c>
      <c r="BG40" s="28">
        <v>1.2378190733731869E-2</v>
      </c>
      <c r="BH40" s="28">
        <v>0.24576225614386005</v>
      </c>
      <c r="BI40" s="28">
        <v>0</v>
      </c>
      <c r="BJ40" s="28">
        <v>2.1441391270245305</v>
      </c>
      <c r="BK40" s="29">
        <f t="shared" si="15"/>
        <v>15.912143128600073</v>
      </c>
    </row>
    <row r="41" spans="1:63" x14ac:dyDescent="0.2">
      <c r="A41" s="23"/>
      <c r="B41" s="27" t="s">
        <v>110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1.0144937283808957</v>
      </c>
      <c r="I41" s="28">
        <v>0.257847062989283</v>
      </c>
      <c r="J41" s="28">
        <v>0</v>
      </c>
      <c r="K41" s="28">
        <v>0</v>
      </c>
      <c r="L41" s="28">
        <v>4.276490046319287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0.53802630867349199</v>
      </c>
      <c r="S41" s="28">
        <v>6.0703877204218069</v>
      </c>
      <c r="T41" s="28">
        <v>0</v>
      </c>
      <c r="U41" s="28">
        <v>0</v>
      </c>
      <c r="V41" s="28">
        <v>0.26557744494856717</v>
      </c>
      <c r="W41" s="28">
        <v>4.3964930740042471E-2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2.7922831830271666E-2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4.5835943039800089</v>
      </c>
      <c r="AW41" s="28">
        <v>0.1332244097713359</v>
      </c>
      <c r="AX41" s="28">
        <v>0</v>
      </c>
      <c r="AY41" s="28">
        <v>0</v>
      </c>
      <c r="AZ41" s="28">
        <v>1.4619097002659804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3.6475871711866508</v>
      </c>
      <c r="BG41" s="28">
        <v>8.3411996585161477E-2</v>
      </c>
      <c r="BH41" s="28">
        <v>0</v>
      </c>
      <c r="BI41" s="28">
        <v>0</v>
      </c>
      <c r="BJ41" s="28">
        <v>0.18803605214052424</v>
      </c>
      <c r="BK41" s="29">
        <f t="shared" si="15"/>
        <v>22.59247370823331</v>
      </c>
    </row>
    <row r="42" spans="1:63" x14ac:dyDescent="0.2">
      <c r="A42" s="23"/>
      <c r="B42" s="27" t="s">
        <v>111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0.94383634616730405</v>
      </c>
      <c r="I42" s="28">
        <v>0.23455625517381881</v>
      </c>
      <c r="J42" s="28">
        <v>0</v>
      </c>
      <c r="K42" s="28">
        <v>0</v>
      </c>
      <c r="L42" s="28">
        <v>0.71730117696670004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0.35979680554772175</v>
      </c>
      <c r="S42" s="28">
        <v>5.2323106938557871</v>
      </c>
      <c r="T42" s="28">
        <v>0</v>
      </c>
      <c r="U42" s="28">
        <v>0</v>
      </c>
      <c r="V42" s="28">
        <v>1.3103234322000733E-2</v>
      </c>
      <c r="W42" s="28">
        <v>5.6607742122029032E-3</v>
      </c>
      <c r="X42" s="28">
        <v>0</v>
      </c>
      <c r="Y42" s="28">
        <v>0</v>
      </c>
      <c r="Z42" s="28">
        <v>0</v>
      </c>
      <c r="AA42" s="28">
        <v>3.765915341251218E-4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1.5189412865146886E-2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6.0894947614507791</v>
      </c>
      <c r="AW42" s="28">
        <v>0.3975157301372646</v>
      </c>
      <c r="AX42" s="28">
        <v>0</v>
      </c>
      <c r="AY42" s="28">
        <v>0</v>
      </c>
      <c r="AZ42" s="28">
        <v>0.54752421711426547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3.9513237792500773</v>
      </c>
      <c r="BG42" s="28">
        <v>0.31054662357363155</v>
      </c>
      <c r="BH42" s="28">
        <v>0</v>
      </c>
      <c r="BI42" s="28">
        <v>0</v>
      </c>
      <c r="BJ42" s="28">
        <v>0.4682013433291774</v>
      </c>
      <c r="BK42" s="29">
        <f t="shared" si="15"/>
        <v>19.286737745500002</v>
      </c>
    </row>
    <row r="43" spans="1:63" x14ac:dyDescent="0.2">
      <c r="A43" s="23"/>
      <c r="B43" s="27" t="s">
        <v>112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0.9125813651075414</v>
      </c>
      <c r="I43" s="28">
        <v>1.0150215642094356</v>
      </c>
      <c r="J43" s="28">
        <v>0</v>
      </c>
      <c r="K43" s="28">
        <v>0</v>
      </c>
      <c r="L43" s="28">
        <v>1.0152560073762433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0.54549243983767803</v>
      </c>
      <c r="S43" s="28">
        <v>0</v>
      </c>
      <c r="T43" s="28">
        <v>0</v>
      </c>
      <c r="U43" s="28">
        <v>0</v>
      </c>
      <c r="V43" s="28">
        <v>0.29110426356910296</v>
      </c>
      <c r="W43" s="28">
        <v>0.14101587319448097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0.16973637808631187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21.43616342733629</v>
      </c>
      <c r="AW43" s="28">
        <v>1.0841730044037987</v>
      </c>
      <c r="AX43" s="28">
        <v>0</v>
      </c>
      <c r="AY43" s="28">
        <v>0</v>
      </c>
      <c r="AZ43" s="28">
        <v>3.4510038839844093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25.127631509488687</v>
      </c>
      <c r="BG43" s="28">
        <v>0.30158184049190201</v>
      </c>
      <c r="BH43" s="28">
        <v>0</v>
      </c>
      <c r="BI43" s="28">
        <v>0</v>
      </c>
      <c r="BJ43" s="28">
        <v>2.2122651832111644</v>
      </c>
      <c r="BK43" s="29">
        <f t="shared" si="15"/>
        <v>57.703026740297041</v>
      </c>
    </row>
    <row r="44" spans="1:63" x14ac:dyDescent="0.2">
      <c r="A44" s="23"/>
      <c r="B44" s="27" t="s">
        <v>125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7.334204479013426</v>
      </c>
      <c r="I44" s="28">
        <v>17.411418702738576</v>
      </c>
      <c r="J44" s="28">
        <v>0</v>
      </c>
      <c r="K44" s="28">
        <v>0</v>
      </c>
      <c r="L44" s="28">
        <v>5.425895131960293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4.5853144432331598</v>
      </c>
      <c r="S44" s="28">
        <v>0.24803638796523111</v>
      </c>
      <c r="T44" s="28">
        <v>0</v>
      </c>
      <c r="U44" s="28">
        <v>0</v>
      </c>
      <c r="V44" s="28">
        <v>1.4081838353227323</v>
      </c>
      <c r="W44" s="28">
        <v>2.3809935513089671</v>
      </c>
      <c r="X44" s="28">
        <v>3.0296949669013758E-2</v>
      </c>
      <c r="Y44" s="28">
        <v>0</v>
      </c>
      <c r="Z44" s="28">
        <v>0</v>
      </c>
      <c r="AA44" s="28">
        <v>0.72792503439378331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2.5989369890573002</v>
      </c>
      <c r="AH44" s="28">
        <v>4.308082990632958E-3</v>
      </c>
      <c r="AI44" s="28">
        <v>0</v>
      </c>
      <c r="AJ44" s="28">
        <v>0</v>
      </c>
      <c r="AK44" s="28">
        <v>0.24043472954108283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82.706270828606009</v>
      </c>
      <c r="AW44" s="28">
        <v>5.3594185271954125</v>
      </c>
      <c r="AX44" s="28">
        <v>0</v>
      </c>
      <c r="AY44" s="28">
        <v>0</v>
      </c>
      <c r="AZ44" s="28">
        <v>47.698397045260926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86.821436155304468</v>
      </c>
      <c r="BG44" s="28">
        <v>2.9282192335002017</v>
      </c>
      <c r="BH44" s="28">
        <v>0.79237523115362352</v>
      </c>
      <c r="BI44" s="28">
        <v>0</v>
      </c>
      <c r="BJ44" s="28">
        <v>37.328073787183037</v>
      </c>
      <c r="BK44" s="29">
        <f t="shared" si="15"/>
        <v>306.03013912539785</v>
      </c>
    </row>
    <row r="45" spans="1:63" x14ac:dyDescent="0.2">
      <c r="A45" s="23"/>
      <c r="B45" s="27" t="s">
        <v>126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5.9496281661174066</v>
      </c>
      <c r="I45" s="28">
        <v>12.369261214256307</v>
      </c>
      <c r="J45" s="28">
        <v>0</v>
      </c>
      <c r="K45" s="28">
        <v>0</v>
      </c>
      <c r="L45" s="28">
        <v>13.705564739035813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4.1662545330759766</v>
      </c>
      <c r="S45" s="28">
        <v>3.6485750100410046</v>
      </c>
      <c r="T45" s="28">
        <v>0</v>
      </c>
      <c r="U45" s="28">
        <v>0</v>
      </c>
      <c r="V45" s="28">
        <v>1.3163364066735355</v>
      </c>
      <c r="W45" s="28">
        <v>0.65767241510482055</v>
      </c>
      <c r="X45" s="28">
        <v>0</v>
      </c>
      <c r="Y45" s="28">
        <v>0</v>
      </c>
      <c r="Z45" s="28">
        <v>0</v>
      </c>
      <c r="AA45" s="28">
        <v>3.5378118255526606E-3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1.3977581260901446</v>
      </c>
      <c r="AH45" s="28">
        <v>0</v>
      </c>
      <c r="AI45" s="28">
        <v>0</v>
      </c>
      <c r="AJ45" s="28">
        <v>0</v>
      </c>
      <c r="AK45" s="28">
        <v>0.2883845605467748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62.61604732567254</v>
      </c>
      <c r="AW45" s="28">
        <v>5.9145064603874182</v>
      </c>
      <c r="AX45" s="28">
        <v>0</v>
      </c>
      <c r="AY45" s="28">
        <v>0</v>
      </c>
      <c r="AZ45" s="28">
        <v>24.684791070212725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75.313679152684557</v>
      </c>
      <c r="BG45" s="28">
        <v>7.4376486067101881</v>
      </c>
      <c r="BH45" s="28">
        <v>0</v>
      </c>
      <c r="BI45" s="28">
        <v>0</v>
      </c>
      <c r="BJ45" s="28">
        <v>16.277715301264831</v>
      </c>
      <c r="BK45" s="29">
        <f t="shared" si="15"/>
        <v>235.7473608996996</v>
      </c>
    </row>
    <row r="46" spans="1:63" x14ac:dyDescent="0.2">
      <c r="A46" s="23"/>
      <c r="B46" s="27" t="s">
        <v>127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2.6640730038520073</v>
      </c>
      <c r="I46" s="28">
        <v>12.448359935558098</v>
      </c>
      <c r="J46" s="28">
        <v>0</v>
      </c>
      <c r="K46" s="28">
        <v>0</v>
      </c>
      <c r="L46" s="28">
        <v>24.34192651044895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1.5144168421560096</v>
      </c>
      <c r="S46" s="28">
        <v>0.20979671733933883</v>
      </c>
      <c r="T46" s="28">
        <v>0</v>
      </c>
      <c r="U46" s="28">
        <v>0</v>
      </c>
      <c r="V46" s="28">
        <v>0.32674368477896021</v>
      </c>
      <c r="W46" s="28">
        <v>0.15184441953422431</v>
      </c>
      <c r="X46" s="28">
        <v>0</v>
      </c>
      <c r="Y46" s="28">
        <v>0</v>
      </c>
      <c r="Z46" s="28">
        <v>0</v>
      </c>
      <c r="AA46" s="28">
        <v>0.22566460447308742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0.38719495310171143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108.47419730956275</v>
      </c>
      <c r="AW46" s="28">
        <v>5.1056177613974656</v>
      </c>
      <c r="AX46" s="28">
        <v>0</v>
      </c>
      <c r="AY46" s="28">
        <v>0</v>
      </c>
      <c r="AZ46" s="28">
        <v>16.221866113192487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115.71025362562698</v>
      </c>
      <c r="BG46" s="28">
        <v>0.89408655594602682</v>
      </c>
      <c r="BH46" s="28">
        <v>1.1319109865572292E-2</v>
      </c>
      <c r="BI46" s="28">
        <v>0</v>
      </c>
      <c r="BJ46" s="28">
        <v>4.2461702953354781</v>
      </c>
      <c r="BK46" s="29">
        <f t="shared" si="15"/>
        <v>292.93353144216917</v>
      </c>
    </row>
    <row r="47" spans="1:63" x14ac:dyDescent="0.2">
      <c r="A47" s="23"/>
      <c r="B47" s="30" t="s">
        <v>86</v>
      </c>
      <c r="C47" s="28">
        <f t="shared" ref="C47:AH47" si="16">SUM(C39:C46)</f>
        <v>0</v>
      </c>
      <c r="D47" s="28">
        <f t="shared" si="16"/>
        <v>0</v>
      </c>
      <c r="E47" s="28">
        <f t="shared" si="16"/>
        <v>0</v>
      </c>
      <c r="F47" s="28">
        <f t="shared" si="16"/>
        <v>0</v>
      </c>
      <c r="G47" s="28">
        <f t="shared" si="16"/>
        <v>0</v>
      </c>
      <c r="H47" s="28">
        <f t="shared" si="16"/>
        <v>22.038240253101197</v>
      </c>
      <c r="I47" s="28">
        <f t="shared" si="16"/>
        <v>44.601713690198196</v>
      </c>
      <c r="J47" s="28">
        <f t="shared" si="16"/>
        <v>0</v>
      </c>
      <c r="K47" s="28">
        <f t="shared" si="16"/>
        <v>0</v>
      </c>
      <c r="L47" s="28">
        <f t="shared" si="16"/>
        <v>52.176121469021808</v>
      </c>
      <c r="M47" s="28">
        <f t="shared" si="16"/>
        <v>0</v>
      </c>
      <c r="N47" s="28">
        <f t="shared" si="16"/>
        <v>0</v>
      </c>
      <c r="O47" s="28">
        <f t="shared" si="16"/>
        <v>0</v>
      </c>
      <c r="P47" s="28">
        <f t="shared" si="16"/>
        <v>0</v>
      </c>
      <c r="Q47" s="28">
        <f t="shared" si="16"/>
        <v>0</v>
      </c>
      <c r="R47" s="28">
        <f t="shared" si="16"/>
        <v>13.477995806993555</v>
      </c>
      <c r="S47" s="28">
        <f t="shared" si="16"/>
        <v>15.409106529623168</v>
      </c>
      <c r="T47" s="28">
        <f t="shared" si="16"/>
        <v>0</v>
      </c>
      <c r="U47" s="28">
        <f t="shared" si="16"/>
        <v>0</v>
      </c>
      <c r="V47" s="28">
        <f t="shared" si="16"/>
        <v>4.1087870794289456</v>
      </c>
      <c r="W47" s="28">
        <f t="shared" si="16"/>
        <v>3.6389903532527894</v>
      </c>
      <c r="X47" s="28">
        <f t="shared" si="16"/>
        <v>3.1642388335752544E-2</v>
      </c>
      <c r="Y47" s="28">
        <f t="shared" si="16"/>
        <v>0</v>
      </c>
      <c r="Z47" s="28">
        <f t="shared" si="16"/>
        <v>0</v>
      </c>
      <c r="AA47" s="28">
        <f t="shared" si="16"/>
        <v>1.1223751699100555</v>
      </c>
      <c r="AB47" s="28">
        <f t="shared" si="16"/>
        <v>0</v>
      </c>
      <c r="AC47" s="28">
        <f t="shared" si="16"/>
        <v>0</v>
      </c>
      <c r="AD47" s="28">
        <f t="shared" si="16"/>
        <v>0</v>
      </c>
      <c r="AE47" s="28">
        <f t="shared" si="16"/>
        <v>0</v>
      </c>
      <c r="AF47" s="28">
        <f t="shared" si="16"/>
        <v>0</v>
      </c>
      <c r="AG47" s="28">
        <f t="shared" si="16"/>
        <v>5.088369064211677</v>
      </c>
      <c r="AH47" s="28">
        <f t="shared" si="16"/>
        <v>4.308082990632958E-3</v>
      </c>
      <c r="AI47" s="28">
        <f t="shared" ref="AI47:BJ47" si="17">SUM(AI39:AI46)</f>
        <v>0</v>
      </c>
      <c r="AJ47" s="28">
        <f t="shared" si="17"/>
        <v>0</v>
      </c>
      <c r="AK47" s="28">
        <f t="shared" si="17"/>
        <v>0.65871326020105658</v>
      </c>
      <c r="AL47" s="28">
        <f t="shared" si="17"/>
        <v>0</v>
      </c>
      <c r="AM47" s="28">
        <f t="shared" si="17"/>
        <v>0</v>
      </c>
      <c r="AN47" s="28">
        <f t="shared" si="17"/>
        <v>0</v>
      </c>
      <c r="AO47" s="28">
        <f t="shared" si="17"/>
        <v>0</v>
      </c>
      <c r="AP47" s="28">
        <f t="shared" si="17"/>
        <v>0</v>
      </c>
      <c r="AQ47" s="28">
        <f t="shared" si="17"/>
        <v>0</v>
      </c>
      <c r="AR47" s="28">
        <f t="shared" si="17"/>
        <v>0</v>
      </c>
      <c r="AS47" s="28">
        <f t="shared" si="17"/>
        <v>0</v>
      </c>
      <c r="AT47" s="28">
        <f t="shared" si="17"/>
        <v>0</v>
      </c>
      <c r="AU47" s="28">
        <f t="shared" si="17"/>
        <v>0</v>
      </c>
      <c r="AV47" s="28">
        <f t="shared" si="17"/>
        <v>311.85241920286546</v>
      </c>
      <c r="AW47" s="28">
        <f t="shared" si="17"/>
        <v>20.704822690825459</v>
      </c>
      <c r="AX47" s="28">
        <f t="shared" si="17"/>
        <v>0</v>
      </c>
      <c r="AY47" s="28">
        <f t="shared" si="17"/>
        <v>0</v>
      </c>
      <c r="AZ47" s="28">
        <f t="shared" si="17"/>
        <v>105.79179991786539</v>
      </c>
      <c r="BA47" s="28">
        <f t="shared" si="17"/>
        <v>0</v>
      </c>
      <c r="BB47" s="28">
        <f t="shared" si="17"/>
        <v>0</v>
      </c>
      <c r="BC47" s="28">
        <f t="shared" si="17"/>
        <v>0</v>
      </c>
      <c r="BD47" s="28">
        <f t="shared" si="17"/>
        <v>0</v>
      </c>
      <c r="BE47" s="28">
        <f t="shared" si="17"/>
        <v>0</v>
      </c>
      <c r="BF47" s="28">
        <f t="shared" si="17"/>
        <v>332.88073425144268</v>
      </c>
      <c r="BG47" s="28">
        <f t="shared" si="17"/>
        <v>12.270736927538286</v>
      </c>
      <c r="BH47" s="28">
        <f t="shared" si="17"/>
        <v>1.3181430138573718</v>
      </c>
      <c r="BI47" s="28">
        <f t="shared" si="17"/>
        <v>0</v>
      </c>
      <c r="BJ47" s="28">
        <f t="shared" si="17"/>
        <v>68.536824925600143</v>
      </c>
      <c r="BK47" s="29">
        <f t="shared" si="15"/>
        <v>1015.7118440772635</v>
      </c>
    </row>
    <row r="48" spans="1:63" x14ac:dyDescent="0.2">
      <c r="A48" s="23"/>
      <c r="B48" s="33" t="s">
        <v>84</v>
      </c>
      <c r="C48" s="31">
        <f t="shared" ref="C48:AH48" si="18">C37+C47</f>
        <v>0</v>
      </c>
      <c r="D48" s="31">
        <f t="shared" si="18"/>
        <v>0</v>
      </c>
      <c r="E48" s="31">
        <f t="shared" si="18"/>
        <v>0</v>
      </c>
      <c r="F48" s="31">
        <f t="shared" si="18"/>
        <v>0</v>
      </c>
      <c r="G48" s="31">
        <f t="shared" si="18"/>
        <v>0</v>
      </c>
      <c r="H48" s="31">
        <f t="shared" si="18"/>
        <v>29.078941848164764</v>
      </c>
      <c r="I48" s="31">
        <f t="shared" si="18"/>
        <v>45.742590303104443</v>
      </c>
      <c r="J48" s="31">
        <f t="shared" si="18"/>
        <v>0</v>
      </c>
      <c r="K48" s="31">
        <f t="shared" si="18"/>
        <v>0</v>
      </c>
      <c r="L48" s="31">
        <f t="shared" si="18"/>
        <v>53.00609550685197</v>
      </c>
      <c r="M48" s="31">
        <f t="shared" si="18"/>
        <v>0</v>
      </c>
      <c r="N48" s="31">
        <f t="shared" si="18"/>
        <v>0</v>
      </c>
      <c r="O48" s="31">
        <f t="shared" si="18"/>
        <v>0</v>
      </c>
      <c r="P48" s="31">
        <f t="shared" si="18"/>
        <v>0</v>
      </c>
      <c r="Q48" s="31">
        <f t="shared" si="18"/>
        <v>0</v>
      </c>
      <c r="R48" s="31">
        <f t="shared" si="18"/>
        <v>18.503865776524272</v>
      </c>
      <c r="S48" s="31">
        <f t="shared" si="18"/>
        <v>15.409106529623168</v>
      </c>
      <c r="T48" s="31">
        <f t="shared" si="18"/>
        <v>0</v>
      </c>
      <c r="U48" s="31">
        <f t="shared" si="18"/>
        <v>0</v>
      </c>
      <c r="V48" s="31">
        <f t="shared" si="18"/>
        <v>4.386503741731584</v>
      </c>
      <c r="W48" s="31">
        <f t="shared" si="18"/>
        <v>4.4408380176618856</v>
      </c>
      <c r="X48" s="31">
        <f t="shared" si="18"/>
        <v>3.1642388335752544E-2</v>
      </c>
      <c r="Y48" s="31">
        <f t="shared" si="18"/>
        <v>0</v>
      </c>
      <c r="Z48" s="31">
        <f t="shared" si="18"/>
        <v>0</v>
      </c>
      <c r="AA48" s="31">
        <f t="shared" si="18"/>
        <v>1.1601829674112776</v>
      </c>
      <c r="AB48" s="31">
        <f t="shared" si="18"/>
        <v>0</v>
      </c>
      <c r="AC48" s="31">
        <f t="shared" si="18"/>
        <v>0</v>
      </c>
      <c r="AD48" s="31">
        <f t="shared" si="18"/>
        <v>0</v>
      </c>
      <c r="AE48" s="31">
        <f t="shared" si="18"/>
        <v>0</v>
      </c>
      <c r="AF48" s="31">
        <f t="shared" si="18"/>
        <v>0</v>
      </c>
      <c r="AG48" s="31">
        <f t="shared" si="18"/>
        <v>6.2808045783421411</v>
      </c>
      <c r="AH48" s="31">
        <f t="shared" si="18"/>
        <v>4.308082990632958E-3</v>
      </c>
      <c r="AI48" s="31">
        <f t="shared" ref="AI48:BJ48" si="19">AI37+AI47</f>
        <v>0</v>
      </c>
      <c r="AJ48" s="31">
        <f t="shared" si="19"/>
        <v>0</v>
      </c>
      <c r="AK48" s="31">
        <f t="shared" si="19"/>
        <v>0.80059043270215269</v>
      </c>
      <c r="AL48" s="31">
        <f t="shared" si="19"/>
        <v>0</v>
      </c>
      <c r="AM48" s="31">
        <f t="shared" si="19"/>
        <v>0</v>
      </c>
      <c r="AN48" s="31">
        <f t="shared" si="19"/>
        <v>0</v>
      </c>
      <c r="AO48" s="31">
        <f t="shared" si="19"/>
        <v>0</v>
      </c>
      <c r="AP48" s="31">
        <f t="shared" si="19"/>
        <v>0</v>
      </c>
      <c r="AQ48" s="31">
        <f t="shared" si="19"/>
        <v>0</v>
      </c>
      <c r="AR48" s="31">
        <f t="shared" si="19"/>
        <v>0</v>
      </c>
      <c r="AS48" s="31">
        <f t="shared" si="19"/>
        <v>0</v>
      </c>
      <c r="AT48" s="31">
        <f t="shared" si="19"/>
        <v>0</v>
      </c>
      <c r="AU48" s="31">
        <f t="shared" si="19"/>
        <v>0</v>
      </c>
      <c r="AV48" s="31">
        <f t="shared" si="19"/>
        <v>507.27882621072911</v>
      </c>
      <c r="AW48" s="31">
        <f t="shared" si="19"/>
        <v>22.61349930939361</v>
      </c>
      <c r="AX48" s="31">
        <f t="shared" si="19"/>
        <v>0</v>
      </c>
      <c r="AY48" s="31">
        <f t="shared" si="19"/>
        <v>0</v>
      </c>
      <c r="AZ48" s="31">
        <f t="shared" si="19"/>
        <v>128.30383190421091</v>
      </c>
      <c r="BA48" s="31">
        <f t="shared" si="19"/>
        <v>0</v>
      </c>
      <c r="BB48" s="31">
        <f t="shared" si="19"/>
        <v>0</v>
      </c>
      <c r="BC48" s="31">
        <f t="shared" si="19"/>
        <v>0</v>
      </c>
      <c r="BD48" s="31">
        <f t="shared" si="19"/>
        <v>0</v>
      </c>
      <c r="BE48" s="31">
        <f t="shared" si="19"/>
        <v>0</v>
      </c>
      <c r="BF48" s="31">
        <f t="shared" si="19"/>
        <v>514.04815503744385</v>
      </c>
      <c r="BG48" s="31">
        <f t="shared" si="19"/>
        <v>14.447903749741558</v>
      </c>
      <c r="BH48" s="31">
        <f t="shared" si="19"/>
        <v>1.3181430138573718</v>
      </c>
      <c r="BI48" s="31">
        <f t="shared" si="19"/>
        <v>0</v>
      </c>
      <c r="BJ48" s="31">
        <f t="shared" si="19"/>
        <v>81.746991584077094</v>
      </c>
      <c r="BK48" s="29">
        <f t="shared" si="15"/>
        <v>1448.6028209828976</v>
      </c>
    </row>
    <row r="49" spans="1:63" ht="3" customHeight="1" x14ac:dyDescent="0.2">
      <c r="A49" s="23"/>
      <c r="B49" s="26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9"/>
    </row>
    <row r="50" spans="1:63" x14ac:dyDescent="0.2">
      <c r="A50" s="23" t="s">
        <v>15</v>
      </c>
      <c r="B50" s="24" t="s">
        <v>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x14ac:dyDescent="0.2">
      <c r="A51" s="23" t="s">
        <v>76</v>
      </c>
      <c r="B51" s="26" t="s">
        <v>16</v>
      </c>
      <c r="C51" s="47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9"/>
    </row>
    <row r="52" spans="1:63" x14ac:dyDescent="0.2">
      <c r="A52" s="23"/>
      <c r="B52" s="27" t="s">
        <v>128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3.3881277849171729</v>
      </c>
      <c r="I52" s="28">
        <v>33.534635516680169</v>
      </c>
      <c r="J52" s="28">
        <v>0</v>
      </c>
      <c r="K52" s="28">
        <v>0</v>
      </c>
      <c r="L52" s="28">
        <v>8.246436763441384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1.8171415278151211</v>
      </c>
      <c r="S52" s="28">
        <v>1.3802823432042925E-2</v>
      </c>
      <c r="T52" s="28">
        <v>4.3845609074665948</v>
      </c>
      <c r="U52" s="28">
        <v>0</v>
      </c>
      <c r="V52" s="28">
        <v>2.749352027314186</v>
      </c>
      <c r="W52" s="28">
        <v>1.1059788374543444</v>
      </c>
      <c r="X52" s="28">
        <v>0</v>
      </c>
      <c r="Y52" s="28">
        <v>0</v>
      </c>
      <c r="Z52" s="28">
        <v>0</v>
      </c>
      <c r="AA52" s="28">
        <v>1.5853870584634138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1.8042025908831176</v>
      </c>
      <c r="AH52" s="28">
        <v>2.6530050998508907E-2</v>
      </c>
      <c r="AI52" s="28">
        <v>0</v>
      </c>
      <c r="AJ52" s="28">
        <v>0</v>
      </c>
      <c r="AK52" s="28">
        <v>1.9191110942164937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56.443902707807133</v>
      </c>
      <c r="AW52" s="28">
        <v>10.851018157916119</v>
      </c>
      <c r="AX52" s="28">
        <v>0</v>
      </c>
      <c r="AY52" s="28">
        <v>0</v>
      </c>
      <c r="AZ52" s="28">
        <v>87.185742375046317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47.762638845240481</v>
      </c>
      <c r="BG52" s="28">
        <v>6.4659406563869686</v>
      </c>
      <c r="BH52" s="28">
        <v>12.219086856613139</v>
      </c>
      <c r="BI52" s="28">
        <v>0</v>
      </c>
      <c r="BJ52" s="28">
        <v>54.591655916374243</v>
      </c>
      <c r="BK52" s="29">
        <f t="shared" ref="BK52:BK53" si="20">SUM(C52:BJ52)</f>
        <v>336.09525249846695</v>
      </c>
    </row>
    <row r="53" spans="1:63" x14ac:dyDescent="0.2">
      <c r="A53" s="23"/>
      <c r="B53" s="33" t="s">
        <v>83</v>
      </c>
      <c r="C53" s="31">
        <f>SUM(C52)</f>
        <v>0</v>
      </c>
      <c r="D53" s="31">
        <f t="shared" ref="D53:BJ53" si="21">SUM(D52)</f>
        <v>0</v>
      </c>
      <c r="E53" s="31">
        <f t="shared" si="21"/>
        <v>0</v>
      </c>
      <c r="F53" s="31">
        <f t="shared" si="21"/>
        <v>0</v>
      </c>
      <c r="G53" s="31">
        <f t="shared" si="21"/>
        <v>0</v>
      </c>
      <c r="H53" s="31">
        <f t="shared" si="21"/>
        <v>3.3881277849171729</v>
      </c>
      <c r="I53" s="31">
        <f t="shared" si="21"/>
        <v>33.534635516680169</v>
      </c>
      <c r="J53" s="31">
        <f t="shared" si="21"/>
        <v>0</v>
      </c>
      <c r="K53" s="31">
        <f t="shared" si="21"/>
        <v>0</v>
      </c>
      <c r="L53" s="31">
        <f t="shared" si="21"/>
        <v>8.246436763441384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 t="shared" si="21"/>
        <v>0</v>
      </c>
      <c r="Q53" s="31">
        <f t="shared" si="21"/>
        <v>0</v>
      </c>
      <c r="R53" s="31">
        <f t="shared" si="21"/>
        <v>1.8171415278151211</v>
      </c>
      <c r="S53" s="31">
        <f t="shared" si="21"/>
        <v>1.3802823432042925E-2</v>
      </c>
      <c r="T53" s="31">
        <f t="shared" si="21"/>
        <v>4.3845609074665948</v>
      </c>
      <c r="U53" s="31">
        <f t="shared" si="21"/>
        <v>0</v>
      </c>
      <c r="V53" s="31">
        <f t="shared" si="21"/>
        <v>2.749352027314186</v>
      </c>
      <c r="W53" s="31">
        <f t="shared" si="21"/>
        <v>1.1059788374543444</v>
      </c>
      <c r="X53" s="31">
        <f t="shared" si="21"/>
        <v>0</v>
      </c>
      <c r="Y53" s="31">
        <f t="shared" si="21"/>
        <v>0</v>
      </c>
      <c r="Z53" s="31">
        <f t="shared" si="21"/>
        <v>0</v>
      </c>
      <c r="AA53" s="31">
        <f t="shared" si="21"/>
        <v>1.5853870584634138</v>
      </c>
      <c r="AB53" s="31">
        <f t="shared" si="21"/>
        <v>0</v>
      </c>
      <c r="AC53" s="31">
        <f t="shared" si="21"/>
        <v>0</v>
      </c>
      <c r="AD53" s="31">
        <f t="shared" si="21"/>
        <v>0</v>
      </c>
      <c r="AE53" s="31">
        <f t="shared" si="21"/>
        <v>0</v>
      </c>
      <c r="AF53" s="31">
        <f t="shared" si="21"/>
        <v>0</v>
      </c>
      <c r="AG53" s="31">
        <f t="shared" si="21"/>
        <v>1.8042025908831176</v>
      </c>
      <c r="AH53" s="31">
        <f t="shared" si="21"/>
        <v>2.6530050998508907E-2</v>
      </c>
      <c r="AI53" s="31">
        <f t="shared" si="21"/>
        <v>0</v>
      </c>
      <c r="AJ53" s="31">
        <f t="shared" si="21"/>
        <v>0</v>
      </c>
      <c r="AK53" s="31">
        <f t="shared" si="21"/>
        <v>1.9191110942164937</v>
      </c>
      <c r="AL53" s="31">
        <f t="shared" si="21"/>
        <v>0</v>
      </c>
      <c r="AM53" s="31">
        <f t="shared" si="21"/>
        <v>0</v>
      </c>
      <c r="AN53" s="31">
        <f t="shared" si="21"/>
        <v>0</v>
      </c>
      <c r="AO53" s="31">
        <f t="shared" si="21"/>
        <v>0</v>
      </c>
      <c r="AP53" s="31">
        <f t="shared" si="21"/>
        <v>0</v>
      </c>
      <c r="AQ53" s="31">
        <f t="shared" si="21"/>
        <v>0</v>
      </c>
      <c r="AR53" s="31">
        <f t="shared" si="21"/>
        <v>0</v>
      </c>
      <c r="AS53" s="31">
        <f t="shared" si="21"/>
        <v>0</v>
      </c>
      <c r="AT53" s="31">
        <f t="shared" si="21"/>
        <v>0</v>
      </c>
      <c r="AU53" s="31">
        <f t="shared" si="21"/>
        <v>0</v>
      </c>
      <c r="AV53" s="31">
        <f t="shared" si="21"/>
        <v>56.443902707807133</v>
      </c>
      <c r="AW53" s="31">
        <f t="shared" si="21"/>
        <v>10.851018157916119</v>
      </c>
      <c r="AX53" s="31">
        <f t="shared" si="21"/>
        <v>0</v>
      </c>
      <c r="AY53" s="31">
        <f t="shared" si="21"/>
        <v>0</v>
      </c>
      <c r="AZ53" s="31">
        <f t="shared" si="21"/>
        <v>87.185742375046317</v>
      </c>
      <c r="BA53" s="31">
        <f t="shared" si="21"/>
        <v>0</v>
      </c>
      <c r="BB53" s="31">
        <f t="shared" si="21"/>
        <v>0</v>
      </c>
      <c r="BC53" s="31">
        <f t="shared" si="21"/>
        <v>0</v>
      </c>
      <c r="BD53" s="31">
        <f t="shared" si="21"/>
        <v>0</v>
      </c>
      <c r="BE53" s="31">
        <f t="shared" si="21"/>
        <v>0</v>
      </c>
      <c r="BF53" s="31">
        <f t="shared" si="21"/>
        <v>47.762638845240481</v>
      </c>
      <c r="BG53" s="31">
        <f t="shared" si="21"/>
        <v>6.4659406563869686</v>
      </c>
      <c r="BH53" s="31">
        <f t="shared" si="21"/>
        <v>12.219086856613139</v>
      </c>
      <c r="BI53" s="31">
        <f t="shared" si="21"/>
        <v>0</v>
      </c>
      <c r="BJ53" s="31">
        <f t="shared" si="21"/>
        <v>54.591655916374243</v>
      </c>
      <c r="BK53" s="29">
        <f t="shared" si="20"/>
        <v>336.09525249846695</v>
      </c>
    </row>
    <row r="54" spans="1:63" ht="2.25" customHeight="1" x14ac:dyDescent="0.2">
      <c r="A54" s="23"/>
      <c r="B54" s="26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9"/>
    </row>
    <row r="55" spans="1:63" x14ac:dyDescent="0.2">
      <c r="A55" s="23" t="s">
        <v>4</v>
      </c>
      <c r="B55" s="24" t="s">
        <v>9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 x14ac:dyDescent="0.2">
      <c r="A56" s="23" t="s">
        <v>76</v>
      </c>
      <c r="B56" s="26" t="s">
        <v>17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9"/>
    </row>
    <row r="57" spans="1:63" x14ac:dyDescent="0.2">
      <c r="A57" s="23"/>
      <c r="B57" s="30" t="s">
        <v>37</v>
      </c>
      <c r="C57" s="31"/>
      <c r="D57" s="28"/>
      <c r="E57" s="28"/>
      <c r="F57" s="28"/>
      <c r="G57" s="37"/>
      <c r="H57" s="31"/>
      <c r="I57" s="28"/>
      <c r="J57" s="28"/>
      <c r="K57" s="28"/>
      <c r="L57" s="37"/>
      <c r="M57" s="31"/>
      <c r="N57" s="28"/>
      <c r="O57" s="28"/>
      <c r="P57" s="28"/>
      <c r="Q57" s="37"/>
      <c r="R57" s="31"/>
      <c r="S57" s="28"/>
      <c r="T57" s="28"/>
      <c r="U57" s="28"/>
      <c r="V57" s="37"/>
      <c r="W57" s="31"/>
      <c r="X57" s="28"/>
      <c r="Y57" s="28"/>
      <c r="Z57" s="28"/>
      <c r="AA57" s="37"/>
      <c r="AB57" s="31"/>
      <c r="AC57" s="28"/>
      <c r="AD57" s="28"/>
      <c r="AE57" s="28"/>
      <c r="AF57" s="37"/>
      <c r="AG57" s="31"/>
      <c r="AH57" s="28"/>
      <c r="AI57" s="28"/>
      <c r="AJ57" s="28"/>
      <c r="AK57" s="37"/>
      <c r="AL57" s="31"/>
      <c r="AM57" s="28"/>
      <c r="AN57" s="28"/>
      <c r="AO57" s="28"/>
      <c r="AP57" s="37"/>
      <c r="AQ57" s="31"/>
      <c r="AR57" s="28"/>
      <c r="AS57" s="28"/>
      <c r="AT57" s="28"/>
      <c r="AU57" s="37"/>
      <c r="AV57" s="31"/>
      <c r="AW57" s="28"/>
      <c r="AX57" s="28"/>
      <c r="AY57" s="28"/>
      <c r="AZ57" s="37"/>
      <c r="BA57" s="31"/>
      <c r="BB57" s="28"/>
      <c r="BC57" s="28"/>
      <c r="BD57" s="28"/>
      <c r="BE57" s="37"/>
      <c r="BF57" s="31"/>
      <c r="BG57" s="28"/>
      <c r="BH57" s="28"/>
      <c r="BI57" s="28"/>
      <c r="BJ57" s="37"/>
      <c r="BK57" s="29"/>
    </row>
    <row r="58" spans="1:63" x14ac:dyDescent="0.2">
      <c r="A58" s="23"/>
      <c r="B58" s="30" t="s">
        <v>85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29">
        <f>SUM(C58:BJ58)</f>
        <v>0</v>
      </c>
    </row>
    <row r="59" spans="1:63" x14ac:dyDescent="0.2">
      <c r="A59" s="23" t="s">
        <v>77</v>
      </c>
      <c r="B59" s="26" t="s">
        <v>18</v>
      </c>
      <c r="C59" s="4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9"/>
    </row>
    <row r="60" spans="1:63" x14ac:dyDescent="0.2">
      <c r="A60" s="23"/>
      <c r="B60" s="30" t="s">
        <v>115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0.17883770091354978</v>
      </c>
      <c r="AW60" s="31">
        <v>171.50570608324563</v>
      </c>
      <c r="AX60" s="31">
        <v>280.81800672691418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0.12587075084109708</v>
      </c>
      <c r="BG60" s="31">
        <v>23.717302883404205</v>
      </c>
      <c r="BH60" s="31">
        <v>0</v>
      </c>
      <c r="BI60" s="31">
        <v>0</v>
      </c>
      <c r="BJ60" s="31">
        <v>0.60009188784749035</v>
      </c>
      <c r="BK60" s="29">
        <f t="shared" ref="BK60:BK65" si="22">SUM(C60:BJ60)</f>
        <v>476.94581603316618</v>
      </c>
    </row>
    <row r="61" spans="1:63" x14ac:dyDescent="0.2">
      <c r="A61" s="23"/>
      <c r="B61" s="30" t="s">
        <v>116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0.1374881114733385</v>
      </c>
      <c r="AW61" s="31">
        <v>72.467256304269213</v>
      </c>
      <c r="AX61" s="31">
        <v>279.66190568578526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4.1762897238626265E-2</v>
      </c>
      <c r="BG61" s="31">
        <v>0</v>
      </c>
      <c r="BH61" s="31">
        <v>0</v>
      </c>
      <c r="BI61" s="31">
        <v>0</v>
      </c>
      <c r="BJ61" s="31">
        <v>0</v>
      </c>
      <c r="BK61" s="29">
        <f t="shared" si="22"/>
        <v>352.30841299876647</v>
      </c>
    </row>
    <row r="62" spans="1:63" x14ac:dyDescent="0.2">
      <c r="A62" s="23"/>
      <c r="B62" s="30" t="s">
        <v>114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0.34499034130155837</v>
      </c>
      <c r="AW62" s="31">
        <v>67.482467988448775</v>
      </c>
      <c r="AX62" s="31">
        <v>0</v>
      </c>
      <c r="AY62" s="31">
        <v>0</v>
      </c>
      <c r="AZ62" s="31">
        <v>2.3292679476423412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6.2961695397151546E-2</v>
      </c>
      <c r="BG62" s="31">
        <v>6.6796906235825132E-3</v>
      </c>
      <c r="BH62" s="31">
        <v>0</v>
      </c>
      <c r="BI62" s="31">
        <v>0</v>
      </c>
      <c r="BJ62" s="31">
        <v>0.17546211322022598</v>
      </c>
      <c r="BK62" s="29">
        <f t="shared" si="22"/>
        <v>70.401829776633619</v>
      </c>
    </row>
    <row r="63" spans="1:63" x14ac:dyDescent="0.2">
      <c r="A63" s="23"/>
      <c r="B63" s="30" t="s">
        <v>117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1.0053057349152057</v>
      </c>
      <c r="AW63" s="31">
        <v>0.79598732124009741</v>
      </c>
      <c r="AX63" s="31">
        <v>297.67081349470942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1.9833964029377207</v>
      </c>
      <c r="BG63" s="31">
        <v>0</v>
      </c>
      <c r="BH63" s="31">
        <v>0</v>
      </c>
      <c r="BI63" s="31">
        <v>0</v>
      </c>
      <c r="BJ63" s="31">
        <v>0</v>
      </c>
      <c r="BK63" s="29">
        <f t="shared" si="22"/>
        <v>301.45550295380247</v>
      </c>
    </row>
    <row r="64" spans="1:63" x14ac:dyDescent="0.2">
      <c r="A64" s="23"/>
      <c r="B64" s="30" t="s">
        <v>86</v>
      </c>
      <c r="C64" s="31">
        <f>SUM(C60:C63)</f>
        <v>0</v>
      </c>
      <c r="D64" s="31">
        <f t="shared" ref="D64:BJ64" si="23">SUM(D60:D63)</f>
        <v>0</v>
      </c>
      <c r="E64" s="31">
        <f t="shared" si="23"/>
        <v>0</v>
      </c>
      <c r="F64" s="31">
        <f t="shared" si="23"/>
        <v>0</v>
      </c>
      <c r="G64" s="31">
        <f t="shared" si="23"/>
        <v>0</v>
      </c>
      <c r="H64" s="31">
        <f t="shared" si="23"/>
        <v>0</v>
      </c>
      <c r="I64" s="31">
        <f t="shared" si="23"/>
        <v>0</v>
      </c>
      <c r="J64" s="31">
        <f t="shared" si="23"/>
        <v>0</v>
      </c>
      <c r="K64" s="31">
        <f t="shared" si="23"/>
        <v>0</v>
      </c>
      <c r="L64" s="31">
        <f t="shared" si="23"/>
        <v>0</v>
      </c>
      <c r="M64" s="31">
        <f t="shared" si="23"/>
        <v>0</v>
      </c>
      <c r="N64" s="31">
        <f t="shared" si="23"/>
        <v>0</v>
      </c>
      <c r="O64" s="31">
        <f t="shared" si="23"/>
        <v>0</v>
      </c>
      <c r="P64" s="31">
        <f t="shared" si="23"/>
        <v>0</v>
      </c>
      <c r="Q64" s="31">
        <f t="shared" si="23"/>
        <v>0</v>
      </c>
      <c r="R64" s="31">
        <f t="shared" si="23"/>
        <v>0</v>
      </c>
      <c r="S64" s="31">
        <f t="shared" si="23"/>
        <v>0</v>
      </c>
      <c r="T64" s="31">
        <f t="shared" si="23"/>
        <v>0</v>
      </c>
      <c r="U64" s="31">
        <f t="shared" si="23"/>
        <v>0</v>
      </c>
      <c r="V64" s="31">
        <f t="shared" si="23"/>
        <v>0</v>
      </c>
      <c r="W64" s="31">
        <f t="shared" si="23"/>
        <v>0</v>
      </c>
      <c r="X64" s="31">
        <f t="shared" si="23"/>
        <v>0</v>
      </c>
      <c r="Y64" s="31">
        <f t="shared" si="23"/>
        <v>0</v>
      </c>
      <c r="Z64" s="31">
        <f t="shared" si="23"/>
        <v>0</v>
      </c>
      <c r="AA64" s="31">
        <f t="shared" si="23"/>
        <v>0</v>
      </c>
      <c r="AB64" s="31">
        <f t="shared" si="23"/>
        <v>0</v>
      </c>
      <c r="AC64" s="31">
        <f t="shared" si="23"/>
        <v>0</v>
      </c>
      <c r="AD64" s="31">
        <f t="shared" si="23"/>
        <v>0</v>
      </c>
      <c r="AE64" s="31">
        <f t="shared" si="23"/>
        <v>0</v>
      </c>
      <c r="AF64" s="31">
        <f t="shared" si="23"/>
        <v>0</v>
      </c>
      <c r="AG64" s="31">
        <f t="shared" si="23"/>
        <v>0</v>
      </c>
      <c r="AH64" s="31">
        <f t="shared" si="23"/>
        <v>0</v>
      </c>
      <c r="AI64" s="31">
        <f t="shared" si="23"/>
        <v>0</v>
      </c>
      <c r="AJ64" s="31">
        <f t="shared" si="23"/>
        <v>0</v>
      </c>
      <c r="AK64" s="31">
        <f t="shared" si="23"/>
        <v>0</v>
      </c>
      <c r="AL64" s="31">
        <f t="shared" si="23"/>
        <v>0</v>
      </c>
      <c r="AM64" s="31">
        <f t="shared" si="23"/>
        <v>0</v>
      </c>
      <c r="AN64" s="31">
        <f t="shared" si="23"/>
        <v>0</v>
      </c>
      <c r="AO64" s="31">
        <f t="shared" si="23"/>
        <v>0</v>
      </c>
      <c r="AP64" s="31">
        <f t="shared" si="23"/>
        <v>0</v>
      </c>
      <c r="AQ64" s="31">
        <f t="shared" si="23"/>
        <v>0</v>
      </c>
      <c r="AR64" s="31">
        <f t="shared" si="23"/>
        <v>0</v>
      </c>
      <c r="AS64" s="31">
        <f t="shared" si="23"/>
        <v>0</v>
      </c>
      <c r="AT64" s="31">
        <f t="shared" si="23"/>
        <v>0</v>
      </c>
      <c r="AU64" s="31">
        <f t="shared" si="23"/>
        <v>0</v>
      </c>
      <c r="AV64" s="31">
        <f t="shared" si="23"/>
        <v>1.6666218886036523</v>
      </c>
      <c r="AW64" s="31">
        <f t="shared" si="23"/>
        <v>312.25141769720369</v>
      </c>
      <c r="AX64" s="31">
        <f t="shared" si="23"/>
        <v>858.15072590740874</v>
      </c>
      <c r="AY64" s="31">
        <f t="shared" si="23"/>
        <v>0</v>
      </c>
      <c r="AZ64" s="31">
        <f t="shared" si="23"/>
        <v>2.3292679476423412</v>
      </c>
      <c r="BA64" s="31">
        <f t="shared" si="23"/>
        <v>0</v>
      </c>
      <c r="BB64" s="31">
        <f t="shared" si="23"/>
        <v>0</v>
      </c>
      <c r="BC64" s="31">
        <f t="shared" si="23"/>
        <v>0</v>
      </c>
      <c r="BD64" s="31">
        <f t="shared" si="23"/>
        <v>0</v>
      </c>
      <c r="BE64" s="31">
        <f t="shared" si="23"/>
        <v>0</v>
      </c>
      <c r="BF64" s="31">
        <f t="shared" si="23"/>
        <v>2.2139917464145955</v>
      </c>
      <c r="BG64" s="31">
        <f t="shared" si="23"/>
        <v>23.723982574027787</v>
      </c>
      <c r="BH64" s="31">
        <f t="shared" si="23"/>
        <v>0</v>
      </c>
      <c r="BI64" s="31">
        <f t="shared" si="23"/>
        <v>0</v>
      </c>
      <c r="BJ64" s="31">
        <f t="shared" si="23"/>
        <v>0.77555400106771633</v>
      </c>
      <c r="BK64" s="29">
        <f t="shared" si="22"/>
        <v>1201.1115617623686</v>
      </c>
    </row>
    <row r="65" spans="1:63" x14ac:dyDescent="0.2">
      <c r="A65" s="23"/>
      <c r="B65" s="33" t="s">
        <v>84</v>
      </c>
      <c r="C65" s="31">
        <f>C58+C64</f>
        <v>0</v>
      </c>
      <c r="D65" s="31">
        <f t="shared" ref="D65:BJ65" si="24">D58+D64</f>
        <v>0</v>
      </c>
      <c r="E65" s="31">
        <f t="shared" si="24"/>
        <v>0</v>
      </c>
      <c r="F65" s="31">
        <f t="shared" si="24"/>
        <v>0</v>
      </c>
      <c r="G65" s="31">
        <f t="shared" si="24"/>
        <v>0</v>
      </c>
      <c r="H65" s="31">
        <f t="shared" si="24"/>
        <v>0</v>
      </c>
      <c r="I65" s="31">
        <f t="shared" si="24"/>
        <v>0</v>
      </c>
      <c r="J65" s="31">
        <f t="shared" si="24"/>
        <v>0</v>
      </c>
      <c r="K65" s="31">
        <f t="shared" si="24"/>
        <v>0</v>
      </c>
      <c r="L65" s="31">
        <f t="shared" si="24"/>
        <v>0</v>
      </c>
      <c r="M65" s="31">
        <f t="shared" si="24"/>
        <v>0</v>
      </c>
      <c r="N65" s="31">
        <f t="shared" si="24"/>
        <v>0</v>
      </c>
      <c r="O65" s="31">
        <f t="shared" si="24"/>
        <v>0</v>
      </c>
      <c r="P65" s="31">
        <f t="shared" si="24"/>
        <v>0</v>
      </c>
      <c r="Q65" s="31">
        <f t="shared" si="24"/>
        <v>0</v>
      </c>
      <c r="R65" s="31">
        <f t="shared" si="24"/>
        <v>0</v>
      </c>
      <c r="S65" s="31">
        <f t="shared" si="24"/>
        <v>0</v>
      </c>
      <c r="T65" s="31">
        <f t="shared" si="24"/>
        <v>0</v>
      </c>
      <c r="U65" s="31">
        <f t="shared" si="24"/>
        <v>0</v>
      </c>
      <c r="V65" s="31">
        <f t="shared" si="24"/>
        <v>0</v>
      </c>
      <c r="W65" s="31">
        <f t="shared" si="24"/>
        <v>0</v>
      </c>
      <c r="X65" s="31">
        <f t="shared" si="24"/>
        <v>0</v>
      </c>
      <c r="Y65" s="31">
        <f t="shared" si="24"/>
        <v>0</v>
      </c>
      <c r="Z65" s="31">
        <f t="shared" si="24"/>
        <v>0</v>
      </c>
      <c r="AA65" s="31">
        <f t="shared" si="24"/>
        <v>0</v>
      </c>
      <c r="AB65" s="31">
        <f t="shared" si="24"/>
        <v>0</v>
      </c>
      <c r="AC65" s="31">
        <f t="shared" si="24"/>
        <v>0</v>
      </c>
      <c r="AD65" s="31">
        <f t="shared" si="24"/>
        <v>0</v>
      </c>
      <c r="AE65" s="31">
        <f t="shared" si="24"/>
        <v>0</v>
      </c>
      <c r="AF65" s="31">
        <f t="shared" si="24"/>
        <v>0</v>
      </c>
      <c r="AG65" s="31">
        <f t="shared" si="24"/>
        <v>0</v>
      </c>
      <c r="AH65" s="31">
        <f t="shared" si="24"/>
        <v>0</v>
      </c>
      <c r="AI65" s="31">
        <f t="shared" si="24"/>
        <v>0</v>
      </c>
      <c r="AJ65" s="31">
        <f t="shared" si="24"/>
        <v>0</v>
      </c>
      <c r="AK65" s="31">
        <f t="shared" si="24"/>
        <v>0</v>
      </c>
      <c r="AL65" s="31">
        <f t="shared" si="24"/>
        <v>0</v>
      </c>
      <c r="AM65" s="31">
        <f t="shared" si="24"/>
        <v>0</v>
      </c>
      <c r="AN65" s="31">
        <f t="shared" si="24"/>
        <v>0</v>
      </c>
      <c r="AO65" s="31">
        <f t="shared" si="24"/>
        <v>0</v>
      </c>
      <c r="AP65" s="31">
        <f t="shared" si="24"/>
        <v>0</v>
      </c>
      <c r="AQ65" s="31">
        <f t="shared" si="24"/>
        <v>0</v>
      </c>
      <c r="AR65" s="31">
        <f t="shared" si="24"/>
        <v>0</v>
      </c>
      <c r="AS65" s="31">
        <f t="shared" si="24"/>
        <v>0</v>
      </c>
      <c r="AT65" s="31">
        <f t="shared" si="24"/>
        <v>0</v>
      </c>
      <c r="AU65" s="31">
        <f t="shared" si="24"/>
        <v>0</v>
      </c>
      <c r="AV65" s="31">
        <f t="shared" si="24"/>
        <v>1.6666218886036523</v>
      </c>
      <c r="AW65" s="31">
        <f t="shared" si="24"/>
        <v>312.25141769720369</v>
      </c>
      <c r="AX65" s="31">
        <f t="shared" si="24"/>
        <v>858.15072590740874</v>
      </c>
      <c r="AY65" s="31">
        <f t="shared" si="24"/>
        <v>0</v>
      </c>
      <c r="AZ65" s="31">
        <f t="shared" si="24"/>
        <v>2.3292679476423412</v>
      </c>
      <c r="BA65" s="31">
        <f t="shared" si="24"/>
        <v>0</v>
      </c>
      <c r="BB65" s="31">
        <f t="shared" si="24"/>
        <v>0</v>
      </c>
      <c r="BC65" s="31">
        <f t="shared" si="24"/>
        <v>0</v>
      </c>
      <c r="BD65" s="31">
        <f t="shared" si="24"/>
        <v>0</v>
      </c>
      <c r="BE65" s="31">
        <f t="shared" si="24"/>
        <v>0</v>
      </c>
      <c r="BF65" s="31">
        <f t="shared" si="24"/>
        <v>2.2139917464145955</v>
      </c>
      <c r="BG65" s="31">
        <f t="shared" si="24"/>
        <v>23.723982574027787</v>
      </c>
      <c r="BH65" s="31">
        <f t="shared" si="24"/>
        <v>0</v>
      </c>
      <c r="BI65" s="31">
        <f t="shared" si="24"/>
        <v>0</v>
      </c>
      <c r="BJ65" s="31">
        <f t="shared" si="24"/>
        <v>0.77555400106771633</v>
      </c>
      <c r="BK65" s="29">
        <f t="shared" si="22"/>
        <v>1201.1115617623686</v>
      </c>
    </row>
    <row r="66" spans="1:63" ht="4.5" customHeight="1" x14ac:dyDescent="0.2">
      <c r="A66" s="23"/>
      <c r="B66" s="26"/>
      <c r="C66" s="4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9"/>
    </row>
    <row r="67" spans="1:63" x14ac:dyDescent="0.2">
      <c r="A67" s="23" t="s">
        <v>19</v>
      </c>
      <c r="B67" s="24" t="s">
        <v>20</v>
      </c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9"/>
    </row>
    <row r="68" spans="1:63" x14ac:dyDescent="0.2">
      <c r="A68" s="23" t="s">
        <v>76</v>
      </c>
      <c r="B68" s="26" t="s">
        <v>21</v>
      </c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9"/>
    </row>
    <row r="69" spans="1:63" x14ac:dyDescent="0.2">
      <c r="A69" s="23"/>
      <c r="B69" s="30" t="s">
        <v>37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3" t="s">
        <v>83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ht="4.5" customHeight="1" x14ac:dyDescent="0.2">
      <c r="A71" s="23"/>
      <c r="B71" s="38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 x14ac:dyDescent="0.2">
      <c r="A72" s="23"/>
      <c r="B72" s="39" t="s">
        <v>99</v>
      </c>
      <c r="C72" s="40">
        <f t="shared" ref="C72:AH72" si="25">C31+C48+C53+C65+C70</f>
        <v>0</v>
      </c>
      <c r="D72" s="40">
        <f t="shared" si="25"/>
        <v>0</v>
      </c>
      <c r="E72" s="40">
        <f t="shared" si="25"/>
        <v>0</v>
      </c>
      <c r="F72" s="40">
        <f t="shared" si="25"/>
        <v>0</v>
      </c>
      <c r="G72" s="40">
        <f t="shared" si="25"/>
        <v>0</v>
      </c>
      <c r="H72" s="40">
        <f t="shared" si="25"/>
        <v>68.286301007182402</v>
      </c>
      <c r="I72" s="40">
        <f t="shared" si="25"/>
        <v>9700.289248238927</v>
      </c>
      <c r="J72" s="40">
        <f t="shared" si="25"/>
        <v>3674.5498350130551</v>
      </c>
      <c r="K72" s="40">
        <f t="shared" si="25"/>
        <v>0</v>
      </c>
      <c r="L72" s="40">
        <f t="shared" si="25"/>
        <v>597.69406381442377</v>
      </c>
      <c r="M72" s="40">
        <f t="shared" si="25"/>
        <v>0</v>
      </c>
      <c r="N72" s="40">
        <f t="shared" si="25"/>
        <v>0</v>
      </c>
      <c r="O72" s="40">
        <f t="shared" si="25"/>
        <v>0</v>
      </c>
      <c r="P72" s="40">
        <f t="shared" si="25"/>
        <v>0</v>
      </c>
      <c r="Q72" s="40">
        <f t="shared" si="25"/>
        <v>0</v>
      </c>
      <c r="R72" s="40">
        <f t="shared" si="25"/>
        <v>37.431025358305725</v>
      </c>
      <c r="S72" s="40">
        <f t="shared" si="25"/>
        <v>152.70465742694148</v>
      </c>
      <c r="T72" s="40">
        <f t="shared" si="25"/>
        <v>472.03835512320495</v>
      </c>
      <c r="U72" s="40">
        <f t="shared" si="25"/>
        <v>0</v>
      </c>
      <c r="V72" s="40">
        <f t="shared" si="25"/>
        <v>32.452857610618771</v>
      </c>
      <c r="W72" s="40">
        <f t="shared" si="25"/>
        <v>6.157168389678862</v>
      </c>
      <c r="X72" s="40">
        <f t="shared" si="25"/>
        <v>37.357040685624064</v>
      </c>
      <c r="Y72" s="40">
        <f t="shared" si="25"/>
        <v>0</v>
      </c>
      <c r="Z72" s="40">
        <f t="shared" si="25"/>
        <v>0</v>
      </c>
      <c r="AA72" s="40">
        <f t="shared" si="25"/>
        <v>6.1678424877610114</v>
      </c>
      <c r="AB72" s="40">
        <f t="shared" si="25"/>
        <v>0</v>
      </c>
      <c r="AC72" s="40">
        <f t="shared" si="25"/>
        <v>0</v>
      </c>
      <c r="AD72" s="40">
        <f t="shared" si="25"/>
        <v>0</v>
      </c>
      <c r="AE72" s="40">
        <f t="shared" si="25"/>
        <v>0</v>
      </c>
      <c r="AF72" s="40">
        <f t="shared" si="25"/>
        <v>0</v>
      </c>
      <c r="AG72" s="40">
        <f t="shared" si="25"/>
        <v>9.1518965546033826</v>
      </c>
      <c r="AH72" s="40">
        <f t="shared" si="25"/>
        <v>8.3535300362262116E-2</v>
      </c>
      <c r="AI72" s="40">
        <f t="shared" ref="AI72:BK72" si="26">AI31+AI48+AI53+AI65+AI70</f>
        <v>0</v>
      </c>
      <c r="AJ72" s="40">
        <f t="shared" si="26"/>
        <v>0</v>
      </c>
      <c r="AK72" s="40">
        <f t="shared" si="26"/>
        <v>3.9225436622910617</v>
      </c>
      <c r="AL72" s="40">
        <f t="shared" si="26"/>
        <v>0</v>
      </c>
      <c r="AM72" s="40">
        <f t="shared" si="26"/>
        <v>0</v>
      </c>
      <c r="AN72" s="40">
        <f t="shared" si="26"/>
        <v>0</v>
      </c>
      <c r="AO72" s="40">
        <f t="shared" si="26"/>
        <v>0</v>
      </c>
      <c r="AP72" s="40">
        <f t="shared" si="26"/>
        <v>0</v>
      </c>
      <c r="AQ72" s="40">
        <f t="shared" si="26"/>
        <v>0</v>
      </c>
      <c r="AR72" s="40">
        <f t="shared" si="26"/>
        <v>0</v>
      </c>
      <c r="AS72" s="40">
        <f t="shared" si="26"/>
        <v>0</v>
      </c>
      <c r="AT72" s="40">
        <f t="shared" si="26"/>
        <v>0</v>
      </c>
      <c r="AU72" s="40">
        <f t="shared" si="26"/>
        <v>0</v>
      </c>
      <c r="AV72" s="40">
        <f t="shared" si="26"/>
        <v>801.3874076750734</v>
      </c>
      <c r="AW72" s="40">
        <f t="shared" si="26"/>
        <v>2181.0506723965632</v>
      </c>
      <c r="AX72" s="40">
        <f t="shared" si="26"/>
        <v>1157.4592415464338</v>
      </c>
      <c r="AY72" s="40">
        <f t="shared" si="26"/>
        <v>0</v>
      </c>
      <c r="AZ72" s="40">
        <f t="shared" si="26"/>
        <v>730.63491986016481</v>
      </c>
      <c r="BA72" s="40">
        <f t="shared" si="26"/>
        <v>0</v>
      </c>
      <c r="BB72" s="40">
        <f t="shared" si="26"/>
        <v>0</v>
      </c>
      <c r="BC72" s="40">
        <f t="shared" si="26"/>
        <v>0</v>
      </c>
      <c r="BD72" s="40">
        <f t="shared" si="26"/>
        <v>0</v>
      </c>
      <c r="BE72" s="40">
        <f t="shared" si="26"/>
        <v>0</v>
      </c>
      <c r="BF72" s="40">
        <f t="shared" si="26"/>
        <v>714.68998875857562</v>
      </c>
      <c r="BG72" s="40">
        <f t="shared" si="26"/>
        <v>118.8561148422656</v>
      </c>
      <c r="BH72" s="40">
        <f t="shared" si="26"/>
        <v>147.10047911340354</v>
      </c>
      <c r="BI72" s="40">
        <f t="shared" si="26"/>
        <v>0</v>
      </c>
      <c r="BJ72" s="40">
        <f t="shared" si="26"/>
        <v>251.26247463036415</v>
      </c>
      <c r="BK72" s="40">
        <f t="shared" si="26"/>
        <v>20900.727669495827</v>
      </c>
    </row>
    <row r="73" spans="1:63" ht="4.5" customHeight="1" x14ac:dyDescent="0.2">
      <c r="A73" s="23"/>
      <c r="B73" s="39"/>
      <c r="C73" s="52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53"/>
    </row>
    <row r="74" spans="1:63" ht="14.25" customHeight="1" x14ac:dyDescent="0.3">
      <c r="A74" s="23" t="s">
        <v>5</v>
      </c>
      <c r="B74" s="21" t="s">
        <v>23</v>
      </c>
      <c r="C74" s="52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53"/>
    </row>
    <row r="75" spans="1:63" x14ac:dyDescent="0.2">
      <c r="A75" s="23"/>
      <c r="B75" s="30" t="s">
        <v>37</v>
      </c>
      <c r="C75" s="28"/>
      <c r="D75" s="28"/>
      <c r="E75" s="28"/>
      <c r="F75" s="28"/>
      <c r="G75" s="41"/>
      <c r="H75" s="31"/>
      <c r="I75" s="28"/>
      <c r="J75" s="28"/>
      <c r="K75" s="28"/>
      <c r="L75" s="41"/>
      <c r="M75" s="31"/>
      <c r="N75" s="28"/>
      <c r="O75" s="28"/>
      <c r="P75" s="28"/>
      <c r="Q75" s="41"/>
      <c r="R75" s="31"/>
      <c r="S75" s="28"/>
      <c r="T75" s="28"/>
      <c r="U75" s="28"/>
      <c r="V75" s="37"/>
      <c r="W75" s="42"/>
      <c r="X75" s="28"/>
      <c r="Y75" s="28"/>
      <c r="Z75" s="28"/>
      <c r="AA75" s="41"/>
      <c r="AB75" s="31"/>
      <c r="AC75" s="28"/>
      <c r="AD75" s="28"/>
      <c r="AE75" s="28"/>
      <c r="AF75" s="41"/>
      <c r="AG75" s="31"/>
      <c r="AH75" s="28"/>
      <c r="AI75" s="28"/>
      <c r="AJ75" s="28"/>
      <c r="AK75" s="41"/>
      <c r="AL75" s="31"/>
      <c r="AM75" s="28"/>
      <c r="AN75" s="28"/>
      <c r="AO75" s="28"/>
      <c r="AP75" s="41"/>
      <c r="AQ75" s="31"/>
      <c r="AR75" s="28"/>
      <c r="AS75" s="28"/>
      <c r="AT75" s="28"/>
      <c r="AU75" s="41"/>
      <c r="AV75" s="31"/>
      <c r="AW75" s="28"/>
      <c r="AX75" s="28"/>
      <c r="AY75" s="28"/>
      <c r="AZ75" s="41"/>
      <c r="BA75" s="31"/>
      <c r="BB75" s="28"/>
      <c r="BC75" s="28"/>
      <c r="BD75" s="28"/>
      <c r="BE75" s="41"/>
      <c r="BF75" s="31"/>
      <c r="BG75" s="28"/>
      <c r="BH75" s="28"/>
      <c r="BI75" s="28"/>
      <c r="BJ75" s="41"/>
      <c r="BK75" s="31"/>
    </row>
    <row r="76" spans="1:63" ht="13.5" thickBot="1" x14ac:dyDescent="0.25">
      <c r="A76" s="43"/>
      <c r="B76" s="33" t="s">
        <v>83</v>
      </c>
      <c r="C76" s="28">
        <v>0</v>
      </c>
      <c r="D76" s="28">
        <v>0</v>
      </c>
      <c r="E76" s="28">
        <v>0</v>
      </c>
      <c r="F76" s="28">
        <v>0</v>
      </c>
      <c r="G76" s="41">
        <v>0</v>
      </c>
      <c r="H76" s="31">
        <v>0</v>
      </c>
      <c r="I76" s="28">
        <v>0</v>
      </c>
      <c r="J76" s="28">
        <v>0</v>
      </c>
      <c r="K76" s="28">
        <v>0</v>
      </c>
      <c r="L76" s="41">
        <v>0</v>
      </c>
      <c r="M76" s="31">
        <v>0</v>
      </c>
      <c r="N76" s="28">
        <v>0</v>
      </c>
      <c r="O76" s="28">
        <v>0</v>
      </c>
      <c r="P76" s="28">
        <v>0</v>
      </c>
      <c r="Q76" s="41">
        <v>0</v>
      </c>
      <c r="R76" s="31">
        <v>0</v>
      </c>
      <c r="S76" s="28">
        <v>0</v>
      </c>
      <c r="T76" s="28">
        <v>0</v>
      </c>
      <c r="U76" s="28">
        <v>0</v>
      </c>
      <c r="V76" s="37">
        <v>0</v>
      </c>
      <c r="W76" s="42">
        <v>0</v>
      </c>
      <c r="X76" s="28">
        <v>0</v>
      </c>
      <c r="Y76" s="28">
        <v>0</v>
      </c>
      <c r="Z76" s="28">
        <v>0</v>
      </c>
      <c r="AA76" s="41">
        <v>0</v>
      </c>
      <c r="AB76" s="31">
        <v>0</v>
      </c>
      <c r="AC76" s="28">
        <v>0</v>
      </c>
      <c r="AD76" s="28">
        <v>0</v>
      </c>
      <c r="AE76" s="28">
        <v>0</v>
      </c>
      <c r="AF76" s="41">
        <v>0</v>
      </c>
      <c r="AG76" s="31">
        <v>0</v>
      </c>
      <c r="AH76" s="28">
        <v>0</v>
      </c>
      <c r="AI76" s="28">
        <v>0</v>
      </c>
      <c r="AJ76" s="28">
        <v>0</v>
      </c>
      <c r="AK76" s="41">
        <v>0</v>
      </c>
      <c r="AL76" s="31">
        <v>0</v>
      </c>
      <c r="AM76" s="28">
        <v>0</v>
      </c>
      <c r="AN76" s="28">
        <v>0</v>
      </c>
      <c r="AO76" s="28">
        <v>0</v>
      </c>
      <c r="AP76" s="41">
        <v>0</v>
      </c>
      <c r="AQ76" s="31">
        <v>0</v>
      </c>
      <c r="AR76" s="28">
        <v>0</v>
      </c>
      <c r="AS76" s="28">
        <v>0</v>
      </c>
      <c r="AT76" s="28">
        <v>0</v>
      </c>
      <c r="AU76" s="41">
        <v>0</v>
      </c>
      <c r="AV76" s="31">
        <v>0</v>
      </c>
      <c r="AW76" s="28">
        <v>0</v>
      </c>
      <c r="AX76" s="28">
        <v>0</v>
      </c>
      <c r="AY76" s="28">
        <v>0</v>
      </c>
      <c r="AZ76" s="41">
        <v>0</v>
      </c>
      <c r="BA76" s="31">
        <v>0</v>
      </c>
      <c r="BB76" s="28">
        <v>0</v>
      </c>
      <c r="BC76" s="28">
        <v>0</v>
      </c>
      <c r="BD76" s="28">
        <v>0</v>
      </c>
      <c r="BE76" s="41">
        <v>0</v>
      </c>
      <c r="BF76" s="31">
        <v>0</v>
      </c>
      <c r="BG76" s="28">
        <v>0</v>
      </c>
      <c r="BH76" s="28">
        <v>0</v>
      </c>
      <c r="BI76" s="28">
        <v>0</v>
      </c>
      <c r="BJ76" s="41">
        <v>0</v>
      </c>
      <c r="BK76" s="29">
        <f>SUM(C76:BJ76)</f>
        <v>0</v>
      </c>
    </row>
    <row r="77" spans="1:63" ht="6" customHeight="1" x14ac:dyDescent="0.2">
      <c r="A77" s="35"/>
      <c r="B77" s="44"/>
    </row>
    <row r="78" spans="1:63" x14ac:dyDescent="0.2">
      <c r="A78" s="35"/>
      <c r="B78" s="35" t="s">
        <v>26</v>
      </c>
      <c r="L78" s="35" t="s">
        <v>38</v>
      </c>
    </row>
    <row r="79" spans="1:63" x14ac:dyDescent="0.2">
      <c r="A79" s="35"/>
      <c r="B79" s="35" t="s">
        <v>27</v>
      </c>
      <c r="L79" s="35" t="s">
        <v>30</v>
      </c>
    </row>
    <row r="80" spans="1:63" x14ac:dyDescent="0.2">
      <c r="L80" s="35" t="s">
        <v>31</v>
      </c>
    </row>
    <row r="81" spans="2:61" x14ac:dyDescent="0.2">
      <c r="B81" s="35" t="s">
        <v>33</v>
      </c>
      <c r="L81" s="35" t="s">
        <v>98</v>
      </c>
      <c r="BI81" s="45"/>
    </row>
    <row r="82" spans="2:61" x14ac:dyDescent="0.2">
      <c r="B82" s="35" t="s">
        <v>34</v>
      </c>
      <c r="L82" s="35" t="s">
        <v>100</v>
      </c>
    </row>
    <row r="83" spans="2:61" x14ac:dyDescent="0.2">
      <c r="B83" s="35"/>
      <c r="L83" s="35" t="s">
        <v>32</v>
      </c>
    </row>
    <row r="85" spans="2:61" x14ac:dyDescent="0.2">
      <c r="B85" s="25" t="s">
        <v>38</v>
      </c>
    </row>
    <row r="86" spans="2:61" x14ac:dyDescent="0.2">
      <c r="B86" s="25" t="s">
        <v>30</v>
      </c>
    </row>
    <row r="87" spans="2:61" x14ac:dyDescent="0.2">
      <c r="B87" s="25" t="s">
        <v>31</v>
      </c>
    </row>
    <row r="88" spans="2:61" x14ac:dyDescent="0.2">
      <c r="B88" s="25" t="s">
        <v>98</v>
      </c>
    </row>
    <row r="89" spans="2:61" x14ac:dyDescent="0.2">
      <c r="B89" s="25" t="s">
        <v>100</v>
      </c>
    </row>
    <row r="90" spans="2:61" x14ac:dyDescent="0.2">
      <c r="B90" s="25" t="s">
        <v>32</v>
      </c>
    </row>
    <row r="91" spans="2:61" x14ac:dyDescent="0.2">
      <c r="B91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0:BK50"/>
    <mergeCell ref="C54:BK54"/>
    <mergeCell ref="C10:BK10"/>
    <mergeCell ref="C13:BK13"/>
    <mergeCell ref="C16:BK16"/>
    <mergeCell ref="C19:BK19"/>
    <mergeCell ref="C22:BK22"/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3:BK33"/>
    <mergeCell ref="C68:BK68"/>
    <mergeCell ref="C34:BK34"/>
    <mergeCell ref="C32:BK32"/>
    <mergeCell ref="C38:BK38"/>
    <mergeCell ref="C49:BK4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129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113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2.5116258543049687E-3</v>
      </c>
      <c r="E5" s="7">
        <v>1.0095300903022126E-2</v>
      </c>
      <c r="F5" s="7">
        <v>0.31551851678469528</v>
      </c>
      <c r="G5" s="7">
        <v>5.4438419002508075E-3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0.36045820367914272</v>
      </c>
      <c r="E6" s="7">
        <v>2.6320237420963375</v>
      </c>
      <c r="F6" s="7">
        <v>8.6432259548986039</v>
      </c>
      <c r="G6" s="7">
        <v>1.0610462365997304</v>
      </c>
      <c r="H6" s="7">
        <v>0</v>
      </c>
      <c r="I6" s="7">
        <v>0</v>
      </c>
      <c r="J6" s="7">
        <v>8.7474086804820689E-2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5.8331664916969665E-2</v>
      </c>
      <c r="F7" s="7">
        <v>3.2453855623712738E-2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61.989403827144827</v>
      </c>
      <c r="E8" s="7">
        <v>35.078823485418994</v>
      </c>
      <c r="F8" s="7">
        <v>9.8467170404603923</v>
      </c>
      <c r="G8" s="7">
        <v>5.0329738672670041</v>
      </c>
      <c r="H8" s="7">
        <v>0</v>
      </c>
      <c r="I8" s="7">
        <v>0</v>
      </c>
      <c r="J8" s="7">
        <v>5.0136642103339006E-4</v>
      </c>
      <c r="K8" s="7">
        <v>0</v>
      </c>
    </row>
    <row r="9" spans="2:11" x14ac:dyDescent="0.2">
      <c r="B9" s="1">
        <v>5</v>
      </c>
      <c r="C9" s="3" t="s">
        <v>44</v>
      </c>
      <c r="D9" s="7">
        <v>8.9748230657084385</v>
      </c>
      <c r="E9" s="7">
        <v>22.99798907044055</v>
      </c>
      <c r="F9" s="7">
        <v>46.238747952682282</v>
      </c>
      <c r="G9" s="7">
        <v>3.2253499189369443</v>
      </c>
      <c r="H9" s="7">
        <v>0</v>
      </c>
      <c r="I9" s="7">
        <v>0</v>
      </c>
      <c r="J9" s="7">
        <v>0.25667114308894151</v>
      </c>
      <c r="K9" s="7">
        <v>0</v>
      </c>
    </row>
    <row r="10" spans="2:11" x14ac:dyDescent="0.2">
      <c r="B10" s="1">
        <v>6</v>
      </c>
      <c r="C10" s="3" t="s">
        <v>45</v>
      </c>
      <c r="D10" s="7">
        <v>0.28085345126507161</v>
      </c>
      <c r="E10" s="7">
        <v>1.2721260642522985</v>
      </c>
      <c r="F10" s="7">
        <v>5.4686227854797105</v>
      </c>
      <c r="G10" s="7">
        <v>1.0265929561168525</v>
      </c>
      <c r="H10" s="7">
        <v>0</v>
      </c>
      <c r="I10" s="7">
        <v>0</v>
      </c>
      <c r="J10" s="7">
        <v>2.4104400987826047E-3</v>
      </c>
      <c r="K10" s="7">
        <v>0</v>
      </c>
    </row>
    <row r="11" spans="2:11" x14ac:dyDescent="0.2">
      <c r="B11" s="1">
        <v>7</v>
      </c>
      <c r="C11" s="3" t="s">
        <v>46</v>
      </c>
      <c r="D11" s="7">
        <v>4.7457273863997331</v>
      </c>
      <c r="E11" s="7">
        <v>11.423870925006518</v>
      </c>
      <c r="F11" s="7">
        <v>20.293918066011962</v>
      </c>
      <c r="G11" s="7">
        <v>1.3027156345202699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0.17802478318070447</v>
      </c>
      <c r="E14" s="7">
        <v>62.68738390293727</v>
      </c>
      <c r="F14" s="7">
        <v>13.727697017766586</v>
      </c>
      <c r="G14" s="7">
        <v>1.1783170224914241</v>
      </c>
      <c r="H14" s="7">
        <v>0</v>
      </c>
      <c r="I14" s="7">
        <v>0</v>
      </c>
      <c r="J14" s="7">
        <v>2.5673801240626917E-2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293.13579737550322</v>
      </c>
      <c r="E15" s="7">
        <v>281.82924739979677</v>
      </c>
      <c r="F15" s="7">
        <v>162.59622656160013</v>
      </c>
      <c r="G15" s="7">
        <v>45.374759405028271</v>
      </c>
      <c r="H15" s="7">
        <v>0</v>
      </c>
      <c r="I15" s="7">
        <v>0</v>
      </c>
      <c r="J15" s="7">
        <v>0.17231134487080194</v>
      </c>
      <c r="K15" s="7">
        <v>0</v>
      </c>
    </row>
    <row r="16" spans="2:11" x14ac:dyDescent="0.2">
      <c r="B16" s="1">
        <v>12</v>
      </c>
      <c r="C16" s="3" t="s">
        <v>51</v>
      </c>
      <c r="D16" s="7">
        <v>377.89996669037106</v>
      </c>
      <c r="E16" s="7">
        <v>9.7629775543136894</v>
      </c>
      <c r="F16" s="7">
        <v>8.2734654551891715</v>
      </c>
      <c r="G16" s="7">
        <v>4.8500174014284738</v>
      </c>
      <c r="H16" s="7">
        <v>0</v>
      </c>
      <c r="I16" s="7">
        <v>0</v>
      </c>
      <c r="J16" s="7">
        <v>2.8651388269924343E-2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0.13158729571550035</v>
      </c>
      <c r="E17" s="7">
        <v>0.26137543416264647</v>
      </c>
      <c r="F17" s="7">
        <v>0.92613010669131224</v>
      </c>
      <c r="G17" s="7">
        <v>2.0291346654278897E-2</v>
      </c>
      <c r="H17" s="7">
        <v>0</v>
      </c>
      <c r="I17" s="7">
        <v>0</v>
      </c>
      <c r="J17" s="7">
        <v>7.7619543987616124E-4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0.17746634091855232</v>
      </c>
      <c r="E18" s="7">
        <v>1.2960442832087506</v>
      </c>
      <c r="F18" s="7">
        <v>5.3988147987391244</v>
      </c>
      <c r="G18" s="7">
        <v>1.613696913489012</v>
      </c>
      <c r="H18" s="7">
        <v>0</v>
      </c>
      <c r="I18" s="7">
        <v>0</v>
      </c>
      <c r="J18" s="7">
        <v>1.9538127923527678E-4</v>
      </c>
      <c r="K18" s="7">
        <v>0</v>
      </c>
    </row>
    <row r="19" spans="2:11" x14ac:dyDescent="0.2">
      <c r="B19" s="1">
        <v>15</v>
      </c>
      <c r="C19" s="3" t="s">
        <v>54</v>
      </c>
      <c r="D19" s="7">
        <v>30.995195684950229</v>
      </c>
      <c r="E19" s="7">
        <v>30.957192157450418</v>
      </c>
      <c r="F19" s="7">
        <v>59.536303841731268</v>
      </c>
      <c r="G19" s="7">
        <v>10.440542824552175</v>
      </c>
      <c r="H19" s="7">
        <v>0</v>
      </c>
      <c r="I19" s="7">
        <v>0</v>
      </c>
      <c r="J19" s="7">
        <v>4.3239686176781496E-5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912.30357261425434</v>
      </c>
      <c r="E20" s="7">
        <v>201.82928752745494</v>
      </c>
      <c r="F20" s="7">
        <v>134.37593810232403</v>
      </c>
      <c r="G20" s="7">
        <v>25.598972229183534</v>
      </c>
      <c r="H20" s="7">
        <v>0</v>
      </c>
      <c r="I20" s="7">
        <v>0</v>
      </c>
      <c r="J20" s="7">
        <v>23.874549591493771</v>
      </c>
      <c r="K20" s="7">
        <v>0</v>
      </c>
    </row>
    <row r="21" spans="2:11" x14ac:dyDescent="0.2">
      <c r="B21" s="1">
        <v>17</v>
      </c>
      <c r="C21" s="3" t="s">
        <v>56</v>
      </c>
      <c r="D21" s="7">
        <v>26.373155757648032</v>
      </c>
      <c r="E21" s="7">
        <v>33.81850999352239</v>
      </c>
      <c r="F21" s="7">
        <v>77.274359219048932</v>
      </c>
      <c r="G21" s="7">
        <v>18.573971324434446</v>
      </c>
      <c r="H21" s="7">
        <v>0</v>
      </c>
      <c r="I21" s="7">
        <v>0</v>
      </c>
      <c r="J21" s="7">
        <v>0.21500119437519116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62.88569414949496</v>
      </c>
      <c r="E23" s="7">
        <v>25.592926189280448</v>
      </c>
      <c r="F23" s="7">
        <v>57.62877406269336</v>
      </c>
      <c r="G23" s="7">
        <v>14.762127176731328</v>
      </c>
      <c r="H23" s="7">
        <v>0</v>
      </c>
      <c r="I23" s="7">
        <v>0</v>
      </c>
      <c r="J23" s="7">
        <v>0.4513637211544112</v>
      </c>
      <c r="K23" s="7">
        <v>0</v>
      </c>
    </row>
    <row r="24" spans="2:11" x14ac:dyDescent="0.2">
      <c r="B24" s="1">
        <v>20</v>
      </c>
      <c r="C24" s="3" t="s">
        <v>59</v>
      </c>
      <c r="D24" s="7">
        <v>10265.943065052481</v>
      </c>
      <c r="E24" s="7">
        <v>1316.963876036815</v>
      </c>
      <c r="F24" s="7">
        <v>312.97765921262459</v>
      </c>
      <c r="G24" s="7">
        <v>61.923135041418483</v>
      </c>
      <c r="H24" s="7">
        <v>0</v>
      </c>
      <c r="I24" s="7">
        <v>0</v>
      </c>
      <c r="J24" s="7">
        <v>1161.8588505244556</v>
      </c>
      <c r="K24" s="7">
        <v>0</v>
      </c>
    </row>
    <row r="25" spans="2:11" x14ac:dyDescent="0.2">
      <c r="B25" s="1">
        <v>21</v>
      </c>
      <c r="C25" s="2" t="s">
        <v>60</v>
      </c>
      <c r="D25" s="7">
        <v>1.8769653584695509E-5</v>
      </c>
      <c r="E25" s="7">
        <v>7.5694563848572958E-3</v>
      </c>
      <c r="F25" s="7">
        <v>9.3723508555995871E-2</v>
      </c>
      <c r="G25" s="7">
        <v>0</v>
      </c>
      <c r="H25" s="7">
        <v>0</v>
      </c>
      <c r="I25" s="7">
        <v>0</v>
      </c>
      <c r="J25" s="7">
        <v>8.3574588189320661E-7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3.9797244199298261E-2</v>
      </c>
      <c r="F26" s="7">
        <v>0.51505763598432575</v>
      </c>
      <c r="G26" s="7">
        <v>8.5031470661263205E-3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5.0326324799727573E-3</v>
      </c>
      <c r="E28" s="7">
        <v>4.7371858641577974E-2</v>
      </c>
      <c r="F28" s="7">
        <v>3.7642685921580009E-2</v>
      </c>
      <c r="G28" s="7">
        <v>3.2060139003002104E-3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1427.5227495455197</v>
      </c>
      <c r="E29" s="7">
        <v>157.51913152361857</v>
      </c>
      <c r="F29" s="7">
        <v>39.507558116684514</v>
      </c>
      <c r="G29" s="7">
        <v>6.2643602305122013</v>
      </c>
      <c r="H29" s="7">
        <v>0</v>
      </c>
      <c r="I29" s="7">
        <v>0</v>
      </c>
      <c r="J29" s="7">
        <v>0.24850142590213548</v>
      </c>
      <c r="K29" s="7">
        <v>0</v>
      </c>
    </row>
    <row r="30" spans="2:11" x14ac:dyDescent="0.2">
      <c r="B30" s="1">
        <v>26</v>
      </c>
      <c r="C30" s="3" t="s">
        <v>65</v>
      </c>
      <c r="D30" s="7">
        <v>31.561312737548501</v>
      </c>
      <c r="E30" s="7">
        <v>9.197076929200998</v>
      </c>
      <c r="F30" s="7">
        <v>14.59731795206015</v>
      </c>
      <c r="G30" s="7">
        <v>2.9083467935863578</v>
      </c>
      <c r="H30" s="7">
        <v>0</v>
      </c>
      <c r="I30" s="7">
        <v>0</v>
      </c>
      <c r="J30" s="7">
        <v>2.6734983712834906E-2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0.18548402347435231</v>
      </c>
      <c r="E31" s="7">
        <v>3.3141844921556585</v>
      </c>
      <c r="F31" s="7">
        <v>1.7161508074292051</v>
      </c>
      <c r="G31" s="7">
        <v>3.1282421964741805E-2</v>
      </c>
      <c r="H31" s="7">
        <v>0</v>
      </c>
      <c r="I31" s="7">
        <v>0</v>
      </c>
      <c r="J31" s="7">
        <v>0.79058600630744846</v>
      </c>
      <c r="K31" s="7">
        <v>0</v>
      </c>
    </row>
    <row r="32" spans="2:11" x14ac:dyDescent="0.2">
      <c r="B32" s="1">
        <v>28</v>
      </c>
      <c r="C32" s="3" t="s">
        <v>66</v>
      </c>
      <c r="D32" s="7">
        <v>9.9708408397615322</v>
      </c>
      <c r="E32" s="7">
        <v>0.43161962320850339</v>
      </c>
      <c r="F32" s="7">
        <v>1.3966366343788874</v>
      </c>
      <c r="G32" s="7">
        <v>0.73398350434345938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15.419875593696286</v>
      </c>
      <c r="E33" s="7">
        <v>21.814851607514267</v>
      </c>
      <c r="F33" s="7">
        <v>26.868295007960967</v>
      </c>
      <c r="G33" s="7">
        <v>1.7917070125401264</v>
      </c>
      <c r="H33" s="7">
        <v>0</v>
      </c>
      <c r="I33" s="7">
        <v>0</v>
      </c>
      <c r="J33" s="7">
        <v>9.6012923711453063E-3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48.381363247412672</v>
      </c>
      <c r="E34" s="7">
        <v>35.438695586745148</v>
      </c>
      <c r="F34" s="7">
        <v>27.845851406283881</v>
      </c>
      <c r="G34" s="7">
        <v>4.1108389720243643</v>
      </c>
      <c r="H34" s="7">
        <v>0</v>
      </c>
      <c r="I34" s="7">
        <v>0</v>
      </c>
      <c r="J34" s="7">
        <v>0.29354696121356139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3.4956302260562038</v>
      </c>
      <c r="E35" s="7">
        <v>1.0395849431892332</v>
      </c>
      <c r="F35" s="7">
        <v>0.60005335519348157</v>
      </c>
      <c r="G35" s="7">
        <v>0.60185166206607354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601.09085673130051</v>
      </c>
      <c r="E36" s="7">
        <v>51.16931825603735</v>
      </c>
      <c r="F36" s="7">
        <v>53.551782618378198</v>
      </c>
      <c r="G36" s="7">
        <v>9.8750837523294326</v>
      </c>
      <c r="H36" s="7">
        <v>0</v>
      </c>
      <c r="I36" s="7">
        <v>0</v>
      </c>
      <c r="J36" s="7">
        <v>11.16943045220671</v>
      </c>
      <c r="K36" s="7">
        <v>0</v>
      </c>
    </row>
    <row r="37" spans="2:11" x14ac:dyDescent="0.2">
      <c r="B37" s="1">
        <v>33</v>
      </c>
      <c r="C37" s="3" t="s">
        <v>101</v>
      </c>
      <c r="D37" s="7">
        <v>472.09554981580158</v>
      </c>
      <c r="E37" s="7">
        <v>45.910413573561613</v>
      </c>
      <c r="F37" s="7">
        <v>51.335717913076095</v>
      </c>
      <c r="G37" s="7">
        <v>11.193555137880505</v>
      </c>
      <c r="H37" s="7">
        <v>0</v>
      </c>
      <c r="I37" s="7">
        <v>0</v>
      </c>
      <c r="J37" s="7">
        <v>0.342218268248562</v>
      </c>
      <c r="K37" s="7">
        <v>0</v>
      </c>
    </row>
    <row r="38" spans="2:11" x14ac:dyDescent="0.2">
      <c r="B38" s="1">
        <v>34</v>
      </c>
      <c r="C38" s="3" t="s">
        <v>71</v>
      </c>
      <c r="D38" s="7">
        <v>22.58524762374379</v>
      </c>
      <c r="E38" s="7">
        <v>6.1854435292439107E-2</v>
      </c>
      <c r="F38" s="7">
        <v>0.31697447804118584</v>
      </c>
      <c r="G38" s="7">
        <v>7.6948679998049118E-3</v>
      </c>
      <c r="H38" s="7">
        <v>0</v>
      </c>
      <c r="I38" s="7">
        <v>0</v>
      </c>
      <c r="J38" s="7">
        <v>2.2343566103027583E-3</v>
      </c>
      <c r="K38" s="7">
        <v>0</v>
      </c>
    </row>
    <row r="39" spans="2:11" x14ac:dyDescent="0.2">
      <c r="B39" s="1">
        <v>35</v>
      </c>
      <c r="C39" s="3" t="s">
        <v>72</v>
      </c>
      <c r="D39" s="7">
        <v>125.92778985858101</v>
      </c>
      <c r="E39" s="7">
        <v>94.489150167795472</v>
      </c>
      <c r="F39" s="7">
        <v>184.26670484905438</v>
      </c>
      <c r="G39" s="7">
        <v>41.904257697188854</v>
      </c>
      <c r="H39" s="7">
        <v>0</v>
      </c>
      <c r="I39" s="7">
        <v>0</v>
      </c>
      <c r="J39" s="7">
        <v>0.52724569734217497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0.42388412191961999</v>
      </c>
      <c r="E40" s="7">
        <v>2.2788286280967016</v>
      </c>
      <c r="F40" s="7">
        <v>4.5390270642815267</v>
      </c>
      <c r="G40" s="7">
        <v>0.97333347297532735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349.80824741139048</v>
      </c>
      <c r="E41" s="7">
        <v>298.83531871154554</v>
      </c>
      <c r="F41" s="7">
        <v>117.8597543992676</v>
      </c>
      <c r="G41" s="7">
        <v>59.697294671336685</v>
      </c>
      <c r="H41" s="7">
        <v>0</v>
      </c>
      <c r="I41" s="7">
        <v>0</v>
      </c>
      <c r="J41" s="7">
        <v>0.7269880640283225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2018-07-05T06:12:15Z</dcterms:modified>
</cp:coreProperties>
</file>