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37" i="8"/>
  <c r="BK36" i="8"/>
  <c r="BK30" i="8"/>
  <c r="BK29" i="8"/>
  <c r="BK28" i="8"/>
  <c r="BK27" i="8"/>
  <c r="BK26" i="8"/>
  <c r="BK25" i="8"/>
  <c r="BK24" i="8"/>
  <c r="BK23" i="8"/>
  <c r="BK21" i="8"/>
  <c r="BK17" i="8"/>
  <c r="BK14" i="8"/>
  <c r="BK1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C31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8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8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8" i="8"/>
  <c r="BJ49" i="8"/>
  <c r="BF49" i="8"/>
  <c r="BD49" i="8"/>
  <c r="AZ49" i="8"/>
  <c r="BK9" i="8"/>
  <c r="BK12" i="8"/>
  <c r="BK66" i="8"/>
  <c r="BK65" i="8"/>
  <c r="BB49" i="8"/>
  <c r="BK31" i="8"/>
  <c r="BK15" i="8"/>
  <c r="C49" i="8"/>
  <c r="BH49" i="8"/>
  <c r="BI32" i="8"/>
  <c r="BG32" i="8"/>
  <c r="BG73" i="8" s="1"/>
  <c r="BE32" i="8"/>
  <c r="BE73" i="8" s="1"/>
  <c r="BC32" i="8"/>
  <c r="BC73" i="8" s="1"/>
  <c r="BA32" i="8"/>
  <c r="BA73" i="8" s="1"/>
  <c r="AY32" i="8"/>
  <c r="AY73" i="8" s="1"/>
  <c r="AW32" i="8"/>
  <c r="AW73" i="8" s="1"/>
  <c r="AU32" i="8"/>
  <c r="AU73" i="8" s="1"/>
  <c r="AS32" i="8"/>
  <c r="AS73" i="8" s="1"/>
  <c r="AQ32" i="8"/>
  <c r="AQ73" i="8" s="1"/>
  <c r="AO32" i="8"/>
  <c r="AO73" i="8" s="1"/>
  <c r="AM32" i="8"/>
  <c r="AM73" i="8" s="1"/>
  <c r="AK32" i="8"/>
  <c r="AK73" i="8" s="1"/>
  <c r="AI32" i="8"/>
  <c r="AI73" i="8" s="1"/>
  <c r="AG32" i="8"/>
  <c r="AG73" i="8" s="1"/>
  <c r="AE32" i="8"/>
  <c r="AC32" i="8"/>
  <c r="AC73" i="8" s="1"/>
  <c r="AA32" i="8"/>
  <c r="AA73" i="8" s="1"/>
  <c r="Y32" i="8"/>
  <c r="Y73" i="8" s="1"/>
  <c r="W32" i="8"/>
  <c r="W73" i="8" s="1"/>
  <c r="BJ32" i="8"/>
  <c r="BH32" i="8"/>
  <c r="BF32" i="8"/>
  <c r="BD32" i="8"/>
  <c r="BD73" i="8" s="1"/>
  <c r="BB32" i="8"/>
  <c r="AZ32" i="8"/>
  <c r="AX32" i="8"/>
  <c r="AV32" i="8"/>
  <c r="AT32" i="8"/>
  <c r="AR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D32" i="8"/>
  <c r="U32" i="8"/>
  <c r="U73" i="8" s="1"/>
  <c r="S32" i="8"/>
  <c r="S73" i="8" s="1"/>
  <c r="Q32" i="8"/>
  <c r="Q73" i="8" s="1"/>
  <c r="O32" i="8"/>
  <c r="O73" i="8" s="1"/>
  <c r="M32" i="8"/>
  <c r="M73" i="8" s="1"/>
  <c r="K32" i="8"/>
  <c r="K73" i="8" s="1"/>
  <c r="I32" i="8"/>
  <c r="I73" i="8" s="1"/>
  <c r="G32" i="8"/>
  <c r="G73" i="8" s="1"/>
  <c r="E32" i="8"/>
  <c r="E73" i="8" s="1"/>
  <c r="C32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2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<sst xmlns="http://schemas.openxmlformats.org/spreadsheetml/2006/main" count="175" uniqueCount="132">
  <si>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</si>
  <si>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</si>
  <si>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</si>
  <si>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</si>
  <si>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</si>
  <si>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</si>
  <si>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</si>
  <si>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</si>
  <si>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</si>
  <si>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</si>
  <si>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</si>
  <si>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</si>
  <si>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</si>
  <si>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</si>
  <si>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</si>
  <si>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</si>
  <si>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</si>
  <si>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</si>
  <si>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</si>
  <si>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</si>
  <si>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</si>
  <si>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</si>
  <si>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</si>
  <si>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</si>
  <si>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</si>
  <si>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</si>
  <si>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</si>
  <si>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</si>
  <si>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</si>
  <si>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</si>
  <si>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</si>
  <si>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</si>
  <si>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</si>
  <si>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</si>
  <si>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</si>
  <si>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</si>
  <si>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</si>
  <si>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</si>
  <si>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</si>
  <si>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</si>
  <si>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</si>
  <si>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</si>
  <si>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</si>
  <si>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</si>
  <si>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</si>
  <si>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</si>
  <si>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</si>
  <si>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</si>
  <si>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</si>
  <si>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</si>
  <si>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</si>
  <si>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</si>
  <si>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</si>
  <si>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</si>
  <si>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</si>
  <si>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</si>
  <si>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</si>
  <si>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</si>
  <si>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</si>
  <si>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</si>
  <si>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</si>
  <si>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</si>
  <si>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</si>
  <si>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</si>
  <si>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</si>
  <si>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</si>
  <si>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</si>
  <si>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</si>
  <si>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</si>
  <si>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</si>
  <si>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</si>
  <si>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</si>
  <si>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</si>
  <si>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</si>
  <si>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</si>
  <si>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</si>
  <si>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</si>
  <si>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</si>
  <si>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</si>
  <si>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</si>
  <si>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</si>
  <si>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</si>
  <si>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</si>
  <si>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</si>
  <si>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</si>
  <si>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</si>
  <si>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</si>
  <si>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</si>
  <si>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</si>
  <si>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</si>
  <si>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</si>
  <si>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</si>
  <si>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</si>
  <si>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</si>
  <si>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</si>
  <si>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</si>
  <si>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</si>
  <si>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</si>
  <si>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</si>
  <si>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</si>
  <si>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</si>
  <si>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</si>
  <si>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</si>
  <si>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</si>
  <si>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</si>
  <si>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</si>
  <si>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</si>
  <si>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CAPITAL PROTECTION ORIENTED FUND - Series 2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</si>
  <si>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</si>
  <si>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</si>
  <si>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</si>
  <si>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</si>
  <si>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</si>
  <si>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</si>
  <si>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</si>
  <si>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</si>
  <si>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</si>
  <si>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</si>
  <si>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</si>
  <si>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</si>
  <si>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</si>
  <si>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</si>
  <si>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</si>
  <si>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</si>
  <si>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</si>
  <si>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</si>
  <si>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</si>
  <si>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</si>
  <si>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</si>
  <si>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 xml:space="preserve">LIC MF CHILDRENS GIFT FUND </t>
  </si>
  <si>
    <t>LIC Mutual Fund: Net Average Assets Under Management (AAUM) as on 30/04/2018 (All figures in Rs. Crore)</t>
  </si>
  <si>
    <t>Table showing State wise /Union Territory wise contribution to AAUM of category of schemes as on 30.04.2018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</si>
</sst>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77</v>
      </c>
      <c r="B1" s="66" t="s">
        <v>31</v>
      </c>
      <c r="C1" s="57" t="s">
        <v>130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26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27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37</v>
      </c>
      <c r="D4" s="78"/>
      <c r="E4" s="78"/>
      <c r="F4" s="78"/>
      <c r="G4" s="79"/>
      <c r="H4" s="71" t="s">
        <v>38</v>
      </c>
      <c r="I4" s="72"/>
      <c r="J4" s="72"/>
      <c r="K4" s="72"/>
      <c r="L4" s="73"/>
      <c r="M4" s="77" t="s">
        <v>37</v>
      </c>
      <c r="N4" s="78"/>
      <c r="O4" s="78"/>
      <c r="P4" s="78"/>
      <c r="Q4" s="79"/>
      <c r="R4" s="71" t="s">
        <v>38</v>
      </c>
      <c r="S4" s="72"/>
      <c r="T4" s="72"/>
      <c r="U4" s="72"/>
      <c r="V4" s="73"/>
      <c r="W4" s="77" t="s">
        <v>37</v>
      </c>
      <c r="X4" s="78"/>
      <c r="Y4" s="78"/>
      <c r="Z4" s="78"/>
      <c r="AA4" s="79"/>
      <c r="AB4" s="71" t="s">
        <v>38</v>
      </c>
      <c r="AC4" s="72"/>
      <c r="AD4" s="72"/>
      <c r="AE4" s="72"/>
      <c r="AF4" s="73"/>
      <c r="AG4" s="77" t="s">
        <v>37</v>
      </c>
      <c r="AH4" s="78"/>
      <c r="AI4" s="78"/>
      <c r="AJ4" s="78"/>
      <c r="AK4" s="79"/>
      <c r="AL4" s="71" t="s">
        <v>38</v>
      </c>
      <c r="AM4" s="72"/>
      <c r="AN4" s="72"/>
      <c r="AO4" s="72"/>
      <c r="AP4" s="73"/>
      <c r="AQ4" s="77" t="s">
        <v>37</v>
      </c>
      <c r="AR4" s="78"/>
      <c r="AS4" s="78"/>
      <c r="AT4" s="78"/>
      <c r="AU4" s="79"/>
      <c r="AV4" s="71" t="s">
        <v>38</v>
      </c>
      <c r="AW4" s="72"/>
      <c r="AX4" s="72"/>
      <c r="AY4" s="72"/>
      <c r="AZ4" s="73"/>
      <c r="BA4" s="77" t="s">
        <v>37</v>
      </c>
      <c r="BB4" s="78"/>
      <c r="BC4" s="78"/>
      <c r="BD4" s="78"/>
      <c r="BE4" s="79"/>
      <c r="BF4" s="71" t="s">
        <v>38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78</v>
      </c>
      <c r="B7" s="26" t="s">
        <v>13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9.575603783991637</v>
      </c>
      <c r="I8" s="28">
        <v>7277.1381390721535</v>
      </c>
      <c r="J8" s="28">
        <v>2502.2205687964806</v>
      </c>
      <c r="K8" s="28">
        <v>0</v>
      </c>
      <c r="L8" s="28">
        <v>266.95446230438029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3.5398078356746376</v>
      </c>
      <c r="S8" s="28">
        <v>89.971651049559213</v>
      </c>
      <c r="T8" s="28">
        <v>478.03302724997934</v>
      </c>
      <c r="U8" s="28">
        <v>0</v>
      </c>
      <c r="V8" s="28">
        <v>9.157335218982503</v>
      </c>
      <c r="W8" s="28">
        <v>6.9408448801623751E-2</v>
      </c>
      <c r="X8" s="28">
        <v>33.740921276312868</v>
      </c>
      <c r="Y8" s="28">
        <v>0</v>
      </c>
      <c r="Z8" s="28">
        <v>0</v>
      </c>
      <c r="AA8" s="28">
        <v>0.6546553954150236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0.17317350173175872</v>
      </c>
      <c r="AH8" s="28">
        <v>5.2094836055203937E-2</v>
      </c>
      <c r="AI8" s="28">
        <v>0</v>
      </c>
      <c r="AJ8" s="28">
        <v>0</v>
      </c>
      <c r="AK8" s="28">
        <v>0.40110538725310585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27.120571193905811</v>
      </c>
      <c r="AW8" s="28">
        <v>1061.5416546327954</v>
      </c>
      <c r="AX8" s="28">
        <v>170.14969120164668</v>
      </c>
      <c r="AY8" s="28">
        <v>0</v>
      </c>
      <c r="AZ8" s="28">
        <v>108.46667901396195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9.2302177503362035</v>
      </c>
      <c r="BG8" s="28">
        <v>30.143040027582018</v>
      </c>
      <c r="BH8" s="28">
        <v>75.669359628876165</v>
      </c>
      <c r="BI8" s="28">
        <v>0</v>
      </c>
      <c r="BJ8" s="28">
        <v>10.296407252093442</v>
      </c>
      <c r="BK8" s="29">
        <f>SUM(C8:BJ8)</f>
        <v>12164.299574857971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9.575603783991637</v>
      </c>
      <c r="I9" s="31">
        <f t="shared" si="0"/>
        <v>7277.1381390721535</v>
      </c>
      <c r="J9" s="31">
        <f t="shared" si="0"/>
        <v>2502.2205687964806</v>
      </c>
      <c r="K9" s="31">
        <f t="shared" si="0"/>
        <v>0</v>
      </c>
      <c r="L9" s="31">
        <f t="shared" si="0"/>
        <v>266.95446230438029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3.5398078356746376</v>
      </c>
      <c r="S9" s="31">
        <f t="shared" si="0"/>
        <v>89.971651049559213</v>
      </c>
      <c r="T9" s="31">
        <f t="shared" si="0"/>
        <v>478.03302724997934</v>
      </c>
      <c r="U9" s="31">
        <f t="shared" si="0"/>
        <v>0</v>
      </c>
      <c r="V9" s="31">
        <f t="shared" si="0"/>
        <v>9.157335218982503</v>
      </c>
      <c r="W9" s="31">
        <f t="shared" si="0"/>
        <v>6.9408448801623751E-2</v>
      </c>
      <c r="X9" s="31">
        <f t="shared" si="0"/>
        <v>33.740921276312868</v>
      </c>
      <c r="Y9" s="31">
        <f t="shared" si="0"/>
        <v>0</v>
      </c>
      <c r="Z9" s="31">
        <f t="shared" si="0"/>
        <v>0</v>
      </c>
      <c r="AA9" s="31">
        <f t="shared" si="0"/>
        <v>0.6546553954150236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0.17317350173175872</v>
      </c>
      <c r="AH9" s="31">
        <f t="shared" si="0"/>
        <v>5.2094836055203937E-2</v>
      </c>
      <c r="AI9" s="31">
        <f t="shared" si="0"/>
        <v>0</v>
      </c>
      <c r="AJ9" s="31">
        <f t="shared" si="0"/>
        <v>0</v>
      </c>
      <c r="AK9" s="31">
        <f t="shared" si="0"/>
        <v>0.40110538725310585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27.120571193905811</v>
      </c>
      <c r="AW9" s="31">
        <f t="shared" si="0"/>
        <v>1061.5416546327954</v>
      </c>
      <c r="AX9" s="31">
        <f t="shared" si="0"/>
        <v>170.14969120164668</v>
      </c>
      <c r="AY9" s="31">
        <f t="shared" si="0"/>
        <v>0</v>
      </c>
      <c r="AZ9" s="31">
        <f t="shared" si="0"/>
        <v>108.46667901396195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9.2302177503362035</v>
      </c>
      <c r="BG9" s="31">
        <f t="shared" si="0"/>
        <v>30.143040027582018</v>
      </c>
      <c r="BH9" s="31">
        <f t="shared" si="0"/>
        <v>75.669359628876165</v>
      </c>
      <c r="BI9" s="31">
        <f t="shared" si="0"/>
        <v>0</v>
      </c>
      <c r="BJ9" s="31">
        <f t="shared" si="0"/>
        <v>10.296407252093442</v>
      </c>
      <c r="BK9" s="29">
        <f>SUM(C9:BJ9)</f>
        <v>12164.299574857971</v>
      </c>
    </row>
    <row r="10" spans="1:107" x14ac:dyDescent="0.2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0.47563216012250076</v>
      </c>
      <c r="I11" s="28">
        <v>2.2281688364296808</v>
      </c>
      <c r="J11" s="28">
        <v>0.17237099065366737</v>
      </c>
      <c r="K11" s="28">
        <v>0</v>
      </c>
      <c r="L11" s="28">
        <v>20.990915762313389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0.31455246777015855</v>
      </c>
      <c r="S11" s="28">
        <v>0.60330890950458715</v>
      </c>
      <c r="T11" s="28">
        <v>7.5538192596257598</v>
      </c>
      <c r="U11" s="28">
        <v>0</v>
      </c>
      <c r="V11" s="28">
        <v>0.11655293471357191</v>
      </c>
      <c r="W11" s="28">
        <v>3.3748073936047611E-2</v>
      </c>
      <c r="X11" s="28">
        <v>0</v>
      </c>
      <c r="Y11" s="28">
        <v>0</v>
      </c>
      <c r="Z11" s="28">
        <v>0</v>
      </c>
      <c r="AA11" s="28">
        <v>3.1296145902640723E-2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4.772736660402717E-5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1.7394527660337444</v>
      </c>
      <c r="AW11" s="28">
        <v>11.547141982133589</v>
      </c>
      <c r="AX11" s="28">
        <v>7.207457696574755</v>
      </c>
      <c r="AY11" s="28">
        <v>0</v>
      </c>
      <c r="AZ11" s="28">
        <v>1.6682134997913711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1.3036096378199633</v>
      </c>
      <c r="BG11" s="28">
        <v>13.909082236225622</v>
      </c>
      <c r="BH11" s="28">
        <v>5.9454028117682647</v>
      </c>
      <c r="BI11" s="28">
        <v>0</v>
      </c>
      <c r="BJ11" s="28">
        <v>0.56519704604739052</v>
      </c>
      <c r="BK11" s="29">
        <f t="shared" ref="BK11:BK12" si="1">SUM(C11:BJ11)</f>
        <v>76.405970944733312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0.47563216012250076</v>
      </c>
      <c r="I12" s="31">
        <f t="shared" si="2"/>
        <v>2.2281688364296808</v>
      </c>
      <c r="J12" s="31">
        <f t="shared" si="2"/>
        <v>0.17237099065366737</v>
      </c>
      <c r="K12" s="31">
        <f t="shared" si="2"/>
        <v>0</v>
      </c>
      <c r="L12" s="31">
        <f t="shared" si="2"/>
        <v>20.990915762313389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0.31455246777015855</v>
      </c>
      <c r="S12" s="31">
        <f t="shared" si="2"/>
        <v>0.60330890950458715</v>
      </c>
      <c r="T12" s="31">
        <f t="shared" si="2"/>
        <v>7.5538192596257598</v>
      </c>
      <c r="U12" s="31">
        <f t="shared" si="2"/>
        <v>0</v>
      </c>
      <c r="V12" s="31">
        <f t="shared" si="2"/>
        <v>0.11655293471357191</v>
      </c>
      <c r="W12" s="31">
        <f t="shared" si="2"/>
        <v>3.3748073936047611E-2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3.1296145902640723E-2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4.772736660402717E-5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1.7394527660337444</v>
      </c>
      <c r="AW12" s="31">
        <f t="shared" si="2"/>
        <v>11.547141982133589</v>
      </c>
      <c r="AX12" s="31">
        <f t="shared" si="2"/>
        <v>7.207457696574755</v>
      </c>
      <c r="AY12" s="31">
        <f t="shared" si="2"/>
        <v>0</v>
      </c>
      <c r="AZ12" s="31">
        <f t="shared" si="2"/>
        <v>1.6682134997913711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1.3036096378199633</v>
      </c>
      <c r="BG12" s="31">
        <f t="shared" si="2"/>
        <v>13.909082236225622</v>
      </c>
      <c r="BH12" s="31">
        <f t="shared" si="2"/>
        <v>5.9454028117682647</v>
      </c>
      <c r="BI12" s="31">
        <f t="shared" si="2"/>
        <v>0</v>
      </c>
      <c r="BJ12" s="31">
        <f t="shared" si="2"/>
        <v>0.56519704604739052</v>
      </c>
      <c r="BK12" s="29">
        <f t="shared" si="1"/>
        <v>76.405970944733312</v>
      </c>
    </row>
    <row r="13" spans="1:107" x14ac:dyDescent="0.2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95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81</v>
      </c>
      <c r="B16" s="26" t="s">
        <v>14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94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83</v>
      </c>
      <c r="B19" s="26" t="s">
        <v>99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84</v>
      </c>
      <c r="B22" s="26" t="s">
        <v>15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106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1.284262036507287</v>
      </c>
      <c r="I23" s="28">
        <v>67.792721075490661</v>
      </c>
      <c r="J23" s="28">
        <v>2.0284937994715815</v>
      </c>
      <c r="K23" s="28">
        <v>0</v>
      </c>
      <c r="L23" s="28">
        <v>17.449689860248725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0.385293528248009</v>
      </c>
      <c r="S23" s="28">
        <v>5.0147439190315</v>
      </c>
      <c r="T23" s="28">
        <v>2.8905011203312037</v>
      </c>
      <c r="U23" s="28">
        <v>0</v>
      </c>
      <c r="V23" s="28">
        <v>2.0356262180710472</v>
      </c>
      <c r="W23" s="28">
        <v>4.7484351101427527E-2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0.10988812283686239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25.392106446149345</v>
      </c>
      <c r="AW23" s="28">
        <v>61.569668778034568</v>
      </c>
      <c r="AX23" s="28">
        <v>4.5043436939209851</v>
      </c>
      <c r="AY23" s="28">
        <v>0</v>
      </c>
      <c r="AZ23" s="28">
        <v>107.27170470090667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14.146807704521144</v>
      </c>
      <c r="BG23" s="28">
        <v>1.8099773026614139</v>
      </c>
      <c r="BH23" s="28">
        <v>7.2500277681149941</v>
      </c>
      <c r="BI23" s="28">
        <v>0</v>
      </c>
      <c r="BJ23" s="28">
        <v>5.4837311444193517</v>
      </c>
      <c r="BK23" s="29">
        <f t="shared" ref="BK23:BK32" si="8">SUM(C23:BJ23)</f>
        <v>326.46707157006676</v>
      </c>
    </row>
    <row r="24" spans="1:63" x14ac:dyDescent="0.2">
      <c r="A24" s="23"/>
      <c r="B24" s="27" t="s">
        <v>107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9.5752990999258235E-3</v>
      </c>
      <c r="I24" s="28">
        <v>0</v>
      </c>
      <c r="J24" s="28">
        <v>0</v>
      </c>
      <c r="K24" s="28">
        <v>0</v>
      </c>
      <c r="L24" s="28">
        <v>8.9890500000242412E-3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7.144157333319268E-3</v>
      </c>
      <c r="S24" s="28">
        <v>0</v>
      </c>
      <c r="T24" s="28">
        <v>0</v>
      </c>
      <c r="U24" s="28">
        <v>0</v>
      </c>
      <c r="V24" s="28">
        <v>2.3731092000064E-2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2.9864238666096714E-3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0.48839381009784966</v>
      </c>
      <c r="AW24" s="28">
        <v>0.35318632560044522</v>
      </c>
      <c r="AX24" s="28">
        <v>5.2813400000171033E-3</v>
      </c>
      <c r="AY24" s="28">
        <v>0</v>
      </c>
      <c r="AZ24" s="28">
        <v>1.5176422864032655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0.13028304419861353</v>
      </c>
      <c r="BG24" s="28">
        <v>0</v>
      </c>
      <c r="BH24" s="28">
        <v>0</v>
      </c>
      <c r="BI24" s="28">
        <v>0</v>
      </c>
      <c r="BJ24" s="28">
        <v>2.0319032799865806E-2</v>
      </c>
      <c r="BK24" s="29">
        <f t="shared" si="8"/>
        <v>2.5675318613999996</v>
      </c>
    </row>
    <row r="25" spans="1:63" x14ac:dyDescent="0.2">
      <c r="A25" s="23"/>
      <c r="B25" s="27" t="s">
        <v>108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0.72545029299961117</v>
      </c>
      <c r="I25" s="28">
        <v>0.4320254166665477</v>
      </c>
      <c r="J25" s="28">
        <v>0.12343583333331365</v>
      </c>
      <c r="K25" s="28">
        <v>0</v>
      </c>
      <c r="L25" s="28">
        <v>14.199912228467769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0.70526820219967834</v>
      </c>
      <c r="S25" s="28">
        <v>0.15681661669991731</v>
      </c>
      <c r="T25" s="28">
        <v>0</v>
      </c>
      <c r="U25" s="28">
        <v>0</v>
      </c>
      <c r="V25" s="28">
        <v>0.95679886439980122</v>
      </c>
      <c r="W25" s="28">
        <v>7.0625399266312172E-2</v>
      </c>
      <c r="X25" s="28">
        <v>0</v>
      </c>
      <c r="Y25" s="28">
        <v>0</v>
      </c>
      <c r="Z25" s="28">
        <v>0</v>
      </c>
      <c r="AA25" s="28">
        <v>2.3902873332930885E-3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0.13039017403252301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9.6397973088935593</v>
      </c>
      <c r="AW25" s="28">
        <v>5.0531212042516884</v>
      </c>
      <c r="AX25" s="28">
        <v>2.3902873333230889E-2</v>
      </c>
      <c r="AY25" s="28">
        <v>0</v>
      </c>
      <c r="AZ25" s="28">
        <v>9.0462677027075689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7.1038959412967451</v>
      </c>
      <c r="BG25" s="28">
        <v>0.29878591666573606</v>
      </c>
      <c r="BH25" s="28">
        <v>0.29878591666573606</v>
      </c>
      <c r="BI25" s="28">
        <v>0</v>
      </c>
      <c r="BJ25" s="28">
        <v>3.9465396980202883</v>
      </c>
      <c r="BK25" s="29">
        <f t="shared" si="8"/>
        <v>52.914209877233304</v>
      </c>
    </row>
    <row r="26" spans="1:63" x14ac:dyDescent="0.2">
      <c r="A26" s="23"/>
      <c r="B26" s="27" t="s">
        <v>109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0.74641484196621311</v>
      </c>
      <c r="I26" s="28">
        <v>1.5909248333334431</v>
      </c>
      <c r="J26" s="28">
        <v>0</v>
      </c>
      <c r="K26" s="28">
        <v>0</v>
      </c>
      <c r="L26" s="28">
        <v>6.7646842472341335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0.41473013706626138</v>
      </c>
      <c r="S26" s="28">
        <v>0</v>
      </c>
      <c r="T26" s="28">
        <v>0</v>
      </c>
      <c r="U26" s="28">
        <v>0</v>
      </c>
      <c r="V26" s="28">
        <v>0.75874876666661606</v>
      </c>
      <c r="W26" s="28">
        <v>4.2267643566648597E-2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0.14043075043336145</v>
      </c>
      <c r="AH26" s="28">
        <v>0</v>
      </c>
      <c r="AI26" s="28">
        <v>0</v>
      </c>
      <c r="AJ26" s="28">
        <v>0</v>
      </c>
      <c r="AK26" s="28">
        <v>2.0875726000024002E-2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6.4253474472957333</v>
      </c>
      <c r="AW26" s="28">
        <v>0.41684066666707925</v>
      </c>
      <c r="AX26" s="28">
        <v>0</v>
      </c>
      <c r="AY26" s="28">
        <v>0</v>
      </c>
      <c r="AZ26" s="28">
        <v>7.2536641582396282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4.2089060819947219</v>
      </c>
      <c r="BG26" s="28">
        <v>0.41326774666707516</v>
      </c>
      <c r="BH26" s="28">
        <v>0.65503533333395314</v>
      </c>
      <c r="BI26" s="28">
        <v>0</v>
      </c>
      <c r="BJ26" s="28">
        <v>3.2026691701017649</v>
      </c>
      <c r="BK26" s="29">
        <f t="shared" si="8"/>
        <v>33.05480755056665</v>
      </c>
    </row>
    <row r="27" spans="1:63" x14ac:dyDescent="0.2">
      <c r="A27" s="23"/>
      <c r="B27" s="27" t="s">
        <v>110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0.46084868506632559</v>
      </c>
      <c r="I27" s="28">
        <v>0.6267340699999927</v>
      </c>
      <c r="J27" s="28">
        <v>0</v>
      </c>
      <c r="K27" s="28">
        <v>0</v>
      </c>
      <c r="L27" s="28">
        <v>6.975366665534132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0.33252154476635648</v>
      </c>
      <c r="S27" s="28">
        <v>0.24577806666663637</v>
      </c>
      <c r="T27" s="28">
        <v>0</v>
      </c>
      <c r="U27" s="28">
        <v>0</v>
      </c>
      <c r="V27" s="28">
        <v>0.13388933333321981</v>
      </c>
      <c r="W27" s="28">
        <v>1.79599187000197E-2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6.1587883599767565E-2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4.7045002027976262</v>
      </c>
      <c r="AW27" s="28">
        <v>0.34805579666688174</v>
      </c>
      <c r="AX27" s="28">
        <v>0</v>
      </c>
      <c r="AY27" s="28">
        <v>0</v>
      </c>
      <c r="AZ27" s="28">
        <v>4.8234197446703906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2.9767207745630984</v>
      </c>
      <c r="BG27" s="28">
        <v>0.29503826403362365</v>
      </c>
      <c r="BH27" s="28">
        <v>0.71887600000068852</v>
      </c>
      <c r="BI27" s="28">
        <v>0</v>
      </c>
      <c r="BJ27" s="28">
        <v>2.1116943773679169</v>
      </c>
      <c r="BK27" s="29">
        <f t="shared" si="8"/>
        <v>24.832991327766678</v>
      </c>
    </row>
    <row r="28" spans="1:63" x14ac:dyDescent="0.2">
      <c r="A28" s="23"/>
      <c r="B28" s="27" t="s">
        <v>111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2.9895478211290607</v>
      </c>
      <c r="I28" s="28">
        <v>9.1920556768606616</v>
      </c>
      <c r="J28" s="28">
        <v>0</v>
      </c>
      <c r="K28" s="28">
        <v>0</v>
      </c>
      <c r="L28" s="28">
        <v>58.53307969495058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0.80053397352035516</v>
      </c>
      <c r="S28" s="28">
        <v>1.9966752839192963</v>
      </c>
      <c r="T28" s="28">
        <v>0.1067547971093897</v>
      </c>
      <c r="U28" s="28">
        <v>0</v>
      </c>
      <c r="V28" s="28">
        <v>1.2222773102439848</v>
      </c>
      <c r="W28" s="28">
        <v>4.0823862978795668E-3</v>
      </c>
      <c r="X28" s="28">
        <v>0</v>
      </c>
      <c r="Y28" s="28">
        <v>0</v>
      </c>
      <c r="Z28" s="28">
        <v>0</v>
      </c>
      <c r="AA28" s="28">
        <v>6.9372652298966442E-2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3.2507296817011658E-2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21.782932662645297</v>
      </c>
      <c r="AW28" s="28">
        <v>5.6699959046205404</v>
      </c>
      <c r="AX28" s="28">
        <v>0.66012143400659617</v>
      </c>
      <c r="AY28" s="28">
        <v>0</v>
      </c>
      <c r="AZ28" s="28">
        <v>53.094522609886184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14.159723681357294</v>
      </c>
      <c r="BG28" s="28">
        <v>9.489241637439072</v>
      </c>
      <c r="BH28" s="28">
        <v>9.5714202199628637</v>
      </c>
      <c r="BI28" s="28">
        <v>0</v>
      </c>
      <c r="BJ28" s="28">
        <v>6.0155852725016477</v>
      </c>
      <c r="BK28" s="29">
        <f t="shared" si="8"/>
        <v>195.3904303155667</v>
      </c>
    </row>
    <row r="29" spans="1:63" x14ac:dyDescent="0.2">
      <c r="A29" s="23"/>
      <c r="B29" s="27" t="s">
        <v>112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0.91256773999189955</v>
      </c>
      <c r="I29" s="28">
        <v>3.9107002140828233</v>
      </c>
      <c r="J29" s="28">
        <v>0.47968959726860227</v>
      </c>
      <c r="K29" s="28">
        <v>0</v>
      </c>
      <c r="L29" s="28">
        <v>2.6121385038101939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0.11605772593151152</v>
      </c>
      <c r="S29" s="28">
        <v>0</v>
      </c>
      <c r="T29" s="28">
        <v>0</v>
      </c>
      <c r="U29" s="28">
        <v>0</v>
      </c>
      <c r="V29" s="28">
        <v>0.45294189924830686</v>
      </c>
      <c r="W29" s="28">
        <v>1.0388124751272182E-3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5.1501033999042751E-3</v>
      </c>
      <c r="AH29" s="28">
        <v>0</v>
      </c>
      <c r="AI29" s="28">
        <v>0</v>
      </c>
      <c r="AJ29" s="28">
        <v>0</v>
      </c>
      <c r="AK29" s="28">
        <v>9.8149437648402407E-2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30.839655990872725</v>
      </c>
      <c r="AW29" s="28">
        <v>1.867132184206413</v>
      </c>
      <c r="AX29" s="28">
        <v>1.5731925909598259</v>
      </c>
      <c r="AY29" s="28">
        <v>0</v>
      </c>
      <c r="AZ29" s="28">
        <v>19.307646441249332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23.006138384961346</v>
      </c>
      <c r="BG29" s="28">
        <v>2.5749088432566887</v>
      </c>
      <c r="BH29" s="28">
        <v>3.4644026470516684</v>
      </c>
      <c r="BI29" s="28">
        <v>0</v>
      </c>
      <c r="BJ29" s="28">
        <v>11.92807954668528</v>
      </c>
      <c r="BK29" s="29">
        <f t="shared" si="8"/>
        <v>103.14959066310006</v>
      </c>
    </row>
    <row r="30" spans="1:63" x14ac:dyDescent="0.2">
      <c r="A30" s="23"/>
      <c r="B30" s="27" t="s">
        <v>113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18.612764076884538</v>
      </c>
      <c r="I30" s="28">
        <v>1021.4492420512297</v>
      </c>
      <c r="J30" s="28">
        <v>223.29183637916191</v>
      </c>
      <c r="K30" s="28">
        <v>0</v>
      </c>
      <c r="L30" s="28">
        <v>168.30130877470796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10.593019808093791</v>
      </c>
      <c r="S30" s="28">
        <v>42.280972957258953</v>
      </c>
      <c r="T30" s="28">
        <v>47.253628991026005</v>
      </c>
      <c r="U30" s="28">
        <v>0</v>
      </c>
      <c r="V30" s="28">
        <v>14.421314510104191</v>
      </c>
      <c r="W30" s="28">
        <v>0.34579351953535492</v>
      </c>
      <c r="X30" s="28">
        <v>0.25590800653842771</v>
      </c>
      <c r="Y30" s="28">
        <v>0</v>
      </c>
      <c r="Z30" s="28">
        <v>0</v>
      </c>
      <c r="AA30" s="28">
        <v>1.9280407020844299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0.35067452916800068</v>
      </c>
      <c r="AH30" s="28">
        <v>0</v>
      </c>
      <c r="AI30" s="28">
        <v>0</v>
      </c>
      <c r="AJ30" s="28">
        <v>0</v>
      </c>
      <c r="AK30" s="28">
        <v>0.67396983857252268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94.870247926339573</v>
      </c>
      <c r="AW30" s="28">
        <v>279.78774326561802</v>
      </c>
      <c r="AX30" s="28">
        <v>4.9094938143242484</v>
      </c>
      <c r="AY30" s="28">
        <v>0</v>
      </c>
      <c r="AZ30" s="28">
        <v>195.70608591868847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74.076966224175436</v>
      </c>
      <c r="BG30" s="28">
        <v>29.501273935700763</v>
      </c>
      <c r="BH30" s="28">
        <v>54.614010866789613</v>
      </c>
      <c r="BI30" s="28">
        <v>0</v>
      </c>
      <c r="BJ30" s="28">
        <v>63.336934509664786</v>
      </c>
      <c r="BK30" s="29">
        <f t="shared" si="8"/>
        <v>2346.5612306056664</v>
      </c>
    </row>
    <row r="31" spans="1:63" x14ac:dyDescent="0.2">
      <c r="A31" s="23"/>
      <c r="B31" s="30" t="s">
        <v>92</v>
      </c>
      <c r="C31" s="31">
        <f t="shared" ref="C31:AH31" si="9">SUM(C23:C30)</f>
        <v>0</v>
      </c>
      <c r="D31" s="31">
        <f t="shared" si="9"/>
        <v>0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25.741430793644859</v>
      </c>
      <c r="I31" s="31">
        <f t="shared" si="9"/>
        <v>1104.9944033376639</v>
      </c>
      <c r="J31" s="31">
        <f t="shared" si="9"/>
        <v>225.92345560923542</v>
      </c>
      <c r="K31" s="31">
        <f t="shared" si="9"/>
        <v>0</v>
      </c>
      <c r="L31" s="31">
        <f t="shared" si="9"/>
        <v>274.84516902495352</v>
      </c>
      <c r="M31" s="31">
        <f t="shared" si="9"/>
        <v>0</v>
      </c>
      <c r="N31" s="31">
        <f t="shared" si="9"/>
        <v>0</v>
      </c>
      <c r="O31" s="31">
        <f t="shared" si="9"/>
        <v>0</v>
      </c>
      <c r="P31" s="31">
        <f t="shared" si="9"/>
        <v>0</v>
      </c>
      <c r="Q31" s="31">
        <f t="shared" si="9"/>
        <v>0</v>
      </c>
      <c r="R31" s="31">
        <f t="shared" si="9"/>
        <v>13.354569077159281</v>
      </c>
      <c r="S31" s="31">
        <f t="shared" si="9"/>
        <v>49.694986843576302</v>
      </c>
      <c r="T31" s="31">
        <f t="shared" si="9"/>
        <v>50.250884908466595</v>
      </c>
      <c r="U31" s="31">
        <f t="shared" si="9"/>
        <v>0</v>
      </c>
      <c r="V31" s="31">
        <f t="shared" si="9"/>
        <v>20.00532799406723</v>
      </c>
      <c r="W31" s="31">
        <f t="shared" si="9"/>
        <v>0.52925203094276974</v>
      </c>
      <c r="X31" s="31">
        <f t="shared" si="9"/>
        <v>0.25590800653842771</v>
      </c>
      <c r="Y31" s="31">
        <f t="shared" si="9"/>
        <v>0</v>
      </c>
      <c r="Z31" s="31">
        <f t="shared" si="9"/>
        <v>0</v>
      </c>
      <c r="AA31" s="31">
        <f t="shared" si="9"/>
        <v>1.9998036417166893</v>
      </c>
      <c r="AB31" s="31">
        <f t="shared" si="9"/>
        <v>0</v>
      </c>
      <c r="AC31" s="31">
        <f t="shared" si="9"/>
        <v>0</v>
      </c>
      <c r="AD31" s="31">
        <f t="shared" si="9"/>
        <v>0</v>
      </c>
      <c r="AE31" s="31">
        <f t="shared" si="9"/>
        <v>0</v>
      </c>
      <c r="AF31" s="31">
        <f t="shared" si="9"/>
        <v>0</v>
      </c>
      <c r="AG31" s="31">
        <f t="shared" si="9"/>
        <v>0.83361528415404074</v>
      </c>
      <c r="AH31" s="31">
        <f t="shared" si="9"/>
        <v>0</v>
      </c>
      <c r="AI31" s="31">
        <f t="shared" ref="AI31:BJ31" si="10">SUM(AI23:AI30)</f>
        <v>0</v>
      </c>
      <c r="AJ31" s="31">
        <f t="shared" si="10"/>
        <v>0</v>
      </c>
      <c r="AK31" s="31">
        <f t="shared" si="10"/>
        <v>0.7929950022209491</v>
      </c>
      <c r="AL31" s="31">
        <f t="shared" si="10"/>
        <v>0</v>
      </c>
      <c r="AM31" s="31">
        <f t="shared" si="10"/>
        <v>0</v>
      </c>
      <c r="AN31" s="31">
        <f t="shared" si="10"/>
        <v>0</v>
      </c>
      <c r="AO31" s="31">
        <f t="shared" si="10"/>
        <v>0</v>
      </c>
      <c r="AP31" s="31">
        <f t="shared" si="10"/>
        <v>0</v>
      </c>
      <c r="AQ31" s="31">
        <f t="shared" si="10"/>
        <v>0</v>
      </c>
      <c r="AR31" s="31">
        <f t="shared" si="10"/>
        <v>0</v>
      </c>
      <c r="AS31" s="31">
        <f t="shared" si="10"/>
        <v>0</v>
      </c>
      <c r="AT31" s="31">
        <f t="shared" si="10"/>
        <v>0</v>
      </c>
      <c r="AU31" s="31">
        <f t="shared" si="10"/>
        <v>0</v>
      </c>
      <c r="AV31" s="31">
        <f t="shared" si="10"/>
        <v>194.14298179509171</v>
      </c>
      <c r="AW31" s="31">
        <f t="shared" si="10"/>
        <v>355.06574412566562</v>
      </c>
      <c r="AX31" s="31">
        <f t="shared" si="10"/>
        <v>11.676335746544904</v>
      </c>
      <c r="AY31" s="31">
        <f t="shared" si="10"/>
        <v>0</v>
      </c>
      <c r="AZ31" s="31">
        <f t="shared" si="10"/>
        <v>398.02095356275152</v>
      </c>
      <c r="BA31" s="31">
        <f t="shared" si="10"/>
        <v>0</v>
      </c>
      <c r="BB31" s="31">
        <f t="shared" si="10"/>
        <v>0</v>
      </c>
      <c r="BC31" s="31">
        <f t="shared" si="10"/>
        <v>0</v>
      </c>
      <c r="BD31" s="31">
        <f t="shared" si="10"/>
        <v>0</v>
      </c>
      <c r="BE31" s="31">
        <f t="shared" si="10"/>
        <v>0</v>
      </c>
      <c r="BF31" s="31">
        <f t="shared" si="10"/>
        <v>139.80944183706839</v>
      </c>
      <c r="BG31" s="31">
        <f t="shared" si="10"/>
        <v>44.382493646424372</v>
      </c>
      <c r="BH31" s="31">
        <f t="shared" si="10"/>
        <v>76.572558751919516</v>
      </c>
      <c r="BI31" s="31">
        <f t="shared" si="10"/>
        <v>0</v>
      </c>
      <c r="BJ31" s="31">
        <f t="shared" si="10"/>
        <v>96.045552751560905</v>
      </c>
      <c r="BK31" s="29">
        <f t="shared" si="8"/>
        <v>3084.9378637713671</v>
      </c>
    </row>
    <row r="32" spans="1:63" x14ac:dyDescent="0.2">
      <c r="A32" s="23"/>
      <c r="B32" s="33" t="s">
        <v>82</v>
      </c>
      <c r="C32" s="28">
        <f t="shared" ref="C32:AH32" si="11">C9+C12+C15+C18+C21+C31</f>
        <v>0</v>
      </c>
      <c r="D32" s="28">
        <f t="shared" si="11"/>
        <v>0</v>
      </c>
      <c r="E32" s="28">
        <f t="shared" si="11"/>
        <v>0</v>
      </c>
      <c r="F32" s="28">
        <f t="shared" si="11"/>
        <v>0</v>
      </c>
      <c r="G32" s="28">
        <f t="shared" si="11"/>
        <v>0</v>
      </c>
      <c r="H32" s="28">
        <f t="shared" si="11"/>
        <v>35.792666737758999</v>
      </c>
      <c r="I32" s="28">
        <f t="shared" si="11"/>
        <v>8384.3607112462469</v>
      </c>
      <c r="J32" s="28">
        <f t="shared" si="11"/>
        <v>2728.3163953963699</v>
      </c>
      <c r="K32" s="28">
        <f t="shared" si="11"/>
        <v>0</v>
      </c>
      <c r="L32" s="28">
        <f t="shared" si="11"/>
        <v>562.79054709164711</v>
      </c>
      <c r="M32" s="28">
        <f t="shared" si="11"/>
        <v>0</v>
      </c>
      <c r="N32" s="28">
        <f t="shared" si="11"/>
        <v>0</v>
      </c>
      <c r="O32" s="28">
        <f t="shared" si="11"/>
        <v>0</v>
      </c>
      <c r="P32" s="28">
        <f t="shared" si="11"/>
        <v>0</v>
      </c>
      <c r="Q32" s="28">
        <f t="shared" si="11"/>
        <v>0</v>
      </c>
      <c r="R32" s="28">
        <f t="shared" si="11"/>
        <v>17.208929380604076</v>
      </c>
      <c r="S32" s="28">
        <f t="shared" si="11"/>
        <v>140.26994680264011</v>
      </c>
      <c r="T32" s="28">
        <f t="shared" si="11"/>
        <v>535.83773141807171</v>
      </c>
      <c r="U32" s="28">
        <f t="shared" si="11"/>
        <v>0</v>
      </c>
      <c r="V32" s="28">
        <f t="shared" si="11"/>
        <v>29.279216147763307</v>
      </c>
      <c r="W32" s="28">
        <f t="shared" si="11"/>
        <v>0.63240855368044113</v>
      </c>
      <c r="X32" s="28">
        <f t="shared" si="11"/>
        <v>33.996829282851294</v>
      </c>
      <c r="Y32" s="28">
        <f t="shared" si="11"/>
        <v>0</v>
      </c>
      <c r="Z32" s="28">
        <f t="shared" si="11"/>
        <v>0</v>
      </c>
      <c r="AA32" s="28">
        <f t="shared" si="11"/>
        <v>2.6857551830343538</v>
      </c>
      <c r="AB32" s="28">
        <f t="shared" si="11"/>
        <v>0</v>
      </c>
      <c r="AC32" s="28">
        <f t="shared" si="11"/>
        <v>0</v>
      </c>
      <c r="AD32" s="28">
        <f t="shared" si="11"/>
        <v>0</v>
      </c>
      <c r="AE32" s="28">
        <f t="shared" si="11"/>
        <v>0</v>
      </c>
      <c r="AF32" s="28">
        <f t="shared" si="11"/>
        <v>0</v>
      </c>
      <c r="AG32" s="28">
        <f t="shared" si="11"/>
        <v>1.0068365132524035</v>
      </c>
      <c r="AH32" s="28">
        <f t="shared" si="11"/>
        <v>5.2094836055203937E-2</v>
      </c>
      <c r="AI32" s="28">
        <f t="shared" ref="AI32:BJ32" si="12">AI9+AI12+AI15+AI18+AI21+AI31</f>
        <v>0</v>
      </c>
      <c r="AJ32" s="28">
        <f t="shared" si="12"/>
        <v>0</v>
      </c>
      <c r="AK32" s="28">
        <f t="shared" si="12"/>
        <v>1.1941003894740549</v>
      </c>
      <c r="AL32" s="28">
        <f t="shared" si="12"/>
        <v>0</v>
      </c>
      <c r="AM32" s="28">
        <f t="shared" si="12"/>
        <v>0</v>
      </c>
      <c r="AN32" s="28">
        <f t="shared" si="12"/>
        <v>0</v>
      </c>
      <c r="AO32" s="28">
        <f t="shared" si="12"/>
        <v>0</v>
      </c>
      <c r="AP32" s="28">
        <f t="shared" si="12"/>
        <v>0</v>
      </c>
      <c r="AQ32" s="28">
        <f t="shared" si="12"/>
        <v>0</v>
      </c>
      <c r="AR32" s="28">
        <f t="shared" si="12"/>
        <v>0</v>
      </c>
      <c r="AS32" s="28">
        <f t="shared" si="12"/>
        <v>0</v>
      </c>
      <c r="AT32" s="28">
        <f t="shared" si="12"/>
        <v>0</v>
      </c>
      <c r="AU32" s="28">
        <f t="shared" si="12"/>
        <v>0</v>
      </c>
      <c r="AV32" s="28">
        <f t="shared" si="12"/>
        <v>223.00300575503127</v>
      </c>
      <c r="AW32" s="28">
        <f t="shared" si="12"/>
        <v>1428.1545407405945</v>
      </c>
      <c r="AX32" s="28">
        <f t="shared" si="12"/>
        <v>189.03348464476633</v>
      </c>
      <c r="AY32" s="28">
        <f t="shared" si="12"/>
        <v>0</v>
      </c>
      <c r="AZ32" s="28">
        <f t="shared" si="12"/>
        <v>508.15584607650487</v>
      </c>
      <c r="BA32" s="28">
        <f t="shared" si="12"/>
        <v>0</v>
      </c>
      <c r="BB32" s="28">
        <f t="shared" si="12"/>
        <v>0</v>
      </c>
      <c r="BC32" s="28">
        <f t="shared" si="12"/>
        <v>0</v>
      </c>
      <c r="BD32" s="28">
        <f t="shared" si="12"/>
        <v>0</v>
      </c>
      <c r="BE32" s="28">
        <f t="shared" si="12"/>
        <v>0</v>
      </c>
      <c r="BF32" s="28">
        <f t="shared" si="12"/>
        <v>150.34326922522456</v>
      </c>
      <c r="BG32" s="28">
        <f t="shared" si="12"/>
        <v>88.434615910232012</v>
      </c>
      <c r="BH32" s="28">
        <f t="shared" si="12"/>
        <v>158.18732119256396</v>
      </c>
      <c r="BI32" s="28">
        <f t="shared" si="12"/>
        <v>0</v>
      </c>
      <c r="BJ32" s="28">
        <f t="shared" si="12"/>
        <v>106.90715704970174</v>
      </c>
      <c r="BK32" s="29">
        <f t="shared" si="8"/>
        <v>15325.643409574066</v>
      </c>
    </row>
    <row r="33" spans="1:63" ht="3.75" customHeight="1" x14ac:dyDescent="0.2">
      <c r="A33" s="23"/>
      <c r="B33" s="34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x14ac:dyDescent="0.2">
      <c r="A34" s="23" t="s">
        <v>1</v>
      </c>
      <c r="B34" s="24" t="s">
        <v>7</v>
      </c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9"/>
    </row>
    <row r="35" spans="1:63" s="35" customFormat="1" x14ac:dyDescent="0.2">
      <c r="A35" s="23" t="s">
        <v>78</v>
      </c>
      <c r="B35" s="26" t="s">
        <v>2</v>
      </c>
      <c r="C35" s="54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6"/>
    </row>
    <row r="36" spans="1:63" s="35" customFormat="1" x14ac:dyDescent="0.2">
      <c r="A36" s="23"/>
      <c r="B36" s="27" t="s">
        <v>114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4.0512482272420982</v>
      </c>
      <c r="I36" s="28">
        <v>0.5106342850117308</v>
      </c>
      <c r="J36" s="28">
        <v>0</v>
      </c>
      <c r="K36" s="28">
        <v>0</v>
      </c>
      <c r="L36" s="28">
        <v>0.82638845419612728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2.9883703280353817</v>
      </c>
      <c r="S36" s="28">
        <v>0</v>
      </c>
      <c r="T36" s="28">
        <v>0</v>
      </c>
      <c r="U36" s="28">
        <v>0</v>
      </c>
      <c r="V36" s="28">
        <v>0.24398114014799252</v>
      </c>
      <c r="W36" s="28">
        <v>0.65227022148580294</v>
      </c>
      <c r="X36" s="28">
        <v>0</v>
      </c>
      <c r="Y36" s="28">
        <v>0</v>
      </c>
      <c r="Z36" s="28">
        <v>0</v>
      </c>
      <c r="AA36" s="28">
        <v>3.8546912001230345E-2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0.90850134165905505</v>
      </c>
      <c r="AH36" s="28">
        <v>0</v>
      </c>
      <c r="AI36" s="28">
        <v>0</v>
      </c>
      <c r="AJ36" s="28">
        <v>0</v>
      </c>
      <c r="AK36" s="28">
        <v>0.14473156296892403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59.675280214096894</v>
      </c>
      <c r="AW36" s="28">
        <v>1.7263336130437887</v>
      </c>
      <c r="AX36" s="28">
        <v>0</v>
      </c>
      <c r="AY36" s="28">
        <v>0</v>
      </c>
      <c r="AZ36" s="28">
        <v>16.189937949156029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68.166538611029338</v>
      </c>
      <c r="BG36" s="28">
        <v>2.2415656178758381</v>
      </c>
      <c r="BH36" s="28">
        <v>0</v>
      </c>
      <c r="BI36" s="28">
        <v>0</v>
      </c>
      <c r="BJ36" s="28">
        <v>11.375939004949744</v>
      </c>
      <c r="BK36" s="29">
        <f t="shared" ref="BK36:BK37" si="13">SUM(C36:BJ36)</f>
        <v>169.74026748289998</v>
      </c>
    </row>
    <row r="37" spans="1:63" s="35" customFormat="1" x14ac:dyDescent="0.2">
      <c r="A37" s="23"/>
      <c r="B37" s="27" t="s">
        <v>115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2.926393224223101</v>
      </c>
      <c r="I37" s="28">
        <v>0.64013604736684016</v>
      </c>
      <c r="J37" s="28">
        <v>0</v>
      </c>
      <c r="K37" s="28">
        <v>0</v>
      </c>
      <c r="L37" s="28">
        <v>2.4293745600025028E-2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1.9799864667137062</v>
      </c>
      <c r="S37" s="28">
        <v>0</v>
      </c>
      <c r="T37" s="28">
        <v>0</v>
      </c>
      <c r="U37" s="28">
        <v>0</v>
      </c>
      <c r="V37" s="28">
        <v>6.2704641296608835E-3</v>
      </c>
      <c r="W37" s="28">
        <v>0.11685357898035124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0.18828463862316824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134.67250303431268</v>
      </c>
      <c r="AW37" s="28">
        <v>0.21273245233483665</v>
      </c>
      <c r="AX37" s="28">
        <v>0</v>
      </c>
      <c r="AY37" s="28">
        <v>0</v>
      </c>
      <c r="AZ37" s="28">
        <v>6.0310192448002002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111.77026682014957</v>
      </c>
      <c r="BG37" s="28">
        <v>0</v>
      </c>
      <c r="BH37" s="28">
        <v>0</v>
      </c>
      <c r="BI37" s="28">
        <v>0</v>
      </c>
      <c r="BJ37" s="28">
        <v>0.76433360543254181</v>
      </c>
      <c r="BK37" s="29">
        <f t="shared" si="13"/>
        <v>259.33307332266673</v>
      </c>
    </row>
    <row r="38" spans="1:63" s="35" customFormat="1" x14ac:dyDescent="0.2">
      <c r="A38" s="23"/>
      <c r="B38" s="30" t="s">
        <v>87</v>
      </c>
      <c r="C38" s="36">
        <f>SUM(C36:C37)</f>
        <v>0</v>
      </c>
      <c r="D38" s="36">
        <f t="shared" ref="D38:BK38" si="14">SUM(D36:D37)</f>
        <v>0</v>
      </c>
      <c r="E38" s="36">
        <f t="shared" si="14"/>
        <v>0</v>
      </c>
      <c r="F38" s="36">
        <f t="shared" si="14"/>
        <v>0</v>
      </c>
      <c r="G38" s="36">
        <f t="shared" si="14"/>
        <v>0</v>
      </c>
      <c r="H38" s="36">
        <f t="shared" si="14"/>
        <v>6.9776414514651997</v>
      </c>
      <c r="I38" s="36">
        <f t="shared" si="14"/>
        <v>1.150770332378571</v>
      </c>
      <c r="J38" s="36">
        <f t="shared" si="14"/>
        <v>0</v>
      </c>
      <c r="K38" s="36">
        <f t="shared" si="14"/>
        <v>0</v>
      </c>
      <c r="L38" s="36">
        <f t="shared" si="14"/>
        <v>0.85068219979615234</v>
      </c>
      <c r="M38" s="36">
        <f t="shared" si="14"/>
        <v>0</v>
      </c>
      <c r="N38" s="36">
        <f t="shared" si="14"/>
        <v>0</v>
      </c>
      <c r="O38" s="36">
        <f t="shared" si="14"/>
        <v>0</v>
      </c>
      <c r="P38" s="36">
        <f t="shared" si="14"/>
        <v>0</v>
      </c>
      <c r="Q38" s="36">
        <f t="shared" si="14"/>
        <v>0</v>
      </c>
      <c r="R38" s="36">
        <f t="shared" si="14"/>
        <v>4.9683567947490879</v>
      </c>
      <c r="S38" s="36">
        <f t="shared" si="14"/>
        <v>0</v>
      </c>
      <c r="T38" s="36">
        <f t="shared" si="14"/>
        <v>0</v>
      </c>
      <c r="U38" s="36">
        <f t="shared" si="14"/>
        <v>0</v>
      </c>
      <c r="V38" s="36">
        <f t="shared" si="14"/>
        <v>0.25025160427765342</v>
      </c>
      <c r="W38" s="36">
        <f t="shared" si="14"/>
        <v>0.76912380046615414</v>
      </c>
      <c r="X38" s="36">
        <f t="shared" si="14"/>
        <v>0</v>
      </c>
      <c r="Y38" s="36">
        <f t="shared" si="14"/>
        <v>0</v>
      </c>
      <c r="Z38" s="36">
        <f t="shared" si="14"/>
        <v>0</v>
      </c>
      <c r="AA38" s="36">
        <f t="shared" si="14"/>
        <v>3.8546912001230345E-2</v>
      </c>
      <c r="AB38" s="36">
        <f t="shared" si="14"/>
        <v>0</v>
      </c>
      <c r="AC38" s="36">
        <f t="shared" si="14"/>
        <v>0</v>
      </c>
      <c r="AD38" s="36">
        <f t="shared" si="14"/>
        <v>0</v>
      </c>
      <c r="AE38" s="36">
        <f t="shared" si="14"/>
        <v>0</v>
      </c>
      <c r="AF38" s="36">
        <f t="shared" si="14"/>
        <v>0</v>
      </c>
      <c r="AG38" s="36">
        <f t="shared" si="14"/>
        <v>1.0967859802822233</v>
      </c>
      <c r="AH38" s="36">
        <f t="shared" si="14"/>
        <v>0</v>
      </c>
      <c r="AI38" s="36">
        <f t="shared" si="14"/>
        <v>0</v>
      </c>
      <c r="AJ38" s="36">
        <f t="shared" si="14"/>
        <v>0</v>
      </c>
      <c r="AK38" s="36">
        <f t="shared" si="14"/>
        <v>0.14473156296892403</v>
      </c>
      <c r="AL38" s="36">
        <f t="shared" si="14"/>
        <v>0</v>
      </c>
      <c r="AM38" s="36">
        <f t="shared" si="14"/>
        <v>0</v>
      </c>
      <c r="AN38" s="36">
        <f t="shared" si="14"/>
        <v>0</v>
      </c>
      <c r="AO38" s="36">
        <f t="shared" si="14"/>
        <v>0</v>
      </c>
      <c r="AP38" s="36">
        <f t="shared" si="14"/>
        <v>0</v>
      </c>
      <c r="AQ38" s="36">
        <f t="shared" si="14"/>
        <v>0</v>
      </c>
      <c r="AR38" s="36">
        <f t="shared" si="14"/>
        <v>0</v>
      </c>
      <c r="AS38" s="36">
        <f t="shared" si="14"/>
        <v>0</v>
      </c>
      <c r="AT38" s="36">
        <f t="shared" si="14"/>
        <v>0</v>
      </c>
      <c r="AU38" s="36">
        <f t="shared" si="14"/>
        <v>0</v>
      </c>
      <c r="AV38" s="36">
        <f t="shared" si="14"/>
        <v>194.34778324840957</v>
      </c>
      <c r="AW38" s="36">
        <f t="shared" si="14"/>
        <v>1.9390660653786254</v>
      </c>
      <c r="AX38" s="36">
        <f t="shared" si="14"/>
        <v>0</v>
      </c>
      <c r="AY38" s="36">
        <f t="shared" si="14"/>
        <v>0</v>
      </c>
      <c r="AZ38" s="36">
        <f t="shared" si="14"/>
        <v>22.220957193956231</v>
      </c>
      <c r="BA38" s="36">
        <f t="shared" si="14"/>
        <v>0</v>
      </c>
      <c r="BB38" s="36">
        <f t="shared" si="14"/>
        <v>0</v>
      </c>
      <c r="BC38" s="36">
        <f t="shared" si="14"/>
        <v>0</v>
      </c>
      <c r="BD38" s="36">
        <f t="shared" si="14"/>
        <v>0</v>
      </c>
      <c r="BE38" s="36">
        <f t="shared" si="14"/>
        <v>0</v>
      </c>
      <c r="BF38" s="36">
        <f t="shared" si="14"/>
        <v>179.93680543117893</v>
      </c>
      <c r="BG38" s="36">
        <f t="shared" si="14"/>
        <v>2.2415656178758381</v>
      </c>
      <c r="BH38" s="36">
        <f t="shared" si="14"/>
        <v>0</v>
      </c>
      <c r="BI38" s="36">
        <f t="shared" si="14"/>
        <v>0</v>
      </c>
      <c r="BJ38" s="36">
        <f t="shared" si="14"/>
        <v>12.140272610382286</v>
      </c>
      <c r="BK38" s="36">
        <f t="shared" si="14"/>
        <v>429.07334080556672</v>
      </c>
    </row>
    <row r="39" spans="1:63" x14ac:dyDescent="0.2">
      <c r="A39" s="23" t="s">
        <v>79</v>
      </c>
      <c r="B39" s="26" t="s">
        <v>16</v>
      </c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9"/>
    </row>
    <row r="40" spans="1:63" x14ac:dyDescent="0.2">
      <c r="A40" s="23"/>
      <c r="B40" s="27" t="s">
        <v>128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2.9455202581379063</v>
      </c>
      <c r="I40" s="28">
        <v>0.81158157657371877</v>
      </c>
      <c r="J40" s="28">
        <v>0</v>
      </c>
      <c r="K40" s="28">
        <v>0</v>
      </c>
      <c r="L40" s="28">
        <v>2.8584835691835249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1.579282486741048</v>
      </c>
      <c r="S40" s="28">
        <v>0</v>
      </c>
      <c r="T40" s="28">
        <v>0</v>
      </c>
      <c r="U40" s="28">
        <v>0</v>
      </c>
      <c r="V40" s="28">
        <v>0.51665000476383838</v>
      </c>
      <c r="W40" s="28">
        <v>0.23233411753565819</v>
      </c>
      <c r="X40" s="28">
        <v>1.3657652333191532E-3</v>
      </c>
      <c r="Y40" s="28">
        <v>0</v>
      </c>
      <c r="Z40" s="28">
        <v>0</v>
      </c>
      <c r="AA40" s="28">
        <v>0.27051335057039361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0.43427155117201766</v>
      </c>
      <c r="AH40" s="28">
        <v>0</v>
      </c>
      <c r="AI40" s="28">
        <v>0</v>
      </c>
      <c r="AJ40" s="28">
        <v>0</v>
      </c>
      <c r="AK40" s="28">
        <v>0.13060185806833155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21.159816280423414</v>
      </c>
      <c r="AW40" s="28">
        <v>2.6873733383051182</v>
      </c>
      <c r="AX40" s="28">
        <v>0</v>
      </c>
      <c r="AY40" s="28">
        <v>0</v>
      </c>
      <c r="AZ40" s="28">
        <v>10.279474234273403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17.389829855665095</v>
      </c>
      <c r="BG40" s="28">
        <v>0.29420638873702587</v>
      </c>
      <c r="BH40" s="28">
        <v>0.27274566667042494</v>
      </c>
      <c r="BI40" s="28">
        <v>0</v>
      </c>
      <c r="BJ40" s="28">
        <v>5.8780262456123893</v>
      </c>
      <c r="BK40" s="29">
        <f t="shared" ref="BK40:BK49" si="15">SUM(C40:BJ40)</f>
        <v>67.742076547666613</v>
      </c>
    </row>
    <row r="41" spans="1:63" x14ac:dyDescent="0.2">
      <c r="A41" s="23"/>
      <c r="B41" s="27" t="s">
        <v>129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0.38161405753328387</v>
      </c>
      <c r="I41" s="28">
        <v>5.9598684100122423E-2</v>
      </c>
      <c r="J41" s="28">
        <v>0</v>
      </c>
      <c r="K41" s="28">
        <v>0</v>
      </c>
      <c r="L41" s="28">
        <v>0.14862658810010529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0.2220968897998562</v>
      </c>
      <c r="S41" s="28">
        <v>0</v>
      </c>
      <c r="T41" s="28">
        <v>0</v>
      </c>
      <c r="U41" s="28">
        <v>0</v>
      </c>
      <c r="V41" s="28">
        <v>3.2033060699965796E-2</v>
      </c>
      <c r="W41" s="28">
        <v>1.0553947766773888E-2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3.5080577000610388E-2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5.3387943201165484</v>
      </c>
      <c r="AW41" s="28">
        <v>0.11216383346921079</v>
      </c>
      <c r="AX41" s="28">
        <v>0</v>
      </c>
      <c r="AY41" s="28">
        <v>0</v>
      </c>
      <c r="AZ41" s="28">
        <v>2.231283575589905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5.5811145642545332</v>
      </c>
      <c r="BG41" s="28">
        <v>1.4045900766764508E-2</v>
      </c>
      <c r="BH41" s="28">
        <v>0.2510761760398158</v>
      </c>
      <c r="BI41" s="28">
        <v>0</v>
      </c>
      <c r="BJ41" s="28">
        <v>2.4466997841624947</v>
      </c>
      <c r="BK41" s="29">
        <f t="shared" si="15"/>
        <v>16.864781959399991</v>
      </c>
    </row>
    <row r="42" spans="1:63" x14ac:dyDescent="0.2">
      <c r="A42" s="23"/>
      <c r="B42" s="27" t="s">
        <v>116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2.7561649704638209</v>
      </c>
      <c r="I42" s="28">
        <v>12.652785540626221</v>
      </c>
      <c r="J42" s="28">
        <v>0</v>
      </c>
      <c r="K42" s="28">
        <v>0</v>
      </c>
      <c r="L42" s="28">
        <v>56.127746459456446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1.5480007932130937</v>
      </c>
      <c r="S42" s="28">
        <v>0.2132413255610664</v>
      </c>
      <c r="T42" s="28">
        <v>0</v>
      </c>
      <c r="U42" s="28">
        <v>0</v>
      </c>
      <c r="V42" s="28">
        <v>0.33687694587933148</v>
      </c>
      <c r="W42" s="28">
        <v>0.15105877318236888</v>
      </c>
      <c r="X42" s="28">
        <v>0</v>
      </c>
      <c r="Y42" s="28">
        <v>0</v>
      </c>
      <c r="Z42" s="28">
        <v>0</v>
      </c>
      <c r="AA42" s="28">
        <v>0.22936686694331029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0.39533229798782088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111.68896062303813</v>
      </c>
      <c r="AW42" s="28">
        <v>5.2397724166322739</v>
      </c>
      <c r="AX42" s="28">
        <v>0</v>
      </c>
      <c r="AY42" s="28">
        <v>0</v>
      </c>
      <c r="AZ42" s="28">
        <v>17.091671883064151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119.36567091168509</v>
      </c>
      <c r="BG42" s="28">
        <v>0.90828479795433015</v>
      </c>
      <c r="BH42" s="28">
        <v>1.1524585932229405E-2</v>
      </c>
      <c r="BI42" s="28">
        <v>0</v>
      </c>
      <c r="BJ42" s="28">
        <v>4.4194079430800928</v>
      </c>
      <c r="BK42" s="29">
        <f t="shared" si="15"/>
        <v>333.13586713469977</v>
      </c>
    </row>
    <row r="43" spans="1:63" x14ac:dyDescent="0.2">
      <c r="A43" s="23"/>
      <c r="B43" s="27" t="s">
        <v>117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6.0225562039221909</v>
      </c>
      <c r="I43" s="28">
        <v>12.038312090218181</v>
      </c>
      <c r="J43" s="28">
        <v>0</v>
      </c>
      <c r="K43" s="28">
        <v>0</v>
      </c>
      <c r="L43" s="28">
        <v>32.728654287826785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4.0451979032661463</v>
      </c>
      <c r="S43" s="28">
        <v>3.5987754245813912</v>
      </c>
      <c r="T43" s="28">
        <v>0</v>
      </c>
      <c r="U43" s="28">
        <v>0</v>
      </c>
      <c r="V43" s="28">
        <v>1.3566904518853891</v>
      </c>
      <c r="W43" s="28">
        <v>0.61839552983356583</v>
      </c>
      <c r="X43" s="28">
        <v>0</v>
      </c>
      <c r="Y43" s="28">
        <v>0</v>
      </c>
      <c r="Z43" s="28">
        <v>0</v>
      </c>
      <c r="AA43" s="28">
        <v>8.3689610377866014E-3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1.3242759365426742</v>
      </c>
      <c r="AH43" s="28">
        <v>0</v>
      </c>
      <c r="AI43" s="28">
        <v>0</v>
      </c>
      <c r="AJ43" s="28">
        <v>0</v>
      </c>
      <c r="AK43" s="28">
        <v>0.28497225469559062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61.608944795997161</v>
      </c>
      <c r="AW43" s="28">
        <v>5.8720107149088676</v>
      </c>
      <c r="AX43" s="28">
        <v>0</v>
      </c>
      <c r="AY43" s="28">
        <v>0</v>
      </c>
      <c r="AZ43" s="28">
        <v>20.465513836592233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73.625266358049359</v>
      </c>
      <c r="BG43" s="28">
        <v>7.2952264181667132</v>
      </c>
      <c r="BH43" s="28">
        <v>0</v>
      </c>
      <c r="BI43" s="28">
        <v>0</v>
      </c>
      <c r="BJ43" s="28">
        <v>14.994651347075996</v>
      </c>
      <c r="BK43" s="29">
        <f t="shared" si="15"/>
        <v>245.88781251460003</v>
      </c>
    </row>
    <row r="44" spans="1:63" x14ac:dyDescent="0.2">
      <c r="A44" s="23"/>
      <c r="B44" s="27" t="s">
        <v>118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0.99580903412718225</v>
      </c>
      <c r="I44" s="28">
        <v>0.25073106831870173</v>
      </c>
      <c r="J44" s="28">
        <v>0</v>
      </c>
      <c r="K44" s="28">
        <v>0</v>
      </c>
      <c r="L44" s="28">
        <v>4.1807822829995525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0.56672938701891806</v>
      </c>
      <c r="S44" s="28">
        <v>5.0857092379717495</v>
      </c>
      <c r="T44" s="28">
        <v>0</v>
      </c>
      <c r="U44" s="28">
        <v>0</v>
      </c>
      <c r="V44" s="28">
        <v>0.27242540553055244</v>
      </c>
      <c r="W44" s="28">
        <v>4.1626343412912846E-2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2.6280781156669937E-2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4.724116572378108</v>
      </c>
      <c r="AW44" s="28">
        <v>0.12824295820067261</v>
      </c>
      <c r="AX44" s="28">
        <v>0</v>
      </c>
      <c r="AY44" s="28">
        <v>0</v>
      </c>
      <c r="AZ44" s="28">
        <v>1.4624140263423135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3.6130501294751731</v>
      </c>
      <c r="BG44" s="28">
        <v>0.10459386438341749</v>
      </c>
      <c r="BH44" s="28">
        <v>0</v>
      </c>
      <c r="BI44" s="28">
        <v>0</v>
      </c>
      <c r="BJ44" s="28">
        <v>0.21881051021739426</v>
      </c>
      <c r="BK44" s="29">
        <f t="shared" si="15"/>
        <v>21.671321601533322</v>
      </c>
    </row>
    <row r="45" spans="1:63" x14ac:dyDescent="0.2">
      <c r="A45" s="23"/>
      <c r="B45" s="27" t="s">
        <v>119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0.90055535977269618</v>
      </c>
      <c r="I45" s="28">
        <v>0.22540295105321323</v>
      </c>
      <c r="J45" s="28">
        <v>0</v>
      </c>
      <c r="K45" s="28">
        <v>0</v>
      </c>
      <c r="L45" s="28">
        <v>0.6941425976299348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0.35400562634809835</v>
      </c>
      <c r="S45" s="28">
        <v>0.31743381246947061</v>
      </c>
      <c r="T45" s="28">
        <v>0</v>
      </c>
      <c r="U45" s="28">
        <v>0</v>
      </c>
      <c r="V45" s="28">
        <v>5.6241676459919829E-2</v>
      </c>
      <c r="W45" s="28">
        <v>5.0078572099023699E-3</v>
      </c>
      <c r="X45" s="28">
        <v>0</v>
      </c>
      <c r="Y45" s="28">
        <v>0</v>
      </c>
      <c r="Z45" s="28">
        <v>0</v>
      </c>
      <c r="AA45" s="28">
        <v>3.6221983403794054E-4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1.466859165190232E-2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6.0393959509748685</v>
      </c>
      <c r="AW45" s="28">
        <v>0.38221906114539894</v>
      </c>
      <c r="AX45" s="28">
        <v>0</v>
      </c>
      <c r="AY45" s="28">
        <v>0</v>
      </c>
      <c r="AZ45" s="28">
        <v>0.53152947453217947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3.8641471586094696</v>
      </c>
      <c r="BG45" s="28">
        <v>0.29869538122412082</v>
      </c>
      <c r="BH45" s="28">
        <v>0</v>
      </c>
      <c r="BI45" s="28">
        <v>0</v>
      </c>
      <c r="BJ45" s="28">
        <v>0.45033352078479472</v>
      </c>
      <c r="BK45" s="29">
        <f t="shared" si="15"/>
        <v>14.134141239700009</v>
      </c>
    </row>
    <row r="46" spans="1:63" x14ac:dyDescent="0.2">
      <c r="A46" s="23"/>
      <c r="B46" s="27" t="s">
        <v>120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0.98369323962667665</v>
      </c>
      <c r="I46" s="28">
        <v>1.0864551117274686</v>
      </c>
      <c r="J46" s="28">
        <v>0</v>
      </c>
      <c r="K46" s="28">
        <v>0</v>
      </c>
      <c r="L46" s="28">
        <v>7.8044985440525947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0.58643201432898961</v>
      </c>
      <c r="S46" s="28">
        <v>0</v>
      </c>
      <c r="T46" s="28">
        <v>0</v>
      </c>
      <c r="U46" s="28">
        <v>0</v>
      </c>
      <c r="V46" s="28">
        <v>0.34028404276427276</v>
      </c>
      <c r="W46" s="28">
        <v>0.14810907610501572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0.17910555643209888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23.224519202343071</v>
      </c>
      <c r="AW46" s="28">
        <v>1.2058692703067662</v>
      </c>
      <c r="AX46" s="28">
        <v>0</v>
      </c>
      <c r="AY46" s="28">
        <v>0</v>
      </c>
      <c r="AZ46" s="28">
        <v>3.9137342404926181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27.363419837511366</v>
      </c>
      <c r="BG46" s="28">
        <v>0.27284412481980302</v>
      </c>
      <c r="BH46" s="28">
        <v>0</v>
      </c>
      <c r="BI46" s="28">
        <v>0</v>
      </c>
      <c r="BJ46" s="28">
        <v>2.3352683039556985</v>
      </c>
      <c r="BK46" s="29">
        <f t="shared" si="15"/>
        <v>69.444232564466432</v>
      </c>
    </row>
    <row r="47" spans="1:63" x14ac:dyDescent="0.2">
      <c r="A47" s="23"/>
      <c r="B47" s="27" t="s">
        <v>121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7.4507991176336024</v>
      </c>
      <c r="I47" s="28">
        <v>10.633194793647863</v>
      </c>
      <c r="J47" s="28">
        <v>0</v>
      </c>
      <c r="K47" s="28">
        <v>0</v>
      </c>
      <c r="L47" s="28">
        <v>20.493543265398038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4.4834667655523255</v>
      </c>
      <c r="S47" s="28">
        <v>0.25763769056193458</v>
      </c>
      <c r="T47" s="28">
        <v>0.16666666666358187</v>
      </c>
      <c r="U47" s="28">
        <v>0</v>
      </c>
      <c r="V47" s="28">
        <v>1.3399720774426673</v>
      </c>
      <c r="W47" s="28">
        <v>2.1547583426741643</v>
      </c>
      <c r="X47" s="28">
        <v>2.6161053860237517E-2</v>
      </c>
      <c r="Y47" s="28">
        <v>0</v>
      </c>
      <c r="Z47" s="28">
        <v>0</v>
      </c>
      <c r="AA47" s="28">
        <v>0.64894240887697929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2.4059415001962319</v>
      </c>
      <c r="AH47" s="28">
        <v>3.4526965211611037E-3</v>
      </c>
      <c r="AI47" s="28">
        <v>0</v>
      </c>
      <c r="AJ47" s="28">
        <v>0</v>
      </c>
      <c r="AK47" s="28">
        <v>0.24958816266289169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79.842566014527293</v>
      </c>
      <c r="AW47" s="28">
        <v>5.1118358190034678</v>
      </c>
      <c r="AX47" s="28">
        <v>0</v>
      </c>
      <c r="AY47" s="28">
        <v>0</v>
      </c>
      <c r="AZ47" s="28">
        <v>44.520579461086228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83.670677782282965</v>
      </c>
      <c r="BG47" s="28">
        <v>1.646913059713047</v>
      </c>
      <c r="BH47" s="28">
        <v>0</v>
      </c>
      <c r="BI47" s="28">
        <v>0</v>
      </c>
      <c r="BJ47" s="28">
        <v>36.932109118461931</v>
      </c>
      <c r="BK47" s="29">
        <f t="shared" si="15"/>
        <v>302.03880579676655</v>
      </c>
    </row>
    <row r="48" spans="1:63" x14ac:dyDescent="0.2">
      <c r="A48" s="23"/>
      <c r="B48" s="30" t="s">
        <v>88</v>
      </c>
      <c r="C48" s="28">
        <f t="shared" ref="C48:AH48" si="16">SUM(C40:C47)</f>
        <v>0</v>
      </c>
      <c r="D48" s="28">
        <f t="shared" si="16"/>
        <v>0</v>
      </c>
      <c r="E48" s="28">
        <f t="shared" si="16"/>
        <v>0</v>
      </c>
      <c r="F48" s="28">
        <f t="shared" si="16"/>
        <v>0</v>
      </c>
      <c r="G48" s="28">
        <f t="shared" si="16"/>
        <v>0</v>
      </c>
      <c r="H48" s="28">
        <f t="shared" si="16"/>
        <v>22.436712241217357</v>
      </c>
      <c r="I48" s="28">
        <f t="shared" si="16"/>
        <v>37.758061816265482</v>
      </c>
      <c r="J48" s="28">
        <f t="shared" si="16"/>
        <v>0</v>
      </c>
      <c r="K48" s="28">
        <f t="shared" si="16"/>
        <v>0</v>
      </c>
      <c r="L48" s="28">
        <f t="shared" si="16"/>
        <v>125.03647759464698</v>
      </c>
      <c r="M48" s="28">
        <f t="shared" si="16"/>
        <v>0</v>
      </c>
      <c r="N48" s="28">
        <f t="shared" si="16"/>
        <v>0</v>
      </c>
      <c r="O48" s="28">
        <f t="shared" si="16"/>
        <v>0</v>
      </c>
      <c r="P48" s="28">
        <f t="shared" si="16"/>
        <v>0</v>
      </c>
      <c r="Q48" s="28">
        <f t="shared" si="16"/>
        <v>0</v>
      </c>
      <c r="R48" s="28">
        <f t="shared" si="16"/>
        <v>13.385211866268476</v>
      </c>
      <c r="S48" s="28">
        <f t="shared" si="16"/>
        <v>9.4727974911456112</v>
      </c>
      <c r="T48" s="28">
        <f t="shared" si="16"/>
        <v>0.16666666666358187</v>
      </c>
      <c r="U48" s="28">
        <f t="shared" si="16"/>
        <v>0</v>
      </c>
      <c r="V48" s="28">
        <f t="shared" si="16"/>
        <v>4.2511736654259362</v>
      </c>
      <c r="W48" s="28">
        <f t="shared" si="16"/>
        <v>3.3618439877203619</v>
      </c>
      <c r="X48" s="28">
        <f t="shared" si="16"/>
        <v>2.752681909355667E-2</v>
      </c>
      <c r="Y48" s="28">
        <f t="shared" si="16"/>
        <v>0</v>
      </c>
      <c r="Z48" s="28">
        <f t="shared" si="16"/>
        <v>0</v>
      </c>
      <c r="AA48" s="28">
        <f t="shared" si="16"/>
        <v>1.1575538072625078</v>
      </c>
      <c r="AB48" s="28">
        <f t="shared" si="16"/>
        <v>0</v>
      </c>
      <c r="AC48" s="28">
        <f t="shared" si="16"/>
        <v>0</v>
      </c>
      <c r="AD48" s="28">
        <f t="shared" si="16"/>
        <v>0</v>
      </c>
      <c r="AE48" s="28">
        <f t="shared" si="16"/>
        <v>0</v>
      </c>
      <c r="AF48" s="28">
        <f t="shared" si="16"/>
        <v>0</v>
      </c>
      <c r="AG48" s="28">
        <f t="shared" si="16"/>
        <v>4.8149567921400269</v>
      </c>
      <c r="AH48" s="28">
        <f t="shared" si="16"/>
        <v>3.4526965211611037E-3</v>
      </c>
      <c r="AI48" s="28">
        <f t="shared" ref="AI48:BN48" si="17">SUM(AI40:AI47)</f>
        <v>0</v>
      </c>
      <c r="AJ48" s="28">
        <f t="shared" si="17"/>
        <v>0</v>
      </c>
      <c r="AK48" s="28">
        <f t="shared" si="17"/>
        <v>0.66516227542681383</v>
      </c>
      <c r="AL48" s="28">
        <f t="shared" si="17"/>
        <v>0</v>
      </c>
      <c r="AM48" s="28">
        <f t="shared" si="17"/>
        <v>0</v>
      </c>
      <c r="AN48" s="28">
        <f t="shared" si="17"/>
        <v>0</v>
      </c>
      <c r="AO48" s="28">
        <f t="shared" si="17"/>
        <v>0</v>
      </c>
      <c r="AP48" s="28">
        <f t="shared" si="17"/>
        <v>0</v>
      </c>
      <c r="AQ48" s="28">
        <f t="shared" si="17"/>
        <v>0</v>
      </c>
      <c r="AR48" s="28">
        <f t="shared" si="17"/>
        <v>0</v>
      </c>
      <c r="AS48" s="28">
        <f t="shared" si="17"/>
        <v>0</v>
      </c>
      <c r="AT48" s="28">
        <f t="shared" si="17"/>
        <v>0</v>
      </c>
      <c r="AU48" s="28">
        <f t="shared" si="17"/>
        <v>0</v>
      </c>
      <c r="AV48" s="28">
        <f t="shared" si="17"/>
        <v>313.62711375979859</v>
      </c>
      <c r="AW48" s="28">
        <f t="shared" si="17"/>
        <v>20.739487411971776</v>
      </c>
      <c r="AX48" s="28">
        <f t="shared" si="17"/>
        <v>0</v>
      </c>
      <c r="AY48" s="28">
        <f t="shared" si="17"/>
        <v>0</v>
      </c>
      <c r="AZ48" s="28">
        <f t="shared" si="17"/>
        <v>100.49620073197303</v>
      </c>
      <c r="BA48" s="28">
        <f t="shared" si="17"/>
        <v>0</v>
      </c>
      <c r="BB48" s="28">
        <f t="shared" si="17"/>
        <v>0</v>
      </c>
      <c r="BC48" s="28">
        <f t="shared" si="17"/>
        <v>0</v>
      </c>
      <c r="BD48" s="28">
        <f t="shared" si="17"/>
        <v>0</v>
      </c>
      <c r="BE48" s="28">
        <f t="shared" si="17"/>
        <v>0</v>
      </c>
      <c r="BF48" s="28">
        <f t="shared" si="17"/>
        <v>334.4731765975331</v>
      </c>
      <c r="BG48" s="28">
        <f t="shared" si="17"/>
        <v>10.834809935765223</v>
      </c>
      <c r="BH48" s="28">
        <f t="shared" si="17"/>
        <v>0.53534642864247017</v>
      </c>
      <c r="BI48" s="28">
        <f t="shared" si="17"/>
        <v>0</v>
      </c>
      <c r="BJ48" s="28">
        <f t="shared" si="17"/>
        <v>67.675306773350783</v>
      </c>
      <c r="BK48" s="29">
        <f t="shared" si="15"/>
        <v>1070.9190393588328</v>
      </c>
    </row>
    <row r="49" spans="1:63" x14ac:dyDescent="0.2">
      <c r="A49" s="23"/>
      <c r="B49" s="33" t="s">
        <v>86</v>
      </c>
      <c r="C49" s="31">
        <f t="shared" ref="C49:AH49" si="18">C38+C48</f>
        <v>0</v>
      </c>
      <c r="D49" s="31">
        <f t="shared" si="18"/>
        <v>0</v>
      </c>
      <c r="E49" s="31">
        <f t="shared" si="18"/>
        <v>0</v>
      </c>
      <c r="F49" s="31">
        <f t="shared" si="18"/>
        <v>0</v>
      </c>
      <c r="G49" s="31">
        <f t="shared" si="18"/>
        <v>0</v>
      </c>
      <c r="H49" s="31">
        <f t="shared" si="18"/>
        <v>29.414353692682557</v>
      </c>
      <c r="I49" s="31">
        <f t="shared" si="18"/>
        <v>38.908832148644052</v>
      </c>
      <c r="J49" s="31">
        <f t="shared" si="18"/>
        <v>0</v>
      </c>
      <c r="K49" s="31">
        <f t="shared" si="18"/>
        <v>0</v>
      </c>
      <c r="L49" s="31">
        <f t="shared" si="18"/>
        <v>125.88715979444314</v>
      </c>
      <c r="M49" s="31">
        <f t="shared" si="18"/>
        <v>0</v>
      </c>
      <c r="N49" s="31">
        <f t="shared" si="18"/>
        <v>0</v>
      </c>
      <c r="O49" s="31">
        <f t="shared" si="18"/>
        <v>0</v>
      </c>
      <c r="P49" s="31">
        <f t="shared" si="18"/>
        <v>0</v>
      </c>
      <c r="Q49" s="31">
        <f t="shared" si="18"/>
        <v>0</v>
      </c>
      <c r="R49" s="31">
        <f t="shared" si="18"/>
        <v>18.353568661017562</v>
      </c>
      <c r="S49" s="31">
        <f t="shared" si="18"/>
        <v>9.4727974911456112</v>
      </c>
      <c r="T49" s="31">
        <f t="shared" si="18"/>
        <v>0.16666666666358187</v>
      </c>
      <c r="U49" s="31">
        <f t="shared" si="18"/>
        <v>0</v>
      </c>
      <c r="V49" s="31">
        <f t="shared" si="18"/>
        <v>4.5014252697035895</v>
      </c>
      <c r="W49" s="31">
        <f t="shared" si="18"/>
        <v>4.1309677881865161</v>
      </c>
      <c r="X49" s="31">
        <f t="shared" si="18"/>
        <v>2.752681909355667E-2</v>
      </c>
      <c r="Y49" s="31">
        <f t="shared" si="18"/>
        <v>0</v>
      </c>
      <c r="Z49" s="31">
        <f t="shared" si="18"/>
        <v>0</v>
      </c>
      <c r="AA49" s="31">
        <f t="shared" si="18"/>
        <v>1.1961007192637381</v>
      </c>
      <c r="AB49" s="31">
        <f t="shared" si="18"/>
        <v>0</v>
      </c>
      <c r="AC49" s="31">
        <f t="shared" si="18"/>
        <v>0</v>
      </c>
      <c r="AD49" s="31">
        <f t="shared" si="18"/>
        <v>0</v>
      </c>
      <c r="AE49" s="31">
        <f t="shared" si="18"/>
        <v>0</v>
      </c>
      <c r="AF49" s="31">
        <f t="shared" si="18"/>
        <v>0</v>
      </c>
      <c r="AG49" s="31">
        <f t="shared" si="18"/>
        <v>5.91174277242225</v>
      </c>
      <c r="AH49" s="31">
        <f t="shared" si="18"/>
        <v>3.4526965211611037E-3</v>
      </c>
      <c r="AI49" s="31">
        <f t="shared" ref="AI49:BN49" si="19">AI38+AI48</f>
        <v>0</v>
      </c>
      <c r="AJ49" s="31">
        <f t="shared" si="19"/>
        <v>0</v>
      </c>
      <c r="AK49" s="31">
        <f t="shared" si="19"/>
        <v>0.80989383839573792</v>
      </c>
      <c r="AL49" s="31">
        <f t="shared" si="19"/>
        <v>0</v>
      </c>
      <c r="AM49" s="31">
        <f t="shared" si="19"/>
        <v>0</v>
      </c>
      <c r="AN49" s="31">
        <f t="shared" si="19"/>
        <v>0</v>
      </c>
      <c r="AO49" s="31">
        <f t="shared" si="19"/>
        <v>0</v>
      </c>
      <c r="AP49" s="31">
        <f t="shared" si="19"/>
        <v>0</v>
      </c>
      <c r="AQ49" s="31">
        <f t="shared" si="19"/>
        <v>0</v>
      </c>
      <c r="AR49" s="31">
        <f t="shared" si="19"/>
        <v>0</v>
      </c>
      <c r="AS49" s="31">
        <f t="shared" si="19"/>
        <v>0</v>
      </c>
      <c r="AT49" s="31">
        <f t="shared" si="19"/>
        <v>0</v>
      </c>
      <c r="AU49" s="31">
        <f t="shared" si="19"/>
        <v>0</v>
      </c>
      <c r="AV49" s="31">
        <f t="shared" si="19"/>
        <v>507.97489700820813</v>
      </c>
      <c r="AW49" s="31">
        <f t="shared" si="19"/>
        <v>22.678553477350402</v>
      </c>
      <c r="AX49" s="31">
        <f t="shared" si="19"/>
        <v>0</v>
      </c>
      <c r="AY49" s="31">
        <f t="shared" si="19"/>
        <v>0</v>
      </c>
      <c r="AZ49" s="31">
        <f t="shared" si="19"/>
        <v>122.71715792592926</v>
      </c>
      <c r="BA49" s="31">
        <f t="shared" si="19"/>
        <v>0</v>
      </c>
      <c r="BB49" s="31">
        <f t="shared" si="19"/>
        <v>0</v>
      </c>
      <c r="BC49" s="31">
        <f t="shared" si="19"/>
        <v>0</v>
      </c>
      <c r="BD49" s="31">
        <f t="shared" si="19"/>
        <v>0</v>
      </c>
      <c r="BE49" s="31">
        <f t="shared" si="19"/>
        <v>0</v>
      </c>
      <c r="BF49" s="31">
        <f t="shared" si="19"/>
        <v>514.40998202871197</v>
      </c>
      <c r="BG49" s="31">
        <f t="shared" si="19"/>
        <v>13.076375553641061</v>
      </c>
      <c r="BH49" s="31">
        <f t="shared" si="19"/>
        <v>0.53534642864247017</v>
      </c>
      <c r="BI49" s="31">
        <f t="shared" si="19"/>
        <v>0</v>
      </c>
      <c r="BJ49" s="31">
        <f t="shared" si="19"/>
        <v>79.815579383733066</v>
      </c>
      <c r="BK49" s="29">
        <f t="shared" si="15"/>
        <v>1499.9923801643995</v>
      </c>
    </row>
    <row r="50" spans="1:63" ht="3" customHeight="1" x14ac:dyDescent="0.2">
      <c r="A50" s="23"/>
      <c r="B50" s="26"/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17</v>
      </c>
      <c r="B51" s="24" t="s">
        <v>8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 t="s">
        <v>78</v>
      </c>
      <c r="B52" s="26" t="s">
        <v>18</v>
      </c>
      <c r="C52" s="47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9"/>
    </row>
    <row r="53" spans="1:63" x14ac:dyDescent="0.2">
      <c r="A53" s="23"/>
      <c r="B53" s="27" t="s">
        <v>122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3.7124913263455137</v>
      </c>
      <c r="I53" s="28">
        <v>31.268466964229617</v>
      </c>
      <c r="J53" s="28">
        <v>0</v>
      </c>
      <c r="K53" s="28">
        <v>0</v>
      </c>
      <c r="L53" s="28">
        <v>8.841811261020986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2.0654967989136845</v>
      </c>
      <c r="S53" s="28">
        <v>1.4086398033852214E-2</v>
      </c>
      <c r="T53" s="28">
        <v>4.4746403019420136</v>
      </c>
      <c r="U53" s="28">
        <v>0</v>
      </c>
      <c r="V53" s="28">
        <v>2.8506650290143516</v>
      </c>
      <c r="W53" s="28">
        <v>1.1143184143322502</v>
      </c>
      <c r="X53" s="28">
        <v>0</v>
      </c>
      <c r="Y53" s="28">
        <v>0</v>
      </c>
      <c r="Z53" s="28">
        <v>0</v>
      </c>
      <c r="AA53" s="28">
        <v>1.7011844313318314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1.8246275988938581</v>
      </c>
      <c r="AH53" s="28">
        <v>2.7171804031457698E-2</v>
      </c>
      <c r="AI53" s="28">
        <v>0</v>
      </c>
      <c r="AJ53" s="28">
        <v>0</v>
      </c>
      <c r="AK53" s="28">
        <v>1.9751633084797902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58.528632838459636</v>
      </c>
      <c r="AW53" s="28">
        <v>12.334422337958733</v>
      </c>
      <c r="AX53" s="28">
        <v>0</v>
      </c>
      <c r="AY53" s="28">
        <v>0</v>
      </c>
      <c r="AZ53" s="28">
        <v>89.042785745061195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49.255298984737315</v>
      </c>
      <c r="BG53" s="28">
        <v>6.8333649637336116</v>
      </c>
      <c r="BH53" s="28">
        <v>8.7974374601034171</v>
      </c>
      <c r="BI53" s="28">
        <v>0</v>
      </c>
      <c r="BJ53" s="28">
        <v>56.949420584743564</v>
      </c>
      <c r="BK53" s="29">
        <f t="shared" ref="BK53:BK54" si="20">SUM(C53:BJ53)</f>
        <v>341.61148655136668</v>
      </c>
    </row>
    <row r="54" spans="1:63" x14ac:dyDescent="0.2">
      <c r="A54" s="23"/>
      <c r="B54" s="33" t="s">
        <v>85</v>
      </c>
      <c r="C54" s="31">
        <f>SUM(C53)</f>
        <v>0</v>
      </c>
      <c r="D54" s="31">
        <f t="shared" ref="D54:BJ54" si="21">SUM(D53)</f>
        <v>0</v>
      </c>
      <c r="E54" s="31">
        <f t="shared" si="21"/>
        <v>0</v>
      </c>
      <c r="F54" s="31">
        <f t="shared" si="21"/>
        <v>0</v>
      </c>
      <c r="G54" s="31">
        <f t="shared" si="21"/>
        <v>0</v>
      </c>
      <c r="H54" s="31">
        <f t="shared" si="21"/>
        <v>3.7124913263455137</v>
      </c>
      <c r="I54" s="31">
        <f t="shared" si="21"/>
        <v>31.268466964229617</v>
      </c>
      <c r="J54" s="31">
        <f t="shared" si="21"/>
        <v>0</v>
      </c>
      <c r="K54" s="31">
        <f t="shared" si="21"/>
        <v>0</v>
      </c>
      <c r="L54" s="31">
        <f t="shared" si="21"/>
        <v>8.841811261020986</v>
      </c>
      <c r="M54" s="31">
        <f t="shared" si="21"/>
        <v>0</v>
      </c>
      <c r="N54" s="31">
        <f t="shared" si="21"/>
        <v>0</v>
      </c>
      <c r="O54" s="31">
        <f t="shared" si="21"/>
        <v>0</v>
      </c>
      <c r="P54" s="31">
        <f t="shared" si="21"/>
        <v>0</v>
      </c>
      <c r="Q54" s="31">
        <f t="shared" si="21"/>
        <v>0</v>
      </c>
      <c r="R54" s="31">
        <f t="shared" si="21"/>
        <v>2.0654967989136845</v>
      </c>
      <c r="S54" s="31">
        <f t="shared" si="21"/>
        <v>1.4086398033852214E-2</v>
      </c>
      <c r="T54" s="31">
        <f t="shared" si="21"/>
        <v>4.4746403019420136</v>
      </c>
      <c r="U54" s="31">
        <f t="shared" si="21"/>
        <v>0</v>
      </c>
      <c r="V54" s="31">
        <f t="shared" si="21"/>
        <v>2.8506650290143516</v>
      </c>
      <c r="W54" s="31">
        <f t="shared" si="21"/>
        <v>1.1143184143322502</v>
      </c>
      <c r="X54" s="31">
        <f t="shared" si="21"/>
        <v>0</v>
      </c>
      <c r="Y54" s="31">
        <f t="shared" si="21"/>
        <v>0</v>
      </c>
      <c r="Z54" s="31">
        <f t="shared" si="21"/>
        <v>0</v>
      </c>
      <c r="AA54" s="31">
        <f t="shared" si="21"/>
        <v>1.7011844313318314</v>
      </c>
      <c r="AB54" s="31">
        <f t="shared" si="21"/>
        <v>0</v>
      </c>
      <c r="AC54" s="31">
        <f t="shared" si="21"/>
        <v>0</v>
      </c>
      <c r="AD54" s="31">
        <f t="shared" si="21"/>
        <v>0</v>
      </c>
      <c r="AE54" s="31">
        <f t="shared" si="21"/>
        <v>0</v>
      </c>
      <c r="AF54" s="31">
        <f t="shared" si="21"/>
        <v>0</v>
      </c>
      <c r="AG54" s="31">
        <f t="shared" si="21"/>
        <v>1.8246275988938581</v>
      </c>
      <c r="AH54" s="31">
        <f t="shared" si="21"/>
        <v>2.7171804031457698E-2</v>
      </c>
      <c r="AI54" s="31">
        <f t="shared" si="21"/>
        <v>0</v>
      </c>
      <c r="AJ54" s="31">
        <f t="shared" si="21"/>
        <v>0</v>
      </c>
      <c r="AK54" s="31">
        <f t="shared" si="21"/>
        <v>1.9751633084797902</v>
      </c>
      <c r="AL54" s="31">
        <f t="shared" si="21"/>
        <v>0</v>
      </c>
      <c r="AM54" s="31">
        <f t="shared" si="21"/>
        <v>0</v>
      </c>
      <c r="AN54" s="31">
        <f t="shared" si="21"/>
        <v>0</v>
      </c>
      <c r="AO54" s="31">
        <f t="shared" si="21"/>
        <v>0</v>
      </c>
      <c r="AP54" s="31">
        <f t="shared" si="21"/>
        <v>0</v>
      </c>
      <c r="AQ54" s="31">
        <f t="shared" si="21"/>
        <v>0</v>
      </c>
      <c r="AR54" s="31">
        <f t="shared" si="21"/>
        <v>0</v>
      </c>
      <c r="AS54" s="31">
        <f t="shared" si="21"/>
        <v>0</v>
      </c>
      <c r="AT54" s="31">
        <f t="shared" si="21"/>
        <v>0</v>
      </c>
      <c r="AU54" s="31">
        <f t="shared" si="21"/>
        <v>0</v>
      </c>
      <c r="AV54" s="31">
        <f t="shared" si="21"/>
        <v>58.528632838459636</v>
      </c>
      <c r="AW54" s="31">
        <f t="shared" si="21"/>
        <v>12.334422337958733</v>
      </c>
      <c r="AX54" s="31">
        <f t="shared" si="21"/>
        <v>0</v>
      </c>
      <c r="AY54" s="31">
        <f t="shared" si="21"/>
        <v>0</v>
      </c>
      <c r="AZ54" s="31">
        <f t="shared" si="21"/>
        <v>89.042785745061195</v>
      </c>
      <c r="BA54" s="31">
        <f t="shared" si="21"/>
        <v>0</v>
      </c>
      <c r="BB54" s="31">
        <f t="shared" si="21"/>
        <v>0</v>
      </c>
      <c r="BC54" s="31">
        <f t="shared" si="21"/>
        <v>0</v>
      </c>
      <c r="BD54" s="31">
        <f t="shared" si="21"/>
        <v>0</v>
      </c>
      <c r="BE54" s="31">
        <f t="shared" si="21"/>
        <v>0</v>
      </c>
      <c r="BF54" s="31">
        <f t="shared" si="21"/>
        <v>49.255298984737315</v>
      </c>
      <c r="BG54" s="31">
        <f t="shared" si="21"/>
        <v>6.8333649637336116</v>
      </c>
      <c r="BH54" s="31">
        <f t="shared" si="21"/>
        <v>8.7974374601034171</v>
      </c>
      <c r="BI54" s="31">
        <f t="shared" si="21"/>
        <v>0</v>
      </c>
      <c r="BJ54" s="31">
        <f t="shared" si="21"/>
        <v>56.949420584743564</v>
      </c>
      <c r="BK54" s="29">
        <f t="shared" si="20"/>
        <v>341.61148655136668</v>
      </c>
    </row>
    <row r="55" spans="1:63" ht="2.25" customHeight="1" x14ac:dyDescent="0.2">
      <c r="A55" s="23"/>
      <c r="B55" s="26"/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4</v>
      </c>
      <c r="B56" s="24" t="s">
        <v>9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 t="s">
        <v>78</v>
      </c>
      <c r="B57" s="26" t="s">
        <v>19</v>
      </c>
      <c r="C57" s="4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9"/>
    </row>
    <row r="58" spans="1:63" x14ac:dyDescent="0.2">
      <c r="A58" s="23"/>
      <c r="B58" s="30" t="s">
        <v>39</v>
      </c>
      <c r="C58" s="31"/>
      <c r="D58" s="28"/>
      <c r="E58" s="28"/>
      <c r="F58" s="28"/>
      <c r="G58" s="37"/>
      <c r="H58" s="31"/>
      <c r="I58" s="28"/>
      <c r="J58" s="28"/>
      <c r="K58" s="28"/>
      <c r="L58" s="37"/>
      <c r="M58" s="31"/>
      <c r="N58" s="28"/>
      <c r="O58" s="28"/>
      <c r="P58" s="28"/>
      <c r="Q58" s="37"/>
      <c r="R58" s="31"/>
      <c r="S58" s="28"/>
      <c r="T58" s="28"/>
      <c r="U58" s="28"/>
      <c r="V58" s="37"/>
      <c r="W58" s="31"/>
      <c r="X58" s="28"/>
      <c r="Y58" s="28"/>
      <c r="Z58" s="28"/>
      <c r="AA58" s="37"/>
      <c r="AB58" s="31"/>
      <c r="AC58" s="28"/>
      <c r="AD58" s="28"/>
      <c r="AE58" s="28"/>
      <c r="AF58" s="37"/>
      <c r="AG58" s="31"/>
      <c r="AH58" s="28"/>
      <c r="AI58" s="28"/>
      <c r="AJ58" s="28"/>
      <c r="AK58" s="37"/>
      <c r="AL58" s="31"/>
      <c r="AM58" s="28"/>
      <c r="AN58" s="28"/>
      <c r="AO58" s="28"/>
      <c r="AP58" s="37"/>
      <c r="AQ58" s="31"/>
      <c r="AR58" s="28"/>
      <c r="AS58" s="28"/>
      <c r="AT58" s="28"/>
      <c r="AU58" s="37"/>
      <c r="AV58" s="31"/>
      <c r="AW58" s="28"/>
      <c r="AX58" s="28"/>
      <c r="AY58" s="28"/>
      <c r="AZ58" s="37"/>
      <c r="BA58" s="31"/>
      <c r="BB58" s="28"/>
      <c r="BC58" s="28"/>
      <c r="BD58" s="28"/>
      <c r="BE58" s="37"/>
      <c r="BF58" s="31"/>
      <c r="BG58" s="28"/>
      <c r="BH58" s="28"/>
      <c r="BI58" s="28"/>
      <c r="BJ58" s="37"/>
      <c r="BK58" s="29"/>
    </row>
    <row r="59" spans="1:63" x14ac:dyDescent="0.2">
      <c r="A59" s="23"/>
      <c r="B59" s="30" t="s">
        <v>87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29">
        <f>SUM(C59:BJ59)</f>
        <v>0</v>
      </c>
    </row>
    <row r="60" spans="1:63" x14ac:dyDescent="0.2">
      <c r="A60" s="23" t="s">
        <v>79</v>
      </c>
      <c r="B60" s="26" t="s">
        <v>20</v>
      </c>
      <c r="C60" s="4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9"/>
    </row>
    <row r="61" spans="1:63" x14ac:dyDescent="0.2">
      <c r="A61" s="23"/>
      <c r="B61" s="30" t="s">
        <v>124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0.32982344074978293</v>
      </c>
      <c r="AW61" s="31">
        <v>68.287392913021947</v>
      </c>
      <c r="AX61" s="31">
        <v>0</v>
      </c>
      <c r="AY61" s="31">
        <v>0</v>
      </c>
      <c r="AZ61" s="31">
        <v>2.4691605901556484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6.2639572770412322E-2</v>
      </c>
      <c r="BG61" s="31">
        <v>6.7573626659212498E-3</v>
      </c>
      <c r="BH61" s="31">
        <v>0</v>
      </c>
      <c r="BI61" s="31">
        <v>0</v>
      </c>
      <c r="BJ61" s="31">
        <v>0.17750240239846665</v>
      </c>
      <c r="BK61" s="29">
        <f t="shared" ref="BK61:BK66" si="22">SUM(C61:BJ61)</f>
        <v>71.333276281762167</v>
      </c>
    </row>
    <row r="62" spans="1:63" x14ac:dyDescent="0.2">
      <c r="A62" s="23"/>
      <c r="B62" s="30" t="s">
        <v>125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0.15435267727066404</v>
      </c>
      <c r="AW62" s="31">
        <v>166.64171594140194</v>
      </c>
      <c r="AX62" s="31">
        <v>272.81100001160075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0.11548933396369139</v>
      </c>
      <c r="BG62" s="31">
        <v>19.025492732105661</v>
      </c>
      <c r="BH62" s="31">
        <v>0</v>
      </c>
      <c r="BI62" s="31">
        <v>0</v>
      </c>
      <c r="BJ62" s="31">
        <v>0.58298137644172576</v>
      </c>
      <c r="BK62" s="29">
        <f t="shared" si="22"/>
        <v>459.33103207278447</v>
      </c>
    </row>
    <row r="63" spans="1:63" x14ac:dyDescent="0.2">
      <c r="A63" s="23"/>
      <c r="B63" s="30" t="s">
        <v>126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0.12907189728905044</v>
      </c>
      <c r="AW63" s="31">
        <v>69.61359274616629</v>
      </c>
      <c r="AX63" s="31">
        <v>268.64067502518412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4.0345559081051918E-2</v>
      </c>
      <c r="BG63" s="31">
        <v>5.6190316814214527E-4</v>
      </c>
      <c r="BH63" s="31">
        <v>0</v>
      </c>
      <c r="BI63" s="31">
        <v>0</v>
      </c>
      <c r="BJ63" s="31">
        <v>0</v>
      </c>
      <c r="BK63" s="29">
        <f t="shared" si="22"/>
        <v>338.42424713088866</v>
      </c>
    </row>
    <row r="64" spans="1:63" x14ac:dyDescent="0.2">
      <c r="A64" s="23"/>
      <c r="B64" s="30" t="s">
        <v>127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0.98371007859489101</v>
      </c>
      <c r="AW64" s="31">
        <v>0.75599868859781083</v>
      </c>
      <c r="AX64" s="31">
        <v>291.99525198920617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1.9728085705271061</v>
      </c>
      <c r="BG64" s="31">
        <v>1.10984120995467E-5</v>
      </c>
      <c r="BH64" s="31">
        <v>0</v>
      </c>
      <c r="BI64" s="31">
        <v>0</v>
      </c>
      <c r="BJ64" s="31">
        <v>0</v>
      </c>
      <c r="BK64" s="29">
        <f t="shared" si="22"/>
        <v>295.70778042533806</v>
      </c>
    </row>
    <row r="65" spans="1:63" x14ac:dyDescent="0.2">
      <c r="A65" s="23"/>
      <c r="B65" s="30" t="s">
        <v>88</v>
      </c>
      <c r="C65" s="31">
        <f>SUM(C61:C64)</f>
        <v>0</v>
      </c>
      <c r="D65" s="31">
        <f t="shared" ref="D65:BJ65" si="23">SUM(D61:D64)</f>
        <v>0</v>
      </c>
      <c r="E65" s="31">
        <f t="shared" si="23"/>
        <v>0</v>
      </c>
      <c r="F65" s="31">
        <f t="shared" si="23"/>
        <v>0</v>
      </c>
      <c r="G65" s="31">
        <f t="shared" si="23"/>
        <v>0</v>
      </c>
      <c r="H65" s="31">
        <f t="shared" si="23"/>
        <v>0</v>
      </c>
      <c r="I65" s="31">
        <f t="shared" si="23"/>
        <v>0</v>
      </c>
      <c r="J65" s="31">
        <f t="shared" si="23"/>
        <v>0</v>
      </c>
      <c r="K65" s="31">
        <f t="shared" si="23"/>
        <v>0</v>
      </c>
      <c r="L65" s="31">
        <f t="shared" si="23"/>
        <v>0</v>
      </c>
      <c r="M65" s="31">
        <f t="shared" si="23"/>
        <v>0</v>
      </c>
      <c r="N65" s="31">
        <f t="shared" si="23"/>
        <v>0</v>
      </c>
      <c r="O65" s="31">
        <f t="shared" si="23"/>
        <v>0</v>
      </c>
      <c r="P65" s="31">
        <f t="shared" si="23"/>
        <v>0</v>
      </c>
      <c r="Q65" s="31">
        <f t="shared" si="23"/>
        <v>0</v>
      </c>
      <c r="R65" s="31">
        <f t="shared" si="23"/>
        <v>0</v>
      </c>
      <c r="S65" s="31">
        <f t="shared" si="23"/>
        <v>0</v>
      </c>
      <c r="T65" s="31">
        <f t="shared" si="23"/>
        <v>0</v>
      </c>
      <c r="U65" s="31">
        <f t="shared" si="23"/>
        <v>0</v>
      </c>
      <c r="V65" s="31">
        <f t="shared" si="23"/>
        <v>0</v>
      </c>
      <c r="W65" s="31">
        <f t="shared" si="23"/>
        <v>0</v>
      </c>
      <c r="X65" s="31">
        <f t="shared" si="23"/>
        <v>0</v>
      </c>
      <c r="Y65" s="31">
        <f t="shared" si="23"/>
        <v>0</v>
      </c>
      <c r="Z65" s="31">
        <f t="shared" si="23"/>
        <v>0</v>
      </c>
      <c r="AA65" s="31">
        <f t="shared" si="23"/>
        <v>0</v>
      </c>
      <c r="AB65" s="31">
        <f t="shared" si="23"/>
        <v>0</v>
      </c>
      <c r="AC65" s="31">
        <f t="shared" si="23"/>
        <v>0</v>
      </c>
      <c r="AD65" s="31">
        <f t="shared" si="23"/>
        <v>0</v>
      </c>
      <c r="AE65" s="31">
        <f t="shared" si="23"/>
        <v>0</v>
      </c>
      <c r="AF65" s="31">
        <f t="shared" si="23"/>
        <v>0</v>
      </c>
      <c r="AG65" s="31">
        <f t="shared" si="23"/>
        <v>0</v>
      </c>
      <c r="AH65" s="31">
        <f t="shared" si="23"/>
        <v>0</v>
      </c>
      <c r="AI65" s="31">
        <f t="shared" si="23"/>
        <v>0</v>
      </c>
      <c r="AJ65" s="31">
        <f t="shared" si="23"/>
        <v>0</v>
      </c>
      <c r="AK65" s="31">
        <f t="shared" si="23"/>
        <v>0</v>
      </c>
      <c r="AL65" s="31">
        <f t="shared" si="23"/>
        <v>0</v>
      </c>
      <c r="AM65" s="31">
        <f t="shared" si="23"/>
        <v>0</v>
      </c>
      <c r="AN65" s="31">
        <f t="shared" si="23"/>
        <v>0</v>
      </c>
      <c r="AO65" s="31">
        <f t="shared" si="23"/>
        <v>0</v>
      </c>
      <c r="AP65" s="31">
        <f t="shared" si="23"/>
        <v>0</v>
      </c>
      <c r="AQ65" s="31">
        <f t="shared" si="23"/>
        <v>0</v>
      </c>
      <c r="AR65" s="31">
        <f t="shared" si="23"/>
        <v>0</v>
      </c>
      <c r="AS65" s="31">
        <f t="shared" si="23"/>
        <v>0</v>
      </c>
      <c r="AT65" s="31">
        <f t="shared" si="23"/>
        <v>0</v>
      </c>
      <c r="AU65" s="31">
        <f t="shared" si="23"/>
        <v>0</v>
      </c>
      <c r="AV65" s="31">
        <f t="shared" si="23"/>
        <v>1.5969580939043886</v>
      </c>
      <c r="AW65" s="31">
        <f t="shared" si="23"/>
        <v>305.29870028918793</v>
      </c>
      <c r="AX65" s="31">
        <f t="shared" si="23"/>
        <v>833.44692702599104</v>
      </c>
      <c r="AY65" s="31">
        <f t="shared" si="23"/>
        <v>0</v>
      </c>
      <c r="AZ65" s="31">
        <f t="shared" si="23"/>
        <v>2.4691605901556484</v>
      </c>
      <c r="BA65" s="31">
        <f t="shared" si="23"/>
        <v>0</v>
      </c>
      <c r="BB65" s="31">
        <f t="shared" si="23"/>
        <v>0</v>
      </c>
      <c r="BC65" s="31">
        <f t="shared" si="23"/>
        <v>0</v>
      </c>
      <c r="BD65" s="31">
        <f t="shared" si="23"/>
        <v>0</v>
      </c>
      <c r="BE65" s="31">
        <f t="shared" si="23"/>
        <v>0</v>
      </c>
      <c r="BF65" s="31">
        <f t="shared" si="23"/>
        <v>2.191283036342262</v>
      </c>
      <c r="BG65" s="31">
        <f t="shared" si="23"/>
        <v>19.032823096351823</v>
      </c>
      <c r="BH65" s="31">
        <f t="shared" si="23"/>
        <v>0</v>
      </c>
      <c r="BI65" s="31">
        <f t="shared" si="23"/>
        <v>0</v>
      </c>
      <c r="BJ65" s="31">
        <f t="shared" si="23"/>
        <v>0.76048377884019236</v>
      </c>
      <c r="BK65" s="29">
        <f t="shared" si="22"/>
        <v>1164.7963359107732</v>
      </c>
    </row>
    <row r="66" spans="1:63" x14ac:dyDescent="0.2">
      <c r="A66" s="23"/>
      <c r="B66" s="33" t="s">
        <v>86</v>
      </c>
      <c r="C66" s="31">
        <f>C59+C65</f>
        <v>0</v>
      </c>
      <c r="D66" s="31">
        <f t="shared" ref="D66:BJ66" si="24">D59+D65</f>
        <v>0</v>
      </c>
      <c r="E66" s="31">
        <f t="shared" si="24"/>
        <v>0</v>
      </c>
      <c r="F66" s="31">
        <f t="shared" si="24"/>
        <v>0</v>
      </c>
      <c r="G66" s="31">
        <f t="shared" si="24"/>
        <v>0</v>
      </c>
      <c r="H66" s="31">
        <f t="shared" si="24"/>
        <v>0</v>
      </c>
      <c r="I66" s="31">
        <f t="shared" si="24"/>
        <v>0</v>
      </c>
      <c r="J66" s="31">
        <f t="shared" si="24"/>
        <v>0</v>
      </c>
      <c r="K66" s="31">
        <f t="shared" si="24"/>
        <v>0</v>
      </c>
      <c r="L66" s="31">
        <f t="shared" si="24"/>
        <v>0</v>
      </c>
      <c r="M66" s="31">
        <f t="shared" si="24"/>
        <v>0</v>
      </c>
      <c r="N66" s="31">
        <f t="shared" si="24"/>
        <v>0</v>
      </c>
      <c r="O66" s="31">
        <f t="shared" si="24"/>
        <v>0</v>
      </c>
      <c r="P66" s="31">
        <f t="shared" si="24"/>
        <v>0</v>
      </c>
      <c r="Q66" s="31">
        <f t="shared" si="24"/>
        <v>0</v>
      </c>
      <c r="R66" s="31">
        <f t="shared" si="24"/>
        <v>0</v>
      </c>
      <c r="S66" s="31">
        <f t="shared" si="24"/>
        <v>0</v>
      </c>
      <c r="T66" s="31">
        <f t="shared" si="24"/>
        <v>0</v>
      </c>
      <c r="U66" s="31">
        <f t="shared" si="24"/>
        <v>0</v>
      </c>
      <c r="V66" s="31">
        <f t="shared" si="24"/>
        <v>0</v>
      </c>
      <c r="W66" s="31">
        <f t="shared" si="24"/>
        <v>0</v>
      </c>
      <c r="X66" s="31">
        <f t="shared" si="24"/>
        <v>0</v>
      </c>
      <c r="Y66" s="31">
        <f t="shared" si="24"/>
        <v>0</v>
      </c>
      <c r="Z66" s="31">
        <f t="shared" si="24"/>
        <v>0</v>
      </c>
      <c r="AA66" s="31">
        <f t="shared" si="24"/>
        <v>0</v>
      </c>
      <c r="AB66" s="31">
        <f t="shared" si="24"/>
        <v>0</v>
      </c>
      <c r="AC66" s="31">
        <f t="shared" si="24"/>
        <v>0</v>
      </c>
      <c r="AD66" s="31">
        <f t="shared" si="24"/>
        <v>0</v>
      </c>
      <c r="AE66" s="31">
        <f t="shared" si="24"/>
        <v>0</v>
      </c>
      <c r="AF66" s="31">
        <f t="shared" si="24"/>
        <v>0</v>
      </c>
      <c r="AG66" s="31">
        <f t="shared" si="24"/>
        <v>0</v>
      </c>
      <c r="AH66" s="31">
        <f t="shared" si="24"/>
        <v>0</v>
      </c>
      <c r="AI66" s="31">
        <f t="shared" si="24"/>
        <v>0</v>
      </c>
      <c r="AJ66" s="31">
        <f t="shared" si="24"/>
        <v>0</v>
      </c>
      <c r="AK66" s="31">
        <f t="shared" si="24"/>
        <v>0</v>
      </c>
      <c r="AL66" s="31">
        <f t="shared" si="24"/>
        <v>0</v>
      </c>
      <c r="AM66" s="31">
        <f t="shared" si="24"/>
        <v>0</v>
      </c>
      <c r="AN66" s="31">
        <f t="shared" si="24"/>
        <v>0</v>
      </c>
      <c r="AO66" s="31">
        <f t="shared" si="24"/>
        <v>0</v>
      </c>
      <c r="AP66" s="31">
        <f t="shared" si="24"/>
        <v>0</v>
      </c>
      <c r="AQ66" s="31">
        <f t="shared" si="24"/>
        <v>0</v>
      </c>
      <c r="AR66" s="31">
        <f t="shared" si="24"/>
        <v>0</v>
      </c>
      <c r="AS66" s="31">
        <f t="shared" si="24"/>
        <v>0</v>
      </c>
      <c r="AT66" s="31">
        <f t="shared" si="24"/>
        <v>0</v>
      </c>
      <c r="AU66" s="31">
        <f t="shared" si="24"/>
        <v>0</v>
      </c>
      <c r="AV66" s="31">
        <f t="shared" si="24"/>
        <v>1.5969580939043886</v>
      </c>
      <c r="AW66" s="31">
        <f t="shared" si="24"/>
        <v>305.29870028918793</v>
      </c>
      <c r="AX66" s="31">
        <f t="shared" si="24"/>
        <v>833.44692702599104</v>
      </c>
      <c r="AY66" s="31">
        <f t="shared" si="24"/>
        <v>0</v>
      </c>
      <c r="AZ66" s="31">
        <f t="shared" si="24"/>
        <v>2.4691605901556484</v>
      </c>
      <c r="BA66" s="31">
        <f t="shared" si="24"/>
        <v>0</v>
      </c>
      <c r="BB66" s="31">
        <f t="shared" si="24"/>
        <v>0</v>
      </c>
      <c r="BC66" s="31">
        <f t="shared" si="24"/>
        <v>0</v>
      </c>
      <c r="BD66" s="31">
        <f t="shared" si="24"/>
        <v>0</v>
      </c>
      <c r="BE66" s="31">
        <f t="shared" si="24"/>
        <v>0</v>
      </c>
      <c r="BF66" s="31">
        <f t="shared" si="24"/>
        <v>2.191283036342262</v>
      </c>
      <c r="BG66" s="31">
        <f t="shared" si="24"/>
        <v>19.032823096351823</v>
      </c>
      <c r="BH66" s="31">
        <f t="shared" si="24"/>
        <v>0</v>
      </c>
      <c r="BI66" s="31">
        <f t="shared" si="24"/>
        <v>0</v>
      </c>
      <c r="BJ66" s="31">
        <f t="shared" si="24"/>
        <v>0.76048377884019236</v>
      </c>
      <c r="BK66" s="29">
        <f t="shared" si="22"/>
        <v>1164.7963359107732</v>
      </c>
    </row>
    <row r="67" spans="1:63" ht="4.5" customHeight="1" x14ac:dyDescent="0.2">
      <c r="A67" s="23"/>
      <c r="B67" s="26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21</v>
      </c>
      <c r="B68" s="24" t="s">
        <v>22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 t="s">
        <v>78</v>
      </c>
      <c r="B69" s="26" t="s">
        <v>23</v>
      </c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9"/>
    </row>
    <row r="70" spans="1:63" x14ac:dyDescent="0.2">
      <c r="A70" s="23"/>
      <c r="B70" s="30" t="s">
        <v>39</v>
      </c>
      <c r="C70" s="31"/>
      <c r="D70" s="28"/>
      <c r="E70" s="28"/>
      <c r="F70" s="28"/>
      <c r="G70" s="37"/>
      <c r="H70" s="31"/>
      <c r="I70" s="28"/>
      <c r="J70" s="28"/>
      <c r="K70" s="28"/>
      <c r="L70" s="37"/>
      <c r="M70" s="31"/>
      <c r="N70" s="28"/>
      <c r="O70" s="28"/>
      <c r="P70" s="28"/>
      <c r="Q70" s="37"/>
      <c r="R70" s="31"/>
      <c r="S70" s="28"/>
      <c r="T70" s="28"/>
      <c r="U70" s="28"/>
      <c r="V70" s="37"/>
      <c r="W70" s="31"/>
      <c r="X70" s="28"/>
      <c r="Y70" s="28"/>
      <c r="Z70" s="28"/>
      <c r="AA70" s="37"/>
      <c r="AB70" s="31"/>
      <c r="AC70" s="28"/>
      <c r="AD70" s="28"/>
      <c r="AE70" s="28"/>
      <c r="AF70" s="37"/>
      <c r="AG70" s="31"/>
      <c r="AH70" s="28"/>
      <c r="AI70" s="28"/>
      <c r="AJ70" s="28"/>
      <c r="AK70" s="37"/>
      <c r="AL70" s="31"/>
      <c r="AM70" s="28"/>
      <c r="AN70" s="28"/>
      <c r="AO70" s="28"/>
      <c r="AP70" s="37"/>
      <c r="AQ70" s="31"/>
      <c r="AR70" s="28"/>
      <c r="AS70" s="28"/>
      <c r="AT70" s="28"/>
      <c r="AU70" s="37"/>
      <c r="AV70" s="31"/>
      <c r="AW70" s="28"/>
      <c r="AX70" s="28"/>
      <c r="AY70" s="28"/>
      <c r="AZ70" s="37"/>
      <c r="BA70" s="31"/>
      <c r="BB70" s="28"/>
      <c r="BC70" s="28"/>
      <c r="BD70" s="28"/>
      <c r="BE70" s="37"/>
      <c r="BF70" s="31"/>
      <c r="BG70" s="28"/>
      <c r="BH70" s="28"/>
      <c r="BI70" s="28"/>
      <c r="BJ70" s="37"/>
      <c r="BK70" s="29"/>
    </row>
    <row r="71" spans="1:63" x14ac:dyDescent="0.2">
      <c r="A71" s="23"/>
      <c r="B71" s="33" t="s">
        <v>85</v>
      </c>
      <c r="C71" s="31">
        <v>0</v>
      </c>
      <c r="D71" s="28">
        <v>0</v>
      </c>
      <c r="E71" s="28">
        <v>0</v>
      </c>
      <c r="F71" s="28">
        <v>0</v>
      </c>
      <c r="G71" s="37">
        <v>0</v>
      </c>
      <c r="H71" s="31">
        <v>0</v>
      </c>
      <c r="I71" s="28">
        <v>0</v>
      </c>
      <c r="J71" s="28">
        <v>0</v>
      </c>
      <c r="K71" s="28">
        <v>0</v>
      </c>
      <c r="L71" s="37">
        <v>0</v>
      </c>
      <c r="M71" s="31">
        <v>0</v>
      </c>
      <c r="N71" s="28">
        <v>0</v>
      </c>
      <c r="O71" s="28">
        <v>0</v>
      </c>
      <c r="P71" s="28">
        <v>0</v>
      </c>
      <c r="Q71" s="37">
        <v>0</v>
      </c>
      <c r="R71" s="31">
        <v>0</v>
      </c>
      <c r="S71" s="28">
        <v>0</v>
      </c>
      <c r="T71" s="28">
        <v>0</v>
      </c>
      <c r="U71" s="28">
        <v>0</v>
      </c>
      <c r="V71" s="37">
        <v>0</v>
      </c>
      <c r="W71" s="31">
        <v>0</v>
      </c>
      <c r="X71" s="28">
        <v>0</v>
      </c>
      <c r="Y71" s="28">
        <v>0</v>
      </c>
      <c r="Z71" s="28">
        <v>0</v>
      </c>
      <c r="AA71" s="37">
        <v>0</v>
      </c>
      <c r="AB71" s="31">
        <v>0</v>
      </c>
      <c r="AC71" s="28">
        <v>0</v>
      </c>
      <c r="AD71" s="28">
        <v>0</v>
      </c>
      <c r="AE71" s="28">
        <v>0</v>
      </c>
      <c r="AF71" s="37">
        <v>0</v>
      </c>
      <c r="AG71" s="31">
        <v>0</v>
      </c>
      <c r="AH71" s="28">
        <v>0</v>
      </c>
      <c r="AI71" s="28">
        <v>0</v>
      </c>
      <c r="AJ71" s="28">
        <v>0</v>
      </c>
      <c r="AK71" s="37">
        <v>0</v>
      </c>
      <c r="AL71" s="31">
        <v>0</v>
      </c>
      <c r="AM71" s="28">
        <v>0</v>
      </c>
      <c r="AN71" s="28">
        <v>0</v>
      </c>
      <c r="AO71" s="28">
        <v>0</v>
      </c>
      <c r="AP71" s="37">
        <v>0</v>
      </c>
      <c r="AQ71" s="31">
        <v>0</v>
      </c>
      <c r="AR71" s="28">
        <v>0</v>
      </c>
      <c r="AS71" s="28">
        <v>0</v>
      </c>
      <c r="AT71" s="28">
        <v>0</v>
      </c>
      <c r="AU71" s="37">
        <v>0</v>
      </c>
      <c r="AV71" s="31">
        <v>0</v>
      </c>
      <c r="AW71" s="28">
        <v>0</v>
      </c>
      <c r="AX71" s="28">
        <v>0</v>
      </c>
      <c r="AY71" s="28">
        <v>0</v>
      </c>
      <c r="AZ71" s="37">
        <v>0</v>
      </c>
      <c r="BA71" s="31">
        <v>0</v>
      </c>
      <c r="BB71" s="28">
        <v>0</v>
      </c>
      <c r="BC71" s="28">
        <v>0</v>
      </c>
      <c r="BD71" s="28">
        <v>0</v>
      </c>
      <c r="BE71" s="37">
        <v>0</v>
      </c>
      <c r="BF71" s="31">
        <v>0</v>
      </c>
      <c r="BG71" s="28">
        <v>0</v>
      </c>
      <c r="BH71" s="28">
        <v>0</v>
      </c>
      <c r="BI71" s="28">
        <v>0</v>
      </c>
      <c r="BJ71" s="37">
        <v>0</v>
      </c>
      <c r="BK71" s="29">
        <f>SUM(C71:BJ71)</f>
        <v>0</v>
      </c>
    </row>
    <row r="72" spans="1:63" ht="4.5" customHeight="1" x14ac:dyDescent="0.2">
      <c r="A72" s="23"/>
      <c r="B72" s="38"/>
      <c r="C72" s="4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9"/>
    </row>
    <row r="73" spans="1:63" x14ac:dyDescent="0.2">
      <c r="A73" s="23"/>
      <c r="B73" s="39" t="s">
        <v>101</v>
      </c>
      <c r="C73" s="40">
        <f t="shared" ref="C73:AH73" si="25">C32+C49+C54+C66+C71</f>
        <v>0</v>
      </c>
      <c r="D73" s="40">
        <f t="shared" si="25"/>
        <v>0</v>
      </c>
      <c r="E73" s="40">
        <f t="shared" si="25"/>
        <v>0</v>
      </c>
      <c r="F73" s="40">
        <f t="shared" si="25"/>
        <v>0</v>
      </c>
      <c r="G73" s="40">
        <f t="shared" si="25"/>
        <v>0</v>
      </c>
      <c r="H73" s="40">
        <f t="shared" si="25"/>
        <v>68.919511756787074</v>
      </c>
      <c r="I73" s="40">
        <f t="shared" si="25"/>
        <v>8454.5380103591197</v>
      </c>
      <c r="J73" s="40">
        <f t="shared" si="25"/>
        <v>2728.3163953963699</v>
      </c>
      <c r="K73" s="40">
        <f t="shared" si="25"/>
        <v>0</v>
      </c>
      <c r="L73" s="40">
        <f t="shared" si="25"/>
        <v>697.51951814711128</v>
      </c>
      <c r="M73" s="40">
        <f t="shared" si="25"/>
        <v>0</v>
      </c>
      <c r="N73" s="40">
        <f t="shared" si="25"/>
        <v>0</v>
      </c>
      <c r="O73" s="40">
        <f t="shared" si="25"/>
        <v>0</v>
      </c>
      <c r="P73" s="40">
        <f t="shared" si="25"/>
        <v>0</v>
      </c>
      <c r="Q73" s="40">
        <f t="shared" si="25"/>
        <v>0</v>
      </c>
      <c r="R73" s="40">
        <f t="shared" si="25"/>
        <v>37.627994840535322</v>
      </c>
      <c r="S73" s="40">
        <f t="shared" si="25"/>
        <v>149.75683069181954</v>
      </c>
      <c r="T73" s="40">
        <f t="shared" si="25"/>
        <v>540.4790383866773</v>
      </c>
      <c r="U73" s="40">
        <f t="shared" si="25"/>
        <v>0</v>
      </c>
      <c r="V73" s="40">
        <f t="shared" si="25"/>
        <v>36.631306446481247</v>
      </c>
      <c r="W73" s="40">
        <f t="shared" si="25"/>
        <v>5.8776947561992072</v>
      </c>
      <c r="X73" s="40">
        <f t="shared" si="25"/>
        <v>34.024356101944853</v>
      </c>
      <c r="Y73" s="40">
        <f t="shared" si="25"/>
        <v>0</v>
      </c>
      <c r="Z73" s="40">
        <f t="shared" si="25"/>
        <v>0</v>
      </c>
      <c r="AA73" s="40">
        <f t="shared" si="25"/>
        <v>5.5830403336299232</v>
      </c>
      <c r="AB73" s="40">
        <f t="shared" si="25"/>
        <v>0</v>
      </c>
      <c r="AC73" s="40">
        <f t="shared" si="25"/>
        <v>0</v>
      </c>
      <c r="AD73" s="40">
        <f t="shared" si="25"/>
        <v>0</v>
      </c>
      <c r="AE73" s="40">
        <f t="shared" si="25"/>
        <v>0</v>
      </c>
      <c r="AF73" s="40">
        <f t="shared" si="25"/>
        <v>0</v>
      </c>
      <c r="AG73" s="40">
        <f t="shared" si="25"/>
        <v>8.7432068845685116</v>
      </c>
      <c r="AH73" s="40">
        <f t="shared" si="25"/>
        <v>8.2719336607822741E-2</v>
      </c>
      <c r="AI73" s="40">
        <f t="shared" ref="AI73:BK73" si="26">AI32+AI49+AI54+AI66+AI71</f>
        <v>0</v>
      </c>
      <c r="AJ73" s="40">
        <f t="shared" si="26"/>
        <v>0</v>
      </c>
      <c r="AK73" s="40">
        <f t="shared" si="26"/>
        <v>3.9791575363495832</v>
      </c>
      <c r="AL73" s="40">
        <f t="shared" si="26"/>
        <v>0</v>
      </c>
      <c r="AM73" s="40">
        <f t="shared" si="26"/>
        <v>0</v>
      </c>
      <c r="AN73" s="40">
        <f t="shared" si="26"/>
        <v>0</v>
      </c>
      <c r="AO73" s="40">
        <f t="shared" si="26"/>
        <v>0</v>
      </c>
      <c r="AP73" s="40">
        <f t="shared" si="26"/>
        <v>0</v>
      </c>
      <c r="AQ73" s="40">
        <f t="shared" si="26"/>
        <v>0</v>
      </c>
      <c r="AR73" s="40">
        <f t="shared" si="26"/>
        <v>0</v>
      </c>
      <c r="AS73" s="40">
        <f t="shared" si="26"/>
        <v>0</v>
      </c>
      <c r="AT73" s="40">
        <f t="shared" si="26"/>
        <v>0</v>
      </c>
      <c r="AU73" s="40">
        <f t="shared" si="26"/>
        <v>0</v>
      </c>
      <c r="AV73" s="40">
        <f t="shared" si="26"/>
        <v>791.10349369560345</v>
      </c>
      <c r="AW73" s="40">
        <f t="shared" si="26"/>
        <v>1768.4662168450916</v>
      </c>
      <c r="AX73" s="40">
        <f t="shared" si="26"/>
        <v>1022.4804116707573</v>
      </c>
      <c r="AY73" s="40">
        <f t="shared" si="26"/>
        <v>0</v>
      </c>
      <c r="AZ73" s="40">
        <f t="shared" si="26"/>
        <v>722.38495033765093</v>
      </c>
      <c r="BA73" s="40">
        <f t="shared" si="26"/>
        <v>0</v>
      </c>
      <c r="BB73" s="40">
        <f t="shared" si="26"/>
        <v>0</v>
      </c>
      <c r="BC73" s="40">
        <f t="shared" si="26"/>
        <v>0</v>
      </c>
      <c r="BD73" s="40">
        <f t="shared" si="26"/>
        <v>0</v>
      </c>
      <c r="BE73" s="40">
        <f t="shared" si="26"/>
        <v>0</v>
      </c>
      <c r="BF73" s="40">
        <f t="shared" si="26"/>
        <v>716.19983327501609</v>
      </c>
      <c r="BG73" s="40">
        <f t="shared" si="26"/>
        <v>127.3771795239585</v>
      </c>
      <c r="BH73" s="40">
        <f t="shared" si="26"/>
        <v>167.52010508130985</v>
      </c>
      <c r="BI73" s="40">
        <f t="shared" si="26"/>
        <v>0</v>
      </c>
      <c r="BJ73" s="40">
        <f t="shared" si="26"/>
        <v>244.43264079701856</v>
      </c>
      <c r="BK73" s="40">
        <f t="shared" si="26"/>
        <v>18332.043612200607</v>
      </c>
    </row>
    <row r="74" spans="1:63" ht="4.5" customHeight="1" x14ac:dyDescent="0.2">
      <c r="A74" s="23"/>
      <c r="B74" s="39"/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ht="14.25" customHeight="1" x14ac:dyDescent="0.3">
      <c r="A75" s="23" t="s">
        <v>5</v>
      </c>
      <c r="B75" s="21" t="s">
        <v>25</v>
      </c>
      <c r="C75" s="52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53"/>
    </row>
    <row r="76" spans="1:63" x14ac:dyDescent="0.2">
      <c r="A76" s="23"/>
      <c r="B76" s="30" t="s">
        <v>39</v>
      </c>
      <c r="C76" s="28"/>
      <c r="D76" s="28"/>
      <c r="E76" s="28"/>
      <c r="F76" s="28"/>
      <c r="G76" s="41"/>
      <c r="H76" s="31"/>
      <c r="I76" s="28"/>
      <c r="J76" s="28"/>
      <c r="K76" s="28"/>
      <c r="L76" s="41"/>
      <c r="M76" s="31"/>
      <c r="N76" s="28"/>
      <c r="O76" s="28"/>
      <c r="P76" s="28"/>
      <c r="Q76" s="41"/>
      <c r="R76" s="31"/>
      <c r="S76" s="28"/>
      <c r="T76" s="28"/>
      <c r="U76" s="28"/>
      <c r="V76" s="37"/>
      <c r="W76" s="42"/>
      <c r="X76" s="28"/>
      <c r="Y76" s="28"/>
      <c r="Z76" s="28"/>
      <c r="AA76" s="41"/>
      <c r="AB76" s="31"/>
      <c r="AC76" s="28"/>
      <c r="AD76" s="28"/>
      <c r="AE76" s="28"/>
      <c r="AF76" s="41"/>
      <c r="AG76" s="31"/>
      <c r="AH76" s="28"/>
      <c r="AI76" s="28"/>
      <c r="AJ76" s="28"/>
      <c r="AK76" s="41"/>
      <c r="AL76" s="31"/>
      <c r="AM76" s="28"/>
      <c r="AN76" s="28"/>
      <c r="AO76" s="28"/>
      <c r="AP76" s="41"/>
      <c r="AQ76" s="31"/>
      <c r="AR76" s="28"/>
      <c r="AS76" s="28"/>
      <c r="AT76" s="28"/>
      <c r="AU76" s="41"/>
      <c r="AV76" s="31"/>
      <c r="AW76" s="28"/>
      <c r="AX76" s="28"/>
      <c r="AY76" s="28"/>
      <c r="AZ76" s="41"/>
      <c r="BA76" s="31"/>
      <c r="BB76" s="28"/>
      <c r="BC76" s="28"/>
      <c r="BD76" s="28"/>
      <c r="BE76" s="41"/>
      <c r="BF76" s="31"/>
      <c r="BG76" s="28"/>
      <c r="BH76" s="28"/>
      <c r="BI76" s="28"/>
      <c r="BJ76" s="41"/>
      <c r="BK76" s="31"/>
    </row>
    <row r="77" spans="1:63" ht="13.5" thickBot="1" x14ac:dyDescent="0.25">
      <c r="A77" s="43"/>
      <c r="B77" s="33" t="s">
        <v>85</v>
      </c>
      <c r="C77" s="28">
        <v>0</v>
      </c>
      <c r="D77" s="28">
        <v>0</v>
      </c>
      <c r="E77" s="28">
        <v>0</v>
      </c>
      <c r="F77" s="28">
        <v>0</v>
      </c>
      <c r="G77" s="41">
        <v>0</v>
      </c>
      <c r="H77" s="31">
        <v>0</v>
      </c>
      <c r="I77" s="28">
        <v>0</v>
      </c>
      <c r="J77" s="28">
        <v>0</v>
      </c>
      <c r="K77" s="28">
        <v>0</v>
      </c>
      <c r="L77" s="41">
        <v>0</v>
      </c>
      <c r="M77" s="31">
        <v>0</v>
      </c>
      <c r="N77" s="28">
        <v>0</v>
      </c>
      <c r="O77" s="28">
        <v>0</v>
      </c>
      <c r="P77" s="28">
        <v>0</v>
      </c>
      <c r="Q77" s="41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42">
        <v>0</v>
      </c>
      <c r="X77" s="28">
        <v>0</v>
      </c>
      <c r="Y77" s="28">
        <v>0</v>
      </c>
      <c r="Z77" s="28">
        <v>0</v>
      </c>
      <c r="AA77" s="41">
        <v>0</v>
      </c>
      <c r="AB77" s="31">
        <v>0</v>
      </c>
      <c r="AC77" s="28">
        <v>0</v>
      </c>
      <c r="AD77" s="28">
        <v>0</v>
      </c>
      <c r="AE77" s="28">
        <v>0</v>
      </c>
      <c r="AF77" s="41">
        <v>0</v>
      </c>
      <c r="AG77" s="31">
        <v>0</v>
      </c>
      <c r="AH77" s="28">
        <v>0</v>
      </c>
      <c r="AI77" s="28">
        <v>0</v>
      </c>
      <c r="AJ77" s="28">
        <v>0</v>
      </c>
      <c r="AK77" s="41">
        <v>0</v>
      </c>
      <c r="AL77" s="31">
        <v>0</v>
      </c>
      <c r="AM77" s="28">
        <v>0</v>
      </c>
      <c r="AN77" s="28">
        <v>0</v>
      </c>
      <c r="AO77" s="28">
        <v>0</v>
      </c>
      <c r="AP77" s="41">
        <v>0</v>
      </c>
      <c r="AQ77" s="31">
        <v>0</v>
      </c>
      <c r="AR77" s="28">
        <v>0</v>
      </c>
      <c r="AS77" s="28">
        <v>0</v>
      </c>
      <c r="AT77" s="28">
        <v>0</v>
      </c>
      <c r="AU77" s="41">
        <v>0</v>
      </c>
      <c r="AV77" s="31">
        <v>0</v>
      </c>
      <c r="AW77" s="28">
        <v>0</v>
      </c>
      <c r="AX77" s="28">
        <v>0</v>
      </c>
      <c r="AY77" s="28">
        <v>0</v>
      </c>
      <c r="AZ77" s="41">
        <v>0</v>
      </c>
      <c r="BA77" s="31">
        <v>0</v>
      </c>
      <c r="BB77" s="28">
        <v>0</v>
      </c>
      <c r="BC77" s="28">
        <v>0</v>
      </c>
      <c r="BD77" s="28">
        <v>0</v>
      </c>
      <c r="BE77" s="41">
        <v>0</v>
      </c>
      <c r="BF77" s="31">
        <v>0</v>
      </c>
      <c r="BG77" s="28">
        <v>0</v>
      </c>
      <c r="BH77" s="28">
        <v>0</v>
      </c>
      <c r="BI77" s="28">
        <v>0</v>
      </c>
      <c r="BJ77" s="41">
        <v>0</v>
      </c>
      <c r="BK77" s="29">
        <f>SUM(C77:BJ77)</f>
        <v>0</v>
      </c>
    </row>
    <row r="78" spans="1:63" ht="6" customHeight="1" x14ac:dyDescent="0.2">
      <c r="A78" s="35"/>
      <c r="B78" s="44"/>
    </row>
    <row r="79" spans="1:63" x14ac:dyDescent="0.2">
      <c r="A79" s="35"/>
      <c r="B79" s="35" t="s">
        <v>28</v>
      </c>
      <c r="L79" s="35" t="s">
        <v>40</v>
      </c>
    </row>
    <row r="80" spans="1:63" x14ac:dyDescent="0.2">
      <c r="A80" s="35"/>
      <c r="B80" s="35" t="s">
        <v>29</v>
      </c>
      <c r="L80" s="35" t="s">
        <v>32</v>
      </c>
    </row>
    <row r="81" spans="2:61" x14ac:dyDescent="0.2">
      <c r="L81" s="35" t="s">
        <v>33</v>
      </c>
    </row>
    <row r="82" spans="2:61" x14ac:dyDescent="0.2">
      <c r="B82" s="35" t="s">
        <v>35</v>
      </c>
      <c r="L82" s="35" t="s">
        <v>100</v>
      </c>
      <c r="BI82" s="45"/>
    </row>
    <row r="83" spans="2:61" x14ac:dyDescent="0.2">
      <c r="B83" s="35" t="s">
        <v>36</v>
      </c>
      <c r="L83" s="35" t="s">
        <v>102</v>
      </c>
    </row>
    <row r="84" spans="2:61" x14ac:dyDescent="0.2">
      <c r="B84" s="35"/>
      <c r="L84" s="35" t="s">
        <v>34</v>
      </c>
    </row>
    <row r="86" spans="2:61" x14ac:dyDescent="0.2">
      <c r="B86" s="25" t="s">
        <v>40</v>
      </c>
    </row>
    <row r="87" spans="2:61" x14ac:dyDescent="0.2">
      <c r="B87" s="25" t="s">
        <v>32</v>
      </c>
    </row>
    <row r="88" spans="2:61" x14ac:dyDescent="0.2">
      <c r="B88" s="25" t="s">
        <v>33</v>
      </c>
    </row>
    <row r="89" spans="2:61" x14ac:dyDescent="0.2">
      <c r="B89" s="25" t="s">
        <v>100</v>
      </c>
    </row>
    <row r="90" spans="2:61" x14ac:dyDescent="0.2">
      <c r="B90" s="25" t="s">
        <v>102</v>
      </c>
    </row>
    <row r="91" spans="2:61" x14ac:dyDescent="0.2">
      <c r="B91" s="25" t="s">
        <v>34</v>
      </c>
    </row>
    <row r="92" spans="2:61" x14ac:dyDescent="0.2">
      <c r="B92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4:BK34"/>
    <mergeCell ref="C69:BK69"/>
    <mergeCell ref="C35:BK35"/>
    <mergeCell ref="C33:BK33"/>
    <mergeCell ref="C39:BK39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131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123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1.9774260410024037E-3</v>
      </c>
      <c r="E5" s="7">
        <v>9.4993526362104445E-3</v>
      </c>
      <c r="F5" s="7">
        <v>0.30718727573440868</v>
      </c>
      <c r="G5" s="7">
        <v>5.5819354342244451E-3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0.66192778763872484</v>
      </c>
      <c r="E6" s="7">
        <v>2.5811686934853575</v>
      </c>
      <c r="F6" s="7">
        <v>8.5051442183049275</v>
      </c>
      <c r="G6" s="7">
        <v>1.0421380344315752</v>
      </c>
      <c r="H6" s="7">
        <v>0</v>
      </c>
      <c r="I6" s="7">
        <v>0</v>
      </c>
      <c r="J6" s="7">
        <v>8.4434835762684499E-2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5.5210871018321978E-2</v>
      </c>
      <c r="F7" s="7">
        <v>3.3382276634397842E-2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41.061154769672122</v>
      </c>
      <c r="E8" s="7">
        <v>35.181849816875442</v>
      </c>
      <c r="F8" s="7">
        <v>9.5048983320222309</v>
      </c>
      <c r="G8" s="7">
        <v>5.1483356728237588</v>
      </c>
      <c r="H8" s="7">
        <v>0</v>
      </c>
      <c r="I8" s="7">
        <v>0</v>
      </c>
      <c r="J8" s="7">
        <v>5.173045706769972E-4</v>
      </c>
      <c r="K8" s="7">
        <v>0</v>
      </c>
    </row>
    <row r="9" spans="2:11" x14ac:dyDescent="0.2">
      <c r="B9" s="1">
        <v>5</v>
      </c>
      <c r="C9" s="3" t="s">
        <v>46</v>
      </c>
      <c r="D9" s="7">
        <v>20.371601508856465</v>
      </c>
      <c r="E9" s="7">
        <v>29.226564289523122</v>
      </c>
      <c r="F9" s="7">
        <v>49.545175881265394</v>
      </c>
      <c r="G9" s="7">
        <v>3.6104052157625168</v>
      </c>
      <c r="H9" s="7">
        <v>0</v>
      </c>
      <c r="I9" s="7">
        <v>0</v>
      </c>
      <c r="J9" s="7">
        <v>0.25502770764548011</v>
      </c>
      <c r="K9" s="7">
        <v>0</v>
      </c>
    </row>
    <row r="10" spans="2:11" x14ac:dyDescent="0.2">
      <c r="B10" s="1">
        <v>6</v>
      </c>
      <c r="C10" s="3" t="s">
        <v>47</v>
      </c>
      <c r="D10" s="7">
        <v>6.0726277172477569E-2</v>
      </c>
      <c r="E10" s="7">
        <v>1.2536905258230933</v>
      </c>
      <c r="F10" s="7">
        <v>5.4621778983905855</v>
      </c>
      <c r="G10" s="7">
        <v>1.220285290055019</v>
      </c>
      <c r="H10" s="7">
        <v>0</v>
      </c>
      <c r="I10" s="7">
        <v>0</v>
      </c>
      <c r="J10" s="7">
        <v>2.3551049667582843E-3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3.7516553509532784</v>
      </c>
      <c r="E11" s="7">
        <v>11.129863277838098</v>
      </c>
      <c r="F11" s="7">
        <v>20.339529036395938</v>
      </c>
      <c r="G11" s="7">
        <v>1.32205080463069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0.20392363871883881</v>
      </c>
      <c r="E14" s="7">
        <v>89.420308453238533</v>
      </c>
      <c r="F14" s="7">
        <v>13.639291308625616</v>
      </c>
      <c r="G14" s="7">
        <v>1.2044072816978788</v>
      </c>
      <c r="H14" s="7">
        <v>0</v>
      </c>
      <c r="I14" s="7">
        <v>0</v>
      </c>
      <c r="J14" s="7">
        <v>2.5180896439290397E-2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258.48332309475506</v>
      </c>
      <c r="E15" s="7">
        <v>283.62190238976814</v>
      </c>
      <c r="F15" s="7">
        <v>162.20326094242293</v>
      </c>
      <c r="G15" s="7">
        <v>46.324292383375486</v>
      </c>
      <c r="H15" s="7">
        <v>0</v>
      </c>
      <c r="I15" s="7">
        <v>0</v>
      </c>
      <c r="J15" s="7">
        <v>0.16977928780292975</v>
      </c>
      <c r="K15" s="7">
        <v>0</v>
      </c>
    </row>
    <row r="16" spans="2:11" x14ac:dyDescent="0.2">
      <c r="B16" s="1">
        <v>12</v>
      </c>
      <c r="C16" s="3" t="s">
        <v>53</v>
      </c>
      <c r="D16" s="7">
        <v>220.29798797061687</v>
      </c>
      <c r="E16" s="7">
        <v>9.9678728191414407</v>
      </c>
      <c r="F16" s="7">
        <v>8.2158321790219269</v>
      </c>
      <c r="G16" s="7">
        <v>4.9585207555934634</v>
      </c>
      <c r="H16" s="7">
        <v>0</v>
      </c>
      <c r="I16" s="7">
        <v>0</v>
      </c>
      <c r="J16" s="7">
        <v>2.7707390708775006E-2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0.12453768209488203</v>
      </c>
      <c r="E17" s="7">
        <v>0.25056334928450152</v>
      </c>
      <c r="F17" s="7">
        <v>0.93759305128499015</v>
      </c>
      <c r="G17" s="7">
        <v>1.9517399833433789E-2</v>
      </c>
      <c r="H17" s="7">
        <v>0</v>
      </c>
      <c r="I17" s="7">
        <v>0</v>
      </c>
      <c r="J17" s="7">
        <v>7.4677235901632289E-4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0.21071155631573701</v>
      </c>
      <c r="E18" s="7">
        <v>1.2115903107070425</v>
      </c>
      <c r="F18" s="7">
        <v>5.4712021286327897</v>
      </c>
      <c r="G18" s="7">
        <v>1.6963570237102439</v>
      </c>
      <c r="H18" s="7">
        <v>0</v>
      </c>
      <c r="I18" s="7">
        <v>0</v>
      </c>
      <c r="J18" s="7">
        <v>1.976529604341152E-4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21.857407651096143</v>
      </c>
      <c r="E19" s="7">
        <v>30.077990920230079</v>
      </c>
      <c r="F19" s="7">
        <v>58.281000404878597</v>
      </c>
      <c r="G19" s="7">
        <v>10.239098914682279</v>
      </c>
      <c r="H19" s="7">
        <v>0</v>
      </c>
      <c r="I19" s="7">
        <v>0</v>
      </c>
      <c r="J19" s="7">
        <v>4.1876103520435188E-5</v>
      </c>
      <c r="K19" s="7">
        <v>0</v>
      </c>
    </row>
    <row r="20" spans="2:11" x14ac:dyDescent="0.2">
      <c r="B20" s="1">
        <v>16</v>
      </c>
      <c r="C20" s="3" t="s">
        <v>57</v>
      </c>
      <c r="D20" s="7">
        <v>647.43547823590575</v>
      </c>
      <c r="E20" s="7">
        <v>245.23377170895594</v>
      </c>
      <c r="F20" s="7">
        <v>129.99389267864743</v>
      </c>
      <c r="G20" s="7">
        <v>26.309446873405001</v>
      </c>
      <c r="H20" s="7">
        <v>0</v>
      </c>
      <c r="I20" s="7">
        <v>0</v>
      </c>
      <c r="J20" s="7">
        <v>19.186444620618843</v>
      </c>
      <c r="K20" s="7">
        <v>0</v>
      </c>
    </row>
    <row r="21" spans="2:11" x14ac:dyDescent="0.2">
      <c r="B21" s="1">
        <v>17</v>
      </c>
      <c r="C21" s="3" t="s">
        <v>58</v>
      </c>
      <c r="D21" s="7">
        <v>73.282671842471046</v>
      </c>
      <c r="E21" s="7">
        <v>34.141248540356202</v>
      </c>
      <c r="F21" s="7">
        <v>75.960439714184389</v>
      </c>
      <c r="G21" s="7">
        <v>19.349751451525638</v>
      </c>
      <c r="H21" s="7">
        <v>0</v>
      </c>
      <c r="I21" s="7">
        <v>0</v>
      </c>
      <c r="J21" s="7">
        <v>0.21740018669357133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52.58401667081516</v>
      </c>
      <c r="E23" s="7">
        <v>26.286380613531904</v>
      </c>
      <c r="F23" s="7">
        <v>57.244320769009619</v>
      </c>
      <c r="G23" s="7">
        <v>13.241333506841254</v>
      </c>
      <c r="H23" s="7">
        <v>0</v>
      </c>
      <c r="I23" s="7">
        <v>0</v>
      </c>
      <c r="J23" s="7">
        <v>0.4424733760230195</v>
      </c>
      <c r="K23" s="7">
        <v>0</v>
      </c>
    </row>
    <row r="24" spans="2:11" x14ac:dyDescent="0.2">
      <c r="B24" s="1">
        <v>20</v>
      </c>
      <c r="C24" s="3" t="s">
        <v>61</v>
      </c>
      <c r="D24" s="7">
        <v>8248.6785336572248</v>
      </c>
      <c r="E24" s="7">
        <v>1553.2622808702245</v>
      </c>
      <c r="F24" s="7">
        <v>382.90984725318378</v>
      </c>
      <c r="G24" s="7">
        <v>61.896328368883815</v>
      </c>
      <c r="H24" s="7">
        <v>0</v>
      </c>
      <c r="I24" s="7">
        <v>0</v>
      </c>
      <c r="J24" s="7">
        <v>1130.6393585657509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1.8555142792004001E-5</v>
      </c>
      <c r="E25" s="7">
        <v>6.7798198801644659E-3</v>
      </c>
      <c r="F25" s="7">
        <v>8.9691687988556021E-2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0</v>
      </c>
      <c r="E26" s="7">
        <v>3.6331095663070578E-2</v>
      </c>
      <c r="F26" s="7">
        <v>0.51092930858944341</v>
      </c>
      <c r="G26" s="7">
        <v>8.0695126327323223E-3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5.162631791221505E-3</v>
      </c>
      <c r="E28" s="7">
        <v>4.7201812822329534E-2</v>
      </c>
      <c r="F28" s="7">
        <v>3.6958615152737427E-2</v>
      </c>
      <c r="G28" s="7">
        <v>3.2893297008484016E-3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1128.1471224786292</v>
      </c>
      <c r="E29" s="7">
        <v>163.7468468664224</v>
      </c>
      <c r="F29" s="7">
        <v>39.099375575546155</v>
      </c>
      <c r="G29" s="7">
        <v>6.4338471446586327</v>
      </c>
      <c r="H29" s="7">
        <v>0</v>
      </c>
      <c r="I29" s="7">
        <v>0</v>
      </c>
      <c r="J29" s="7">
        <v>0.24787090613376431</v>
      </c>
      <c r="K29" s="7">
        <v>0</v>
      </c>
    </row>
    <row r="30" spans="2:11" x14ac:dyDescent="0.2">
      <c r="B30" s="1">
        <v>26</v>
      </c>
      <c r="C30" s="3" t="s">
        <v>67</v>
      </c>
      <c r="D30" s="7">
        <v>19.8333102820934</v>
      </c>
      <c r="E30" s="7">
        <v>9.0820177021318003</v>
      </c>
      <c r="F30" s="7">
        <v>14.569998747122288</v>
      </c>
      <c r="G30" s="7">
        <v>2.8754278631002546</v>
      </c>
      <c r="H30" s="7">
        <v>0</v>
      </c>
      <c r="I30" s="7">
        <v>0</v>
      </c>
      <c r="J30" s="7">
        <v>2.6372820442737147E-2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0.18356947554786165</v>
      </c>
      <c r="E31" s="7">
        <v>4.3191771668468419</v>
      </c>
      <c r="F31" s="7">
        <v>1.7608449988411363</v>
      </c>
      <c r="G31" s="7">
        <v>3.1629848864455433E-2</v>
      </c>
      <c r="H31" s="7">
        <v>0</v>
      </c>
      <c r="I31" s="7">
        <v>0</v>
      </c>
      <c r="J31" s="7">
        <v>0.78053183077801913</v>
      </c>
      <c r="K31" s="7">
        <v>0</v>
      </c>
    </row>
    <row r="32" spans="2:11" x14ac:dyDescent="0.2">
      <c r="B32" s="1">
        <v>28</v>
      </c>
      <c r="C32" s="3" t="s">
        <v>68</v>
      </c>
      <c r="D32" s="7">
        <v>7.6165944284384972</v>
      </c>
      <c r="E32" s="7">
        <v>0.39952497329774861</v>
      </c>
      <c r="F32" s="7">
        <v>1.3507476984222762</v>
      </c>
      <c r="G32" s="7">
        <v>0.74243635791074303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9.2895926019715969</v>
      </c>
      <c r="E33" s="7">
        <v>23.396628753156577</v>
      </c>
      <c r="F33" s="7">
        <v>29.88323505950785</v>
      </c>
      <c r="G33" s="7">
        <v>2.3177103944976807</v>
      </c>
      <c r="H33" s="7">
        <v>0</v>
      </c>
      <c r="I33" s="7">
        <v>0</v>
      </c>
      <c r="J33" s="7">
        <v>2.7087085761894215E-3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73.778620999885931</v>
      </c>
      <c r="E34" s="7">
        <v>34.365775910382375</v>
      </c>
      <c r="F34" s="7">
        <v>27.602114117525375</v>
      </c>
      <c r="G34" s="7">
        <v>4.7275571215680339</v>
      </c>
      <c r="H34" s="7">
        <v>0</v>
      </c>
      <c r="I34" s="7">
        <v>0</v>
      </c>
      <c r="J34" s="7">
        <v>0.2889148802498564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3.4548548578168394</v>
      </c>
      <c r="E35" s="7">
        <v>0.46860916348837872</v>
      </c>
      <c r="F35" s="7">
        <v>0.50267051068002677</v>
      </c>
      <c r="G35" s="7">
        <v>0.61568832205815505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721.34521642084076</v>
      </c>
      <c r="E36" s="7">
        <v>83.991620845178389</v>
      </c>
      <c r="F36" s="7">
        <v>52.180688077641143</v>
      </c>
      <c r="G36" s="7">
        <v>10.506418660009139</v>
      </c>
      <c r="H36" s="7">
        <v>0</v>
      </c>
      <c r="I36" s="7">
        <v>0</v>
      </c>
      <c r="J36" s="7">
        <v>10.808090491090248</v>
      </c>
      <c r="K36" s="7">
        <v>0</v>
      </c>
    </row>
    <row r="37" spans="2:11" x14ac:dyDescent="0.2">
      <c r="B37" s="1">
        <v>33</v>
      </c>
      <c r="C37" s="3" t="s">
        <v>103</v>
      </c>
      <c r="D37" s="7">
        <v>228.09302367157346</v>
      </c>
      <c r="E37" s="7">
        <v>84.448341474038202</v>
      </c>
      <c r="F37" s="7">
        <v>44.789148980434604</v>
      </c>
      <c r="G37" s="7">
        <v>11.937424959366215</v>
      </c>
      <c r="H37" s="7">
        <v>0</v>
      </c>
      <c r="I37" s="7">
        <v>0</v>
      </c>
      <c r="J37" s="7">
        <v>0.35731539202394669</v>
      </c>
      <c r="K37" s="7">
        <v>0</v>
      </c>
    </row>
    <row r="38" spans="2:11" x14ac:dyDescent="0.2">
      <c r="B38" s="1">
        <v>34</v>
      </c>
      <c r="C38" s="3" t="s">
        <v>73</v>
      </c>
      <c r="D38" s="7">
        <v>14.716928438375245</v>
      </c>
      <c r="E38" s="7">
        <v>6.3419704899288512E-2</v>
      </c>
      <c r="F38" s="7">
        <v>0.31949210518705484</v>
      </c>
      <c r="G38" s="7">
        <v>7.8847091000184468E-3</v>
      </c>
      <c r="H38" s="7">
        <v>0</v>
      </c>
      <c r="I38" s="7">
        <v>0</v>
      </c>
      <c r="J38" s="7">
        <v>2.2603379966710966E-3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114.0162805934814</v>
      </c>
      <c r="E39" s="7">
        <v>95.994379690687552</v>
      </c>
      <c r="F39" s="7">
        <v>183.74281700489809</v>
      </c>
      <c r="G39" s="7">
        <v>43.64310227538882</v>
      </c>
      <c r="H39" s="7">
        <v>0</v>
      </c>
      <c r="I39" s="7">
        <v>0</v>
      </c>
      <c r="J39" s="7">
        <v>0.52157865975404138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0.36237881525294935</v>
      </c>
      <c r="E40" s="7">
        <v>2.3630480558970977</v>
      </c>
      <c r="F40" s="7">
        <v>4.5289641712375621</v>
      </c>
      <c r="G40" s="7">
        <v>1.0256108711436638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254.38926548678</v>
      </c>
      <c r="E41" s="7">
        <v>305.70237487866984</v>
      </c>
      <c r="F41" s="7">
        <v>110.47052815698558</v>
      </c>
      <c r="G41" s="7">
        <v>59.147538268680975</v>
      </c>
      <c r="H41" s="7">
        <v>0</v>
      </c>
      <c r="I41" s="7">
        <v>0</v>
      </c>
      <c r="J41" s="7">
        <v>0.70902630532783117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2018-05-05T05:29:17Z</dcterms:modified>
</cp:coreProperties>
</file>