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44525"/>
</workbook>
</file>

<file path=xl/calcChain.xml><?xml version="1.0" encoding="utf-8"?>
<calcChain xmlns="http://schemas.openxmlformats.org/spreadsheetml/2006/main">
  <c r="BK77" i="8" l="1"/>
  <c r="BK71" i="8"/>
  <c r="BK64" i="8"/>
  <c r="BK63" i="8"/>
  <c r="BK62" i="8"/>
  <c r="BK61" i="8"/>
  <c r="BK59" i="8"/>
  <c r="BK53" i="8"/>
  <c r="BK47" i="8"/>
  <c r="BK46" i="8"/>
  <c r="BK45" i="8"/>
  <c r="BK44" i="8"/>
  <c r="BK43" i="8"/>
  <c r="BK42" i="8"/>
  <c r="BK41" i="8"/>
  <c r="BK40" i="8"/>
  <c r="BK37" i="8"/>
  <c r="BK36" i="8"/>
  <c r="BK30" i="8"/>
  <c r="BK29" i="8"/>
  <c r="BK28" i="8"/>
  <c r="BK27" i="8"/>
  <c r="BK26" i="8"/>
  <c r="BK25" i="8"/>
  <c r="BK24" i="8"/>
  <c r="BK23" i="8"/>
  <c r="BK21" i="8"/>
  <c r="BK17" i="8"/>
  <c r="BK14" i="8"/>
  <c r="BK11" i="8"/>
  <c r="D65" i="8"/>
  <c r="E65" i="8"/>
  <c r="F65" i="8"/>
  <c r="G65" i="8"/>
  <c r="H65" i="8"/>
  <c r="I65" i="8"/>
  <c r="J65" i="8"/>
  <c r="K65" i="8"/>
  <c r="L65" i="8"/>
  <c r="M65" i="8"/>
  <c r="N65" i="8"/>
  <c r="O65" i="8"/>
  <c r="P65" i="8"/>
  <c r="Q65" i="8"/>
  <c r="R65" i="8"/>
  <c r="S65" i="8"/>
  <c r="T65" i="8"/>
  <c r="U65" i="8"/>
  <c r="V65" i="8"/>
  <c r="W65" i="8"/>
  <c r="X65" i="8"/>
  <c r="Y65" i="8"/>
  <c r="Z65" i="8"/>
  <c r="AA65" i="8"/>
  <c r="AB65" i="8"/>
  <c r="AC65" i="8"/>
  <c r="AD65" i="8"/>
  <c r="AE65" i="8"/>
  <c r="AF65" i="8"/>
  <c r="AG65" i="8"/>
  <c r="AH65" i="8"/>
  <c r="AI65" i="8"/>
  <c r="AJ65" i="8"/>
  <c r="AK65" i="8"/>
  <c r="AL65" i="8"/>
  <c r="AM65" i="8"/>
  <c r="AN65" i="8"/>
  <c r="AO65" i="8"/>
  <c r="AP65" i="8"/>
  <c r="AQ65" i="8"/>
  <c r="AR65" i="8"/>
  <c r="AS65" i="8"/>
  <c r="AT65" i="8"/>
  <c r="AU65" i="8"/>
  <c r="AV65" i="8"/>
  <c r="AW65" i="8"/>
  <c r="AW66" i="8" s="1"/>
  <c r="AX65" i="8"/>
  <c r="AX66" i="8" s="1"/>
  <c r="AY65" i="8"/>
  <c r="AY66" i="8" s="1"/>
  <c r="AZ65" i="8"/>
  <c r="AZ66" i="8" s="1"/>
  <c r="BA65" i="8"/>
  <c r="BA66" i="8" s="1"/>
  <c r="BB65" i="8"/>
  <c r="BB66" i="8" s="1"/>
  <c r="BC65" i="8"/>
  <c r="BC66" i="8" s="1"/>
  <c r="BD65" i="8"/>
  <c r="BD66" i="8" s="1"/>
  <c r="BE65" i="8"/>
  <c r="BE66" i="8" s="1"/>
  <c r="BF65" i="8"/>
  <c r="BF66" i="8" s="1"/>
  <c r="BG65" i="8"/>
  <c r="BG66" i="8" s="1"/>
  <c r="BH65" i="8"/>
  <c r="BH66" i="8" s="1"/>
  <c r="BI65" i="8"/>
  <c r="BI66" i="8" s="1"/>
  <c r="BJ65" i="8"/>
  <c r="BJ66" i="8" s="1"/>
  <c r="C65" i="8"/>
  <c r="C66" i="8" s="1"/>
  <c r="AV66" i="8"/>
  <c r="BK8" i="8"/>
  <c r="D66" i="8"/>
  <c r="E66" i="8"/>
  <c r="F66" i="8"/>
  <c r="G66" i="8"/>
  <c r="H66" i="8"/>
  <c r="I66" i="8"/>
  <c r="J66" i="8"/>
  <c r="K66" i="8"/>
  <c r="L66" i="8"/>
  <c r="M66" i="8"/>
  <c r="N66" i="8"/>
  <c r="O66" i="8"/>
  <c r="P66" i="8"/>
  <c r="Q66" i="8"/>
  <c r="R66" i="8"/>
  <c r="S66" i="8"/>
  <c r="T66" i="8"/>
  <c r="U66" i="8"/>
  <c r="V66" i="8"/>
  <c r="W66" i="8"/>
  <c r="X66" i="8"/>
  <c r="Y66" i="8"/>
  <c r="Z66" i="8"/>
  <c r="AA66" i="8"/>
  <c r="AB66" i="8"/>
  <c r="AC66" i="8"/>
  <c r="AD66" i="8"/>
  <c r="AE66" i="8"/>
  <c r="AF66" i="8"/>
  <c r="AG66" i="8"/>
  <c r="AH66" i="8"/>
  <c r="AI66" i="8"/>
  <c r="AJ66" i="8"/>
  <c r="AK66" i="8"/>
  <c r="AL66" i="8"/>
  <c r="AM66" i="8"/>
  <c r="AN66" i="8"/>
  <c r="AO66" i="8"/>
  <c r="AP66" i="8"/>
  <c r="AQ66" i="8"/>
  <c r="AR66" i="8"/>
  <c r="AS66" i="8"/>
  <c r="AT66" i="8"/>
  <c r="AU66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D48" i="8"/>
  <c r="E48" i="8"/>
  <c r="F48" i="8"/>
  <c r="G48" i="8"/>
  <c r="H48" i="8"/>
  <c r="I48" i="8"/>
  <c r="J48" i="8"/>
  <c r="K48" i="8"/>
  <c r="L48" i="8"/>
  <c r="M48" i="8"/>
  <c r="N48" i="8"/>
  <c r="O48" i="8"/>
  <c r="P48" i="8"/>
  <c r="Q48" i="8"/>
  <c r="R48" i="8"/>
  <c r="S48" i="8"/>
  <c r="T48" i="8"/>
  <c r="U48" i="8"/>
  <c r="V48" i="8"/>
  <c r="W48" i="8"/>
  <c r="X48" i="8"/>
  <c r="Y48" i="8"/>
  <c r="Z48" i="8"/>
  <c r="AA48" i="8"/>
  <c r="AB48" i="8"/>
  <c r="AC48" i="8"/>
  <c r="AD48" i="8"/>
  <c r="AE48" i="8"/>
  <c r="AF48" i="8"/>
  <c r="AG48" i="8"/>
  <c r="AH48" i="8"/>
  <c r="AI48" i="8"/>
  <c r="AJ48" i="8"/>
  <c r="AK48" i="8"/>
  <c r="AL48" i="8"/>
  <c r="AM48" i="8"/>
  <c r="AN48" i="8"/>
  <c r="AO48" i="8"/>
  <c r="AP48" i="8"/>
  <c r="AQ48" i="8"/>
  <c r="AR48" i="8"/>
  <c r="AS48" i="8"/>
  <c r="AT48" i="8"/>
  <c r="AU48" i="8"/>
  <c r="AV48" i="8"/>
  <c r="AW48" i="8"/>
  <c r="AX48" i="8"/>
  <c r="AY48" i="8"/>
  <c r="AZ48" i="8"/>
  <c r="BA48" i="8"/>
  <c r="BB48" i="8"/>
  <c r="BC48" i="8"/>
  <c r="BD48" i="8"/>
  <c r="BE48" i="8"/>
  <c r="BF48" i="8"/>
  <c r="BG48" i="8"/>
  <c r="BH48" i="8"/>
  <c r="BI48" i="8"/>
  <c r="BJ48" i="8"/>
  <c r="D38" i="8"/>
  <c r="E38" i="8"/>
  <c r="F38" i="8"/>
  <c r="G38" i="8"/>
  <c r="H38" i="8"/>
  <c r="I38" i="8"/>
  <c r="J38" i="8"/>
  <c r="K38" i="8"/>
  <c r="L38" i="8"/>
  <c r="M38" i="8"/>
  <c r="N38" i="8"/>
  <c r="O38" i="8"/>
  <c r="P38" i="8"/>
  <c r="Q38" i="8"/>
  <c r="R38" i="8"/>
  <c r="S38" i="8"/>
  <c r="T38" i="8"/>
  <c r="U38" i="8"/>
  <c r="V38" i="8"/>
  <c r="W38" i="8"/>
  <c r="X38" i="8"/>
  <c r="Y38" i="8"/>
  <c r="Z38" i="8"/>
  <c r="AA38" i="8"/>
  <c r="AB38" i="8"/>
  <c r="AC38" i="8"/>
  <c r="AD38" i="8"/>
  <c r="AE38" i="8"/>
  <c r="AF38" i="8"/>
  <c r="AG38" i="8"/>
  <c r="AH38" i="8"/>
  <c r="AI38" i="8"/>
  <c r="AJ38" i="8"/>
  <c r="AK38" i="8"/>
  <c r="AL38" i="8"/>
  <c r="AM38" i="8"/>
  <c r="AN38" i="8"/>
  <c r="AO38" i="8"/>
  <c r="AP38" i="8"/>
  <c r="AQ38" i="8"/>
  <c r="AR38" i="8"/>
  <c r="AS38" i="8"/>
  <c r="AT38" i="8"/>
  <c r="AU38" i="8"/>
  <c r="AV38" i="8"/>
  <c r="AW38" i="8"/>
  <c r="AX38" i="8"/>
  <c r="AY38" i="8"/>
  <c r="AZ38" i="8"/>
  <c r="BA38" i="8"/>
  <c r="BB38" i="8"/>
  <c r="BC38" i="8"/>
  <c r="BD38" i="8"/>
  <c r="BE38" i="8"/>
  <c r="BF38" i="8"/>
  <c r="BG38" i="8"/>
  <c r="BH38" i="8"/>
  <c r="BI38" i="8"/>
  <c r="BJ38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31" i="8"/>
  <c r="E31" i="8"/>
  <c r="F31" i="8"/>
  <c r="G31" i="8"/>
  <c r="H31" i="8"/>
  <c r="I31" i="8"/>
  <c r="J31" i="8"/>
  <c r="K31" i="8"/>
  <c r="L31" i="8"/>
  <c r="M31" i="8"/>
  <c r="N31" i="8"/>
  <c r="O31" i="8"/>
  <c r="P31" i="8"/>
  <c r="Q31" i="8"/>
  <c r="R31" i="8"/>
  <c r="S31" i="8"/>
  <c r="T31" i="8"/>
  <c r="U31" i="8"/>
  <c r="V31" i="8"/>
  <c r="W31" i="8"/>
  <c r="X31" i="8"/>
  <c r="Y31" i="8"/>
  <c r="Z31" i="8"/>
  <c r="AA31" i="8"/>
  <c r="AB31" i="8"/>
  <c r="AC31" i="8"/>
  <c r="AD31" i="8"/>
  <c r="AE31" i="8"/>
  <c r="AF31" i="8"/>
  <c r="AG31" i="8"/>
  <c r="AH31" i="8"/>
  <c r="AI31" i="8"/>
  <c r="AJ31" i="8"/>
  <c r="AK31" i="8"/>
  <c r="AL31" i="8"/>
  <c r="AM31" i="8"/>
  <c r="AN31" i="8"/>
  <c r="AO31" i="8"/>
  <c r="AP31" i="8"/>
  <c r="AQ31" i="8"/>
  <c r="AR31" i="8"/>
  <c r="AS31" i="8"/>
  <c r="AT31" i="8"/>
  <c r="AU31" i="8"/>
  <c r="AV31" i="8"/>
  <c r="AW31" i="8"/>
  <c r="AX31" i="8"/>
  <c r="AY31" i="8"/>
  <c r="AZ31" i="8"/>
  <c r="BA31" i="8"/>
  <c r="BB31" i="8"/>
  <c r="BC31" i="8"/>
  <c r="BD31" i="8"/>
  <c r="BE31" i="8"/>
  <c r="BF31" i="8"/>
  <c r="BG31" i="8"/>
  <c r="BH31" i="8"/>
  <c r="BI31" i="8"/>
  <c r="BJ31" i="8"/>
  <c r="C31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48" i="8"/>
  <c r="C54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C9" i="8"/>
  <c r="C38" i="8"/>
  <c r="BK48" i="8" l="1"/>
  <c r="BI49" i="8"/>
  <c r="BE49" i="8"/>
  <c r="BC49" i="8"/>
  <c r="BA49" i="8"/>
  <c r="AY49" i="8"/>
  <c r="AW49" i="8"/>
  <c r="AU49" i="8"/>
  <c r="AS49" i="8"/>
  <c r="AQ49" i="8"/>
  <c r="AO49" i="8"/>
  <c r="AM49" i="8"/>
  <c r="AK49" i="8"/>
  <c r="AI49" i="8"/>
  <c r="AG49" i="8"/>
  <c r="AE49" i="8"/>
  <c r="AC49" i="8"/>
  <c r="AA49" i="8"/>
  <c r="Y49" i="8"/>
  <c r="W49" i="8"/>
  <c r="U49" i="8"/>
  <c r="S49" i="8"/>
  <c r="Q49" i="8"/>
  <c r="O49" i="8"/>
  <c r="M49" i="8"/>
  <c r="K49" i="8"/>
  <c r="I49" i="8"/>
  <c r="G49" i="8"/>
  <c r="E49" i="8"/>
  <c r="AX49" i="8"/>
  <c r="AV49" i="8"/>
  <c r="AT49" i="8"/>
  <c r="AR49" i="8"/>
  <c r="AP49" i="8"/>
  <c r="AN49" i="8"/>
  <c r="AL49" i="8"/>
  <c r="AJ49" i="8"/>
  <c r="AH49" i="8"/>
  <c r="AF49" i="8"/>
  <c r="AD49" i="8"/>
  <c r="AB49" i="8"/>
  <c r="Z49" i="8"/>
  <c r="X49" i="8"/>
  <c r="V49" i="8"/>
  <c r="T49" i="8"/>
  <c r="R49" i="8"/>
  <c r="P49" i="8"/>
  <c r="N49" i="8"/>
  <c r="L49" i="8"/>
  <c r="J49" i="8"/>
  <c r="H49" i="8"/>
  <c r="F49" i="8"/>
  <c r="D49" i="8"/>
  <c r="BK18" i="8"/>
  <c r="BK54" i="8"/>
  <c r="BG49" i="8"/>
  <c r="BK38" i="8"/>
  <c r="BJ49" i="8"/>
  <c r="BF49" i="8"/>
  <c r="BD49" i="8"/>
  <c r="AZ49" i="8"/>
  <c r="BK9" i="8"/>
  <c r="BK12" i="8"/>
  <c r="BK66" i="8"/>
  <c r="BK65" i="8"/>
  <c r="BB49" i="8"/>
  <c r="BK31" i="8"/>
  <c r="BK15" i="8"/>
  <c r="C49" i="8"/>
  <c r="BH49" i="8"/>
  <c r="BI32" i="8"/>
  <c r="BG32" i="8"/>
  <c r="BG73" i="8" s="1"/>
  <c r="BE32" i="8"/>
  <c r="BE73" i="8" s="1"/>
  <c r="BC32" i="8"/>
  <c r="BC73" i="8" s="1"/>
  <c r="BA32" i="8"/>
  <c r="BA73" i="8" s="1"/>
  <c r="AY32" i="8"/>
  <c r="AY73" i="8" s="1"/>
  <c r="AW32" i="8"/>
  <c r="AW73" i="8" s="1"/>
  <c r="AU32" i="8"/>
  <c r="AU73" i="8" s="1"/>
  <c r="AS32" i="8"/>
  <c r="AS73" i="8" s="1"/>
  <c r="AQ32" i="8"/>
  <c r="AQ73" i="8" s="1"/>
  <c r="AO32" i="8"/>
  <c r="AO73" i="8" s="1"/>
  <c r="AM32" i="8"/>
  <c r="AM73" i="8" s="1"/>
  <c r="AK32" i="8"/>
  <c r="AK73" i="8" s="1"/>
  <c r="AI32" i="8"/>
  <c r="AI73" i="8" s="1"/>
  <c r="AG32" i="8"/>
  <c r="AG73" i="8" s="1"/>
  <c r="AE32" i="8"/>
  <c r="AC32" i="8"/>
  <c r="AC73" i="8" s="1"/>
  <c r="AA32" i="8"/>
  <c r="AA73" i="8" s="1"/>
  <c r="Y32" i="8"/>
  <c r="Y73" i="8" s="1"/>
  <c r="W32" i="8"/>
  <c r="W73" i="8" s="1"/>
  <c r="BJ32" i="8"/>
  <c r="BH32" i="8"/>
  <c r="BF32" i="8"/>
  <c r="BD32" i="8"/>
  <c r="BD73" i="8" s="1"/>
  <c r="BB32" i="8"/>
  <c r="AZ32" i="8"/>
  <c r="AX32" i="8"/>
  <c r="AV32" i="8"/>
  <c r="AT32" i="8"/>
  <c r="AR32" i="8"/>
  <c r="AP32" i="8"/>
  <c r="AN32" i="8"/>
  <c r="AL32" i="8"/>
  <c r="AJ32" i="8"/>
  <c r="AH32" i="8"/>
  <c r="AF32" i="8"/>
  <c r="AD32" i="8"/>
  <c r="AB32" i="8"/>
  <c r="Z32" i="8"/>
  <c r="X32" i="8"/>
  <c r="V32" i="8"/>
  <c r="T32" i="8"/>
  <c r="R32" i="8"/>
  <c r="P32" i="8"/>
  <c r="N32" i="8"/>
  <c r="L32" i="8"/>
  <c r="J32" i="8"/>
  <c r="H32" i="8"/>
  <c r="F32" i="8"/>
  <c r="D32" i="8"/>
  <c r="U32" i="8"/>
  <c r="U73" i="8" s="1"/>
  <c r="S32" i="8"/>
  <c r="S73" i="8" s="1"/>
  <c r="Q32" i="8"/>
  <c r="Q73" i="8" s="1"/>
  <c r="O32" i="8"/>
  <c r="O73" i="8" s="1"/>
  <c r="M32" i="8"/>
  <c r="M73" i="8" s="1"/>
  <c r="K32" i="8"/>
  <c r="K73" i="8" s="1"/>
  <c r="I32" i="8"/>
  <c r="I73" i="8" s="1"/>
  <c r="G32" i="8"/>
  <c r="G73" i="8" s="1"/>
  <c r="E32" i="8"/>
  <c r="E73" i="8" s="1"/>
  <c r="C32" i="8"/>
  <c r="AE73" i="8" l="1"/>
  <c r="BI73" i="8"/>
  <c r="D73" i="8"/>
  <c r="H73" i="8"/>
  <c r="L73" i="8"/>
  <c r="P73" i="8"/>
  <c r="T73" i="8"/>
  <c r="X73" i="8"/>
  <c r="AB73" i="8"/>
  <c r="AF73" i="8"/>
  <c r="AJ73" i="8"/>
  <c r="AN73" i="8"/>
  <c r="AR73" i="8"/>
  <c r="AV73" i="8"/>
  <c r="F73" i="8"/>
  <c r="J73" i="8"/>
  <c r="N73" i="8"/>
  <c r="R73" i="8"/>
  <c r="V73" i="8"/>
  <c r="Z73" i="8"/>
  <c r="AD73" i="8"/>
  <c r="AH73" i="8"/>
  <c r="AL73" i="8"/>
  <c r="AP73" i="8"/>
  <c r="AT73" i="8"/>
  <c r="AX73" i="8"/>
  <c r="AZ73" i="8"/>
  <c r="BB73" i="8"/>
  <c r="BJ73" i="8"/>
  <c r="BF73" i="8"/>
  <c r="BH73" i="8"/>
  <c r="BK49" i="8"/>
  <c r="C73" i="8"/>
  <c r="BK32" i="8"/>
  <c r="BK73" i="8" l="1"/>
</calcChain>
</file>

<file path=xl/sharedStrings.xml><?xml version="1.0" encoding="utf-8"?>
<sst xmlns="http://schemas.openxmlformats.org/spreadsheetml/2006/main" count="175" uniqueCount="132">
  <si>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</si>
  <si>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</si>
  <si>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</si>
  <si>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</si>
  <si>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</si>
  <si>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</si>
  <si>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</si>
  <si>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</si>
  <si>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</si>
  <si>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</si>
  <si>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</si>
  <si>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T15</t>
  </si>
  <si>
    <t>B15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</si>
  <si>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</si>
  <si>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</si>
  <si>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</si>
  <si>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</si>
  <si>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</si>
  <si>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</si>
  <si>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</si>
  <si>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</si>
  <si>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</si>
  <si>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</si>
  <si>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</si>
  <si>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</si>
  <si>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</si>
  <si>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</si>
  <si>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</si>
  <si>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</si>
  <si>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</si>
  <si>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</si>
  <si>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</si>
  <si>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</si>
  <si>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</si>
  <si>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</si>
  <si>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</si>
  <si>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</si>
  <si>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</si>
  <si>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</si>
  <si>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</si>
  <si>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</si>
  <si>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</si>
  <si>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</si>
  <si>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</si>
  <si>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</si>
  <si>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</si>
  <si>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</si>
  <si>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</si>
  <si>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</si>
  <si>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</si>
  <si>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</si>
  <si>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</si>
  <si>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</si>
  <si>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</si>
  <si>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</si>
  <si>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</si>
  <si>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</si>
  <si>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</si>
  <si>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</si>
  <si>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</si>
  <si>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</si>
  <si>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</si>
  <si>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</si>
  <si>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</si>
  <si>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</si>
  <si>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</si>
  <si>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</si>
  <si>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</si>
  <si>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</si>
  <si>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</si>
  <si>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</si>
  <si>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</si>
  <si>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</si>
  <si>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</si>
  <si>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</si>
  <si>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</si>
  <si>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</si>
  <si>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</si>
  <si>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</si>
  <si>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</si>
  <si>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</si>
  <si>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</si>
  <si>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</si>
  <si>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</si>
  <si>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</si>
  <si>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</si>
  <si>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</si>
  <si>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</si>
  <si>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</si>
  <si>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</si>
  <si>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</si>
  <si>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</si>
  <si>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</si>
  <si>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</si>
  <si>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</si>
  <si>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</si>
  <si>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</si>
  <si>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</si>
  <si>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</si>
  <si>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</si>
  <si>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</si>
  <si>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</si>
  <si>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</si>
  <si>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</si>
  <si>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</si>
  <si>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</si>
  <si>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BOND FUND</t>
  </si>
  <si>
    <t>LIC MF CAPITAL PROTECTION ORIENTED FUND - Series 2</t>
  </si>
  <si>
    <t>LIC MF DUAL ADVANTAGE FIXED TERM PLAN-SERIES 1</t>
  </si>
  <si>
    <t>LIC MF DUAL ADVANTAGE FIXED TERM PLAN-SERIES 2</t>
  </si>
  <si>
    <t>LIC MF DUAL ADVANTAGE FIXED TERM PLAN-SERIES 3</t>
  </si>
  <si>
    <t>LIC MF INCOME PLUS FUND</t>
  </si>
  <si>
    <t>LIC MF MONTHLY INCOME PLAN</t>
  </si>
  <si>
    <t>LIC MF SAVINGS PLUS FUND</t>
  </si>
  <si>
    <t>LIC MF TAX PLAN</t>
  </si>
  <si>
    <t>LIC MF Unit Linked Insurance Scheme</t>
  </si>
  <si>
    <t>LIC MF EQUITY FUND</t>
  </si>
  <si>
    <t>LIC MF GROWTH FUND</t>
  </si>
  <si>
    <t>LIC MF INDEX FUND NIFTY</t>
  </si>
  <si>
    <t>LIC MF INDEX FUND SENSEX</t>
  </si>
  <si>
    <t>LIC MF INFRASTRUCTURE FUND</t>
  </si>
  <si>
    <t>LIC MF MIDCAP FUND</t>
  </si>
  <si>
    <t>LIC MF BALANCE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</si>
  <si>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</si>
  <si>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</si>
  <si>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</si>
  <si>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</si>
  <si>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</si>
  <si>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LIC MF BANKING &amp; FINANCIAL SERVICES FUND</t>
  </si>
  <si>
    <t>LIC Mutual Fund: Net Average Assets Under Management (AAUM) as on 31/03/2018 (All figures in Rs. Crore)</t>
  </si>
  <si>
    <t>Table showing State wise /Union Territory wise contribution to AAUM of category of schemes as on 31.03.2018</t>
  </si>
  <si>
    <t xml:space="preserve">LIC MF CHILDRENS GIFT FUND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</si>
</sst>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5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6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2"/>
  <sheetViews>
    <sheetView tabSelected="1" zoomScale="75" zoomScaleNormal="7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activeCell="C6" sqref="C6:BK6"/>
    </sheetView>
  </sheetViews>
  <sheetFormatPr defaultColWidth="9.140625" defaultRowHeight="12.75" x14ac:dyDescent="0.2"/>
  <cols>
    <col min="1" max="1" width="8.28515625" style="25" customWidth="1"/>
    <col min="2" max="2" width="70.42578125" style="25" bestFit="1" customWidth="1"/>
    <col min="3" max="8" width="6.42578125" style="25" bestFit="1" customWidth="1"/>
    <col min="9" max="10" width="8.7109375" style="25" customWidth="1"/>
    <col min="11" max="11" width="6.42578125" style="25" bestFit="1" customWidth="1"/>
    <col min="12" max="12" width="9" style="25" customWidth="1"/>
    <col min="13" max="18" width="6.42578125" style="25" bestFit="1" customWidth="1"/>
    <col min="19" max="19" width="7.5703125" style="25" bestFit="1" customWidth="1"/>
    <col min="20" max="20" width="8.7109375" style="25" customWidth="1"/>
    <col min="21" max="23" width="6.42578125" style="25" bestFit="1" customWidth="1"/>
    <col min="24" max="24" width="6.42578125" style="25" customWidth="1"/>
    <col min="25" max="36" width="6.42578125" style="25" bestFit="1" customWidth="1"/>
    <col min="37" max="37" width="6" style="25" bestFit="1" customWidth="1"/>
    <col min="38" max="47" width="6.42578125" style="25" bestFit="1" customWidth="1"/>
    <col min="48" max="48" width="8.28515625" style="25" bestFit="1" customWidth="1"/>
    <col min="49" max="49" width="8.7109375" style="25" customWidth="1"/>
    <col min="50" max="50" width="7.5703125" style="25" bestFit="1" customWidth="1"/>
    <col min="51" max="51" width="6.42578125" style="25" bestFit="1" customWidth="1"/>
    <col min="52" max="52" width="7.5703125" style="25" bestFit="1" customWidth="1"/>
    <col min="53" max="57" width="6.42578125" style="25" bestFit="1" customWidth="1"/>
    <col min="58" max="58" width="9.140625" style="25" bestFit="1" customWidth="1"/>
    <col min="59" max="60" width="7.5703125" style="25" bestFit="1" customWidth="1"/>
    <col min="61" max="61" width="6.42578125" style="25" bestFit="1" customWidth="1"/>
    <col min="62" max="62" width="7.5703125" style="25" bestFit="1" customWidth="1"/>
    <col min="63" max="63" width="17" style="25" customWidth="1"/>
    <col min="64" max="16384" width="9.140625" style="25"/>
  </cols>
  <sheetData>
    <row r="1" spans="1:107" s="12" customFormat="1" ht="19.5" thickBot="1" x14ac:dyDescent="0.35">
      <c r="A1" s="73" t="s">
        <v>77</v>
      </c>
      <c r="B1" s="62" t="s">
        <v>31</v>
      </c>
      <c r="C1" s="53" t="s">
        <v>129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5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 x14ac:dyDescent="0.4">
      <c r="A2" s="74"/>
      <c r="B2" s="63"/>
      <c r="C2" s="67" t="s">
        <v>30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9"/>
      <c r="W2" s="67" t="s">
        <v>26</v>
      </c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9"/>
      <c r="AQ2" s="67" t="s">
        <v>27</v>
      </c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9"/>
      <c r="BK2" s="59" t="s">
        <v>24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 x14ac:dyDescent="0.4">
      <c r="A3" s="74"/>
      <c r="B3" s="63"/>
      <c r="C3" s="56" t="s">
        <v>11</v>
      </c>
      <c r="D3" s="57"/>
      <c r="E3" s="57"/>
      <c r="F3" s="57"/>
      <c r="G3" s="57"/>
      <c r="H3" s="57"/>
      <c r="I3" s="57"/>
      <c r="J3" s="57"/>
      <c r="K3" s="57"/>
      <c r="L3" s="58"/>
      <c r="M3" s="56" t="s">
        <v>12</v>
      </c>
      <c r="N3" s="57"/>
      <c r="O3" s="57"/>
      <c r="P3" s="57"/>
      <c r="Q3" s="57"/>
      <c r="R3" s="57"/>
      <c r="S3" s="57"/>
      <c r="T3" s="57"/>
      <c r="U3" s="57"/>
      <c r="V3" s="58"/>
      <c r="W3" s="56" t="s">
        <v>11</v>
      </c>
      <c r="X3" s="57"/>
      <c r="Y3" s="57"/>
      <c r="Z3" s="57"/>
      <c r="AA3" s="57"/>
      <c r="AB3" s="57"/>
      <c r="AC3" s="57"/>
      <c r="AD3" s="57"/>
      <c r="AE3" s="57"/>
      <c r="AF3" s="58"/>
      <c r="AG3" s="56" t="s">
        <v>12</v>
      </c>
      <c r="AH3" s="57"/>
      <c r="AI3" s="57"/>
      <c r="AJ3" s="57"/>
      <c r="AK3" s="57"/>
      <c r="AL3" s="57"/>
      <c r="AM3" s="57"/>
      <c r="AN3" s="57"/>
      <c r="AO3" s="57"/>
      <c r="AP3" s="58"/>
      <c r="AQ3" s="56" t="s">
        <v>11</v>
      </c>
      <c r="AR3" s="57"/>
      <c r="AS3" s="57"/>
      <c r="AT3" s="57"/>
      <c r="AU3" s="57"/>
      <c r="AV3" s="57"/>
      <c r="AW3" s="57"/>
      <c r="AX3" s="57"/>
      <c r="AY3" s="57"/>
      <c r="AZ3" s="58"/>
      <c r="BA3" s="56" t="s">
        <v>12</v>
      </c>
      <c r="BB3" s="57"/>
      <c r="BC3" s="57"/>
      <c r="BD3" s="57"/>
      <c r="BE3" s="57"/>
      <c r="BF3" s="57"/>
      <c r="BG3" s="57"/>
      <c r="BH3" s="57"/>
      <c r="BI3" s="57"/>
      <c r="BJ3" s="58"/>
      <c r="BK3" s="60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 x14ac:dyDescent="0.35">
      <c r="A4" s="74"/>
      <c r="B4" s="63"/>
      <c r="C4" s="50" t="s">
        <v>37</v>
      </c>
      <c r="D4" s="51"/>
      <c r="E4" s="51"/>
      <c r="F4" s="51"/>
      <c r="G4" s="52"/>
      <c r="H4" s="47" t="s">
        <v>38</v>
      </c>
      <c r="I4" s="48"/>
      <c r="J4" s="48"/>
      <c r="K4" s="48"/>
      <c r="L4" s="49"/>
      <c r="M4" s="50" t="s">
        <v>37</v>
      </c>
      <c r="N4" s="51"/>
      <c r="O4" s="51"/>
      <c r="P4" s="51"/>
      <c r="Q4" s="52"/>
      <c r="R4" s="47" t="s">
        <v>38</v>
      </c>
      <c r="S4" s="48"/>
      <c r="T4" s="48"/>
      <c r="U4" s="48"/>
      <c r="V4" s="49"/>
      <c r="W4" s="50" t="s">
        <v>37</v>
      </c>
      <c r="X4" s="51"/>
      <c r="Y4" s="51"/>
      <c r="Z4" s="51"/>
      <c r="AA4" s="52"/>
      <c r="AB4" s="47" t="s">
        <v>38</v>
      </c>
      <c r="AC4" s="48"/>
      <c r="AD4" s="48"/>
      <c r="AE4" s="48"/>
      <c r="AF4" s="49"/>
      <c r="AG4" s="50" t="s">
        <v>37</v>
      </c>
      <c r="AH4" s="51"/>
      <c r="AI4" s="51"/>
      <c r="AJ4" s="51"/>
      <c r="AK4" s="52"/>
      <c r="AL4" s="47" t="s">
        <v>38</v>
      </c>
      <c r="AM4" s="48"/>
      <c r="AN4" s="48"/>
      <c r="AO4" s="48"/>
      <c r="AP4" s="49"/>
      <c r="AQ4" s="50" t="s">
        <v>37</v>
      </c>
      <c r="AR4" s="51"/>
      <c r="AS4" s="51"/>
      <c r="AT4" s="51"/>
      <c r="AU4" s="52"/>
      <c r="AV4" s="47" t="s">
        <v>38</v>
      </c>
      <c r="AW4" s="48"/>
      <c r="AX4" s="48"/>
      <c r="AY4" s="48"/>
      <c r="AZ4" s="49"/>
      <c r="BA4" s="50" t="s">
        <v>37</v>
      </c>
      <c r="BB4" s="51"/>
      <c r="BC4" s="51"/>
      <c r="BD4" s="51"/>
      <c r="BE4" s="52"/>
      <c r="BF4" s="47" t="s">
        <v>38</v>
      </c>
      <c r="BG4" s="48"/>
      <c r="BH4" s="48"/>
      <c r="BI4" s="48"/>
      <c r="BJ4" s="49"/>
      <c r="BK4" s="60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 x14ac:dyDescent="0.3">
      <c r="A5" s="74"/>
      <c r="B5" s="63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1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 x14ac:dyDescent="0.2">
      <c r="A6" s="23" t="s">
        <v>0</v>
      </c>
      <c r="B6" s="24" t="s">
        <v>6</v>
      </c>
      <c r="C6" s="64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6"/>
    </row>
    <row r="7" spans="1:107" x14ac:dyDescent="0.2">
      <c r="A7" s="23" t="s">
        <v>78</v>
      </c>
      <c r="B7" s="26" t="s">
        <v>13</v>
      </c>
      <c r="C7" s="64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6"/>
    </row>
    <row r="8" spans="1:107" x14ac:dyDescent="0.2">
      <c r="A8" s="23"/>
      <c r="B8" s="27" t="s">
        <v>104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7.7901093062645632</v>
      </c>
      <c r="I8" s="28">
        <v>7498.0203755967514</v>
      </c>
      <c r="J8" s="28">
        <v>2550.3242366350764</v>
      </c>
      <c r="K8" s="28">
        <v>0</v>
      </c>
      <c r="L8" s="28">
        <v>223.39648411100168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5.3209688493492768</v>
      </c>
      <c r="S8" s="28">
        <v>199.06484926827741</v>
      </c>
      <c r="T8" s="28">
        <v>585.52847473729548</v>
      </c>
      <c r="U8" s="28">
        <v>0</v>
      </c>
      <c r="V8" s="28">
        <v>20.822349326877706</v>
      </c>
      <c r="W8" s="28">
        <v>1.6626572479207982E-3</v>
      </c>
      <c r="X8" s="28">
        <v>66.733173251000494</v>
      </c>
      <c r="Y8" s="28">
        <v>0</v>
      </c>
      <c r="Z8" s="28">
        <v>0</v>
      </c>
      <c r="AA8" s="28">
        <v>0.14142849714666503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0.21950007719711692</v>
      </c>
      <c r="AH8" s="28">
        <v>5.5406775710306333E-2</v>
      </c>
      <c r="AI8" s="28">
        <v>0</v>
      </c>
      <c r="AJ8" s="28">
        <v>0</v>
      </c>
      <c r="AK8" s="28">
        <v>0.51762981125452345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22.629086548776019</v>
      </c>
      <c r="AW8" s="28">
        <v>1024.6763461545711</v>
      </c>
      <c r="AX8" s="28">
        <v>120.35078279665859</v>
      </c>
      <c r="AY8" s="28">
        <v>0</v>
      </c>
      <c r="AZ8" s="28">
        <v>105.29334945002618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14.38818820789815</v>
      </c>
      <c r="BG8" s="28">
        <v>13.087698392049298</v>
      </c>
      <c r="BH8" s="28">
        <v>51.161599491128563</v>
      </c>
      <c r="BI8" s="28">
        <v>0</v>
      </c>
      <c r="BJ8" s="28">
        <v>17.920687057498629</v>
      </c>
      <c r="BK8" s="29">
        <f>SUM(C8:BJ8)</f>
        <v>12527.444386999059</v>
      </c>
    </row>
    <row r="9" spans="1:107" x14ac:dyDescent="0.2">
      <c r="A9" s="23"/>
      <c r="B9" s="30" t="s">
        <v>87</v>
      </c>
      <c r="C9" s="31">
        <f>SUM(C8)</f>
        <v>0</v>
      </c>
      <c r="D9" s="31">
        <f t="shared" ref="D9:BJ9" si="0">SUM(D8)</f>
        <v>0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7.7901093062645632</v>
      </c>
      <c r="I9" s="31">
        <f t="shared" si="0"/>
        <v>7498.0203755967514</v>
      </c>
      <c r="J9" s="31">
        <f t="shared" si="0"/>
        <v>2550.3242366350764</v>
      </c>
      <c r="K9" s="31">
        <f t="shared" si="0"/>
        <v>0</v>
      </c>
      <c r="L9" s="31">
        <f t="shared" si="0"/>
        <v>223.39648411100168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5.3209688493492768</v>
      </c>
      <c r="S9" s="31">
        <f t="shared" si="0"/>
        <v>199.06484926827741</v>
      </c>
      <c r="T9" s="31">
        <f t="shared" si="0"/>
        <v>585.52847473729548</v>
      </c>
      <c r="U9" s="31">
        <f t="shared" si="0"/>
        <v>0</v>
      </c>
      <c r="V9" s="31">
        <f t="shared" si="0"/>
        <v>20.822349326877706</v>
      </c>
      <c r="W9" s="31">
        <f t="shared" si="0"/>
        <v>1.6626572479207982E-3</v>
      </c>
      <c r="X9" s="31">
        <f t="shared" si="0"/>
        <v>66.733173251000494</v>
      </c>
      <c r="Y9" s="31">
        <f t="shared" si="0"/>
        <v>0</v>
      </c>
      <c r="Z9" s="31">
        <f t="shared" si="0"/>
        <v>0</v>
      </c>
      <c r="AA9" s="31">
        <f t="shared" si="0"/>
        <v>0.14142849714666503</v>
      </c>
      <c r="AB9" s="31">
        <f t="shared" si="0"/>
        <v>0</v>
      </c>
      <c r="AC9" s="31">
        <f t="shared" si="0"/>
        <v>0</v>
      </c>
      <c r="AD9" s="31">
        <f t="shared" si="0"/>
        <v>0</v>
      </c>
      <c r="AE9" s="31">
        <f t="shared" si="0"/>
        <v>0</v>
      </c>
      <c r="AF9" s="31">
        <f t="shared" si="0"/>
        <v>0</v>
      </c>
      <c r="AG9" s="31">
        <f t="shared" si="0"/>
        <v>0.21950007719711692</v>
      </c>
      <c r="AH9" s="31">
        <f t="shared" si="0"/>
        <v>5.5406775710306333E-2</v>
      </c>
      <c r="AI9" s="31">
        <f t="shared" si="0"/>
        <v>0</v>
      </c>
      <c r="AJ9" s="31">
        <f t="shared" si="0"/>
        <v>0</v>
      </c>
      <c r="AK9" s="31">
        <f t="shared" si="0"/>
        <v>0.51762981125452345</v>
      </c>
      <c r="AL9" s="31">
        <f t="shared" si="0"/>
        <v>0</v>
      </c>
      <c r="AM9" s="31">
        <f t="shared" si="0"/>
        <v>0</v>
      </c>
      <c r="AN9" s="31">
        <f t="shared" si="0"/>
        <v>0</v>
      </c>
      <c r="AO9" s="31">
        <f t="shared" si="0"/>
        <v>0</v>
      </c>
      <c r="AP9" s="31">
        <f t="shared" si="0"/>
        <v>0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22.629086548776019</v>
      </c>
      <c r="AW9" s="31">
        <f t="shared" si="0"/>
        <v>1024.6763461545711</v>
      </c>
      <c r="AX9" s="31">
        <f t="shared" si="0"/>
        <v>120.35078279665859</v>
      </c>
      <c r="AY9" s="31">
        <f t="shared" si="0"/>
        <v>0</v>
      </c>
      <c r="AZ9" s="31">
        <f t="shared" si="0"/>
        <v>105.29334945002618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14.38818820789815</v>
      </c>
      <c r="BG9" s="31">
        <f t="shared" si="0"/>
        <v>13.087698392049298</v>
      </c>
      <c r="BH9" s="31">
        <f t="shared" si="0"/>
        <v>51.161599491128563</v>
      </c>
      <c r="BI9" s="31">
        <f t="shared" si="0"/>
        <v>0</v>
      </c>
      <c r="BJ9" s="31">
        <f t="shared" si="0"/>
        <v>17.920687057498629</v>
      </c>
      <c r="BK9" s="29">
        <f>SUM(C9:BJ9)</f>
        <v>12527.444386999059</v>
      </c>
    </row>
    <row r="10" spans="1:107" x14ac:dyDescent="0.2">
      <c r="A10" s="23" t="s">
        <v>79</v>
      </c>
      <c r="B10" s="26" t="s">
        <v>3</v>
      </c>
      <c r="C10" s="70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2"/>
    </row>
    <row r="11" spans="1:107" x14ac:dyDescent="0.2">
      <c r="A11" s="23"/>
      <c r="B11" s="27" t="s">
        <v>105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0.46683274737913372</v>
      </c>
      <c r="I11" s="28">
        <v>1.9773755726850648</v>
      </c>
      <c r="J11" s="28">
        <v>0.12433383510328744</v>
      </c>
      <c r="K11" s="28">
        <v>0</v>
      </c>
      <c r="L11" s="28">
        <v>20.573870834799543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0.35681572350189106</v>
      </c>
      <c r="S11" s="28">
        <v>0.77228588152461708</v>
      </c>
      <c r="T11" s="28">
        <v>8.4640581108354418</v>
      </c>
      <c r="U11" s="28">
        <v>0</v>
      </c>
      <c r="V11" s="28">
        <v>0.18612423813876122</v>
      </c>
      <c r="W11" s="28">
        <v>0</v>
      </c>
      <c r="X11" s="28">
        <v>0</v>
      </c>
      <c r="Y11" s="28">
        <v>0</v>
      </c>
      <c r="Z11" s="28">
        <v>0</v>
      </c>
      <c r="AA11" s="28">
        <v>3.0803687843048398E-2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3.3264010230395706E-2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1.2869329600746471</v>
      </c>
      <c r="AW11" s="28">
        <v>11.088818004801245</v>
      </c>
      <c r="AX11" s="28">
        <v>7.0940453360336289</v>
      </c>
      <c r="AY11" s="28">
        <v>0</v>
      </c>
      <c r="AZ11" s="28">
        <v>1.5876417249975372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1.9391105996473132</v>
      </c>
      <c r="BG11" s="28">
        <v>14.126183556040591</v>
      </c>
      <c r="BH11" s="28">
        <v>6.8667585487757448</v>
      </c>
      <c r="BI11" s="28">
        <v>0</v>
      </c>
      <c r="BJ11" s="28">
        <v>0.74535429674941756</v>
      </c>
      <c r="BK11" s="29">
        <f t="shared" ref="BK11:BK12" si="1">SUM(C11:BJ11)</f>
        <v>77.720609669161306</v>
      </c>
    </row>
    <row r="12" spans="1:107" x14ac:dyDescent="0.2">
      <c r="A12" s="23"/>
      <c r="B12" s="30" t="s">
        <v>88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0.46683274737913372</v>
      </c>
      <c r="I12" s="31">
        <f t="shared" si="2"/>
        <v>1.9773755726850648</v>
      </c>
      <c r="J12" s="31">
        <f t="shared" si="2"/>
        <v>0.12433383510328744</v>
      </c>
      <c r="K12" s="31">
        <f t="shared" si="2"/>
        <v>0</v>
      </c>
      <c r="L12" s="31">
        <f t="shared" si="2"/>
        <v>20.573870834799543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0.35681572350189106</v>
      </c>
      <c r="S12" s="31">
        <f t="shared" si="2"/>
        <v>0.77228588152461708</v>
      </c>
      <c r="T12" s="31">
        <f t="shared" si="2"/>
        <v>8.4640581108354418</v>
      </c>
      <c r="U12" s="31">
        <f t="shared" si="2"/>
        <v>0</v>
      </c>
      <c r="V12" s="31">
        <f t="shared" si="2"/>
        <v>0.18612423813876122</v>
      </c>
      <c r="W12" s="31">
        <f t="shared" si="2"/>
        <v>0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3.0803687843048398E-2</v>
      </c>
      <c r="AB12" s="31">
        <f t="shared" si="2"/>
        <v>0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3.3264010230395706E-2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0</v>
      </c>
      <c r="AL12" s="31">
        <f t="shared" si="2"/>
        <v>0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1.2869329600746471</v>
      </c>
      <c r="AW12" s="31">
        <f t="shared" si="2"/>
        <v>11.088818004801245</v>
      </c>
      <c r="AX12" s="31">
        <f t="shared" si="2"/>
        <v>7.0940453360336289</v>
      </c>
      <c r="AY12" s="31">
        <f t="shared" si="2"/>
        <v>0</v>
      </c>
      <c r="AZ12" s="31">
        <f t="shared" si="2"/>
        <v>1.5876417249975372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1.9391105996473132</v>
      </c>
      <c r="BG12" s="31">
        <f t="shared" si="2"/>
        <v>14.126183556040591</v>
      </c>
      <c r="BH12" s="31">
        <f t="shared" si="2"/>
        <v>6.8667585487757448</v>
      </c>
      <c r="BI12" s="31">
        <f t="shared" si="2"/>
        <v>0</v>
      </c>
      <c r="BJ12" s="31">
        <f t="shared" si="2"/>
        <v>0.74535429674941756</v>
      </c>
      <c r="BK12" s="29">
        <f t="shared" si="1"/>
        <v>77.720609669161306</v>
      </c>
    </row>
    <row r="13" spans="1:107" x14ac:dyDescent="0.2">
      <c r="A13" s="23" t="s">
        <v>80</v>
      </c>
      <c r="B13" s="26" t="s">
        <v>10</v>
      </c>
      <c r="C13" s="70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2"/>
    </row>
    <row r="14" spans="1:107" x14ac:dyDescent="0.2">
      <c r="A14" s="23"/>
      <c r="B14" s="32" t="s">
        <v>39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9">
        <f t="shared" ref="BK14:BK15" si="3">SUM(C14:BJ14)</f>
        <v>0</v>
      </c>
    </row>
    <row r="15" spans="1:107" x14ac:dyDescent="0.2">
      <c r="A15" s="23"/>
      <c r="B15" s="30" t="s">
        <v>95</v>
      </c>
      <c r="C15" s="31">
        <f t="shared" ref="C15:AH15" si="4">SUM(C14:C14)</f>
        <v>0</v>
      </c>
      <c r="D15" s="31">
        <f t="shared" si="4"/>
        <v>0</v>
      </c>
      <c r="E15" s="31">
        <f t="shared" si="4"/>
        <v>0</v>
      </c>
      <c r="F15" s="31">
        <f t="shared" si="4"/>
        <v>0</v>
      </c>
      <c r="G15" s="31">
        <f t="shared" si="4"/>
        <v>0</v>
      </c>
      <c r="H15" s="31">
        <f t="shared" si="4"/>
        <v>0</v>
      </c>
      <c r="I15" s="31">
        <f t="shared" si="4"/>
        <v>0</v>
      </c>
      <c r="J15" s="31">
        <f t="shared" si="4"/>
        <v>0</v>
      </c>
      <c r="K15" s="31">
        <f t="shared" si="4"/>
        <v>0</v>
      </c>
      <c r="L15" s="31">
        <f t="shared" si="4"/>
        <v>0</v>
      </c>
      <c r="M15" s="31">
        <f t="shared" si="4"/>
        <v>0</v>
      </c>
      <c r="N15" s="31">
        <f t="shared" si="4"/>
        <v>0</v>
      </c>
      <c r="O15" s="31">
        <f t="shared" si="4"/>
        <v>0</v>
      </c>
      <c r="P15" s="31">
        <f t="shared" si="4"/>
        <v>0</v>
      </c>
      <c r="Q15" s="31">
        <f t="shared" si="4"/>
        <v>0</v>
      </c>
      <c r="R15" s="31">
        <f t="shared" si="4"/>
        <v>0</v>
      </c>
      <c r="S15" s="31">
        <f t="shared" si="4"/>
        <v>0</v>
      </c>
      <c r="T15" s="31">
        <f t="shared" si="4"/>
        <v>0</v>
      </c>
      <c r="U15" s="31">
        <f t="shared" si="4"/>
        <v>0</v>
      </c>
      <c r="V15" s="31">
        <f t="shared" si="4"/>
        <v>0</v>
      </c>
      <c r="W15" s="31">
        <f t="shared" si="4"/>
        <v>0</v>
      </c>
      <c r="X15" s="31">
        <f t="shared" si="4"/>
        <v>0</v>
      </c>
      <c r="Y15" s="31">
        <f t="shared" si="4"/>
        <v>0</v>
      </c>
      <c r="Z15" s="31">
        <f t="shared" si="4"/>
        <v>0</v>
      </c>
      <c r="AA15" s="31">
        <f t="shared" si="4"/>
        <v>0</v>
      </c>
      <c r="AB15" s="31">
        <f t="shared" si="4"/>
        <v>0</v>
      </c>
      <c r="AC15" s="31">
        <f t="shared" si="4"/>
        <v>0</v>
      </c>
      <c r="AD15" s="31">
        <f t="shared" si="4"/>
        <v>0</v>
      </c>
      <c r="AE15" s="31">
        <f t="shared" si="4"/>
        <v>0</v>
      </c>
      <c r="AF15" s="31">
        <f t="shared" si="4"/>
        <v>0</v>
      </c>
      <c r="AG15" s="31">
        <f t="shared" si="4"/>
        <v>0</v>
      </c>
      <c r="AH15" s="31">
        <f t="shared" si="4"/>
        <v>0</v>
      </c>
      <c r="AI15" s="31">
        <f t="shared" ref="AI15:BJ15" si="5">SUM(AI14:AI14)</f>
        <v>0</v>
      </c>
      <c r="AJ15" s="31">
        <f t="shared" si="5"/>
        <v>0</v>
      </c>
      <c r="AK15" s="31">
        <f t="shared" si="5"/>
        <v>0</v>
      </c>
      <c r="AL15" s="31">
        <f t="shared" si="5"/>
        <v>0</v>
      </c>
      <c r="AM15" s="31">
        <f t="shared" si="5"/>
        <v>0</v>
      </c>
      <c r="AN15" s="31">
        <f t="shared" si="5"/>
        <v>0</v>
      </c>
      <c r="AO15" s="31">
        <f t="shared" si="5"/>
        <v>0</v>
      </c>
      <c r="AP15" s="31">
        <f t="shared" si="5"/>
        <v>0</v>
      </c>
      <c r="AQ15" s="31">
        <f t="shared" si="5"/>
        <v>0</v>
      </c>
      <c r="AR15" s="31">
        <f t="shared" si="5"/>
        <v>0</v>
      </c>
      <c r="AS15" s="31">
        <f t="shared" si="5"/>
        <v>0</v>
      </c>
      <c r="AT15" s="31">
        <f t="shared" si="5"/>
        <v>0</v>
      </c>
      <c r="AU15" s="31">
        <f t="shared" si="5"/>
        <v>0</v>
      </c>
      <c r="AV15" s="31">
        <f t="shared" si="5"/>
        <v>0</v>
      </c>
      <c r="AW15" s="31">
        <f t="shared" si="5"/>
        <v>0</v>
      </c>
      <c r="AX15" s="31">
        <f t="shared" si="5"/>
        <v>0</v>
      </c>
      <c r="AY15" s="31">
        <f t="shared" si="5"/>
        <v>0</v>
      </c>
      <c r="AZ15" s="31">
        <f t="shared" si="5"/>
        <v>0</v>
      </c>
      <c r="BA15" s="31">
        <f t="shared" si="5"/>
        <v>0</v>
      </c>
      <c r="BB15" s="31">
        <f t="shared" si="5"/>
        <v>0</v>
      </c>
      <c r="BC15" s="31">
        <f t="shared" si="5"/>
        <v>0</v>
      </c>
      <c r="BD15" s="31">
        <f t="shared" si="5"/>
        <v>0</v>
      </c>
      <c r="BE15" s="31">
        <f t="shared" si="5"/>
        <v>0</v>
      </c>
      <c r="BF15" s="31">
        <f t="shared" si="5"/>
        <v>0</v>
      </c>
      <c r="BG15" s="31">
        <f t="shared" si="5"/>
        <v>0</v>
      </c>
      <c r="BH15" s="31">
        <f t="shared" si="5"/>
        <v>0</v>
      </c>
      <c r="BI15" s="31">
        <f t="shared" si="5"/>
        <v>0</v>
      </c>
      <c r="BJ15" s="31">
        <f t="shared" si="5"/>
        <v>0</v>
      </c>
      <c r="BK15" s="29">
        <f t="shared" si="3"/>
        <v>0</v>
      </c>
    </row>
    <row r="16" spans="1:107" x14ac:dyDescent="0.2">
      <c r="A16" s="23" t="s">
        <v>81</v>
      </c>
      <c r="B16" s="26" t="s">
        <v>14</v>
      </c>
      <c r="C16" s="70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2"/>
    </row>
    <row r="17" spans="1:63" x14ac:dyDescent="0.2">
      <c r="A17" s="23"/>
      <c r="B17" s="30" t="s">
        <v>39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  <c r="BK17" s="29">
        <f t="shared" ref="BK17:BK18" si="6">SUM(C17:BJ17)</f>
        <v>0</v>
      </c>
    </row>
    <row r="18" spans="1:63" x14ac:dyDescent="0.2">
      <c r="A18" s="23"/>
      <c r="B18" s="30" t="s">
        <v>94</v>
      </c>
      <c r="C18" s="31">
        <f>SUM(C17)</f>
        <v>0</v>
      </c>
      <c r="D18" s="31">
        <f t="shared" ref="D18:BJ18" si="7">SUM(D17)</f>
        <v>0</v>
      </c>
      <c r="E18" s="31">
        <f t="shared" si="7"/>
        <v>0</v>
      </c>
      <c r="F18" s="31">
        <f t="shared" si="7"/>
        <v>0</v>
      </c>
      <c r="G18" s="31">
        <f t="shared" si="7"/>
        <v>0</v>
      </c>
      <c r="H18" s="31">
        <f t="shared" si="7"/>
        <v>0</v>
      </c>
      <c r="I18" s="31">
        <f t="shared" si="7"/>
        <v>0</v>
      </c>
      <c r="J18" s="31">
        <f t="shared" si="7"/>
        <v>0</v>
      </c>
      <c r="K18" s="31">
        <f t="shared" si="7"/>
        <v>0</v>
      </c>
      <c r="L18" s="31">
        <f t="shared" si="7"/>
        <v>0</v>
      </c>
      <c r="M18" s="31">
        <f t="shared" si="7"/>
        <v>0</v>
      </c>
      <c r="N18" s="31">
        <f t="shared" si="7"/>
        <v>0</v>
      </c>
      <c r="O18" s="31">
        <f t="shared" si="7"/>
        <v>0</v>
      </c>
      <c r="P18" s="31">
        <f t="shared" si="7"/>
        <v>0</v>
      </c>
      <c r="Q18" s="31">
        <f t="shared" si="7"/>
        <v>0</v>
      </c>
      <c r="R18" s="31">
        <f t="shared" si="7"/>
        <v>0</v>
      </c>
      <c r="S18" s="31">
        <f t="shared" si="7"/>
        <v>0</v>
      </c>
      <c r="T18" s="31">
        <f t="shared" si="7"/>
        <v>0</v>
      </c>
      <c r="U18" s="31">
        <f t="shared" si="7"/>
        <v>0</v>
      </c>
      <c r="V18" s="31">
        <f t="shared" si="7"/>
        <v>0</v>
      </c>
      <c r="W18" s="31">
        <f t="shared" si="7"/>
        <v>0</v>
      </c>
      <c r="X18" s="31">
        <f t="shared" si="7"/>
        <v>0</v>
      </c>
      <c r="Y18" s="31">
        <f t="shared" si="7"/>
        <v>0</v>
      </c>
      <c r="Z18" s="31">
        <f t="shared" si="7"/>
        <v>0</v>
      </c>
      <c r="AA18" s="31">
        <f t="shared" si="7"/>
        <v>0</v>
      </c>
      <c r="AB18" s="31">
        <f t="shared" si="7"/>
        <v>0</v>
      </c>
      <c r="AC18" s="31">
        <f t="shared" si="7"/>
        <v>0</v>
      </c>
      <c r="AD18" s="31">
        <f t="shared" si="7"/>
        <v>0</v>
      </c>
      <c r="AE18" s="31">
        <f t="shared" si="7"/>
        <v>0</v>
      </c>
      <c r="AF18" s="31">
        <f t="shared" si="7"/>
        <v>0</v>
      </c>
      <c r="AG18" s="31">
        <f t="shared" si="7"/>
        <v>0</v>
      </c>
      <c r="AH18" s="31">
        <f t="shared" si="7"/>
        <v>0</v>
      </c>
      <c r="AI18" s="31">
        <f t="shared" si="7"/>
        <v>0</v>
      </c>
      <c r="AJ18" s="31">
        <f t="shared" si="7"/>
        <v>0</v>
      </c>
      <c r="AK18" s="31">
        <f t="shared" si="7"/>
        <v>0</v>
      </c>
      <c r="AL18" s="31">
        <f t="shared" si="7"/>
        <v>0</v>
      </c>
      <c r="AM18" s="31">
        <f t="shared" si="7"/>
        <v>0</v>
      </c>
      <c r="AN18" s="31">
        <f t="shared" si="7"/>
        <v>0</v>
      </c>
      <c r="AO18" s="31">
        <f t="shared" si="7"/>
        <v>0</v>
      </c>
      <c r="AP18" s="31">
        <f t="shared" si="7"/>
        <v>0</v>
      </c>
      <c r="AQ18" s="31">
        <f t="shared" si="7"/>
        <v>0</v>
      </c>
      <c r="AR18" s="31">
        <f t="shared" si="7"/>
        <v>0</v>
      </c>
      <c r="AS18" s="31">
        <f t="shared" si="7"/>
        <v>0</v>
      </c>
      <c r="AT18" s="31">
        <f t="shared" si="7"/>
        <v>0</v>
      </c>
      <c r="AU18" s="31">
        <f t="shared" si="7"/>
        <v>0</v>
      </c>
      <c r="AV18" s="31">
        <f t="shared" si="7"/>
        <v>0</v>
      </c>
      <c r="AW18" s="31">
        <f t="shared" si="7"/>
        <v>0</v>
      </c>
      <c r="AX18" s="31">
        <f t="shared" si="7"/>
        <v>0</v>
      </c>
      <c r="AY18" s="31">
        <f t="shared" si="7"/>
        <v>0</v>
      </c>
      <c r="AZ18" s="31">
        <f t="shared" si="7"/>
        <v>0</v>
      </c>
      <c r="BA18" s="31">
        <f t="shared" si="7"/>
        <v>0</v>
      </c>
      <c r="BB18" s="31">
        <f t="shared" si="7"/>
        <v>0</v>
      </c>
      <c r="BC18" s="31">
        <f t="shared" si="7"/>
        <v>0</v>
      </c>
      <c r="BD18" s="31">
        <f t="shared" si="7"/>
        <v>0</v>
      </c>
      <c r="BE18" s="31">
        <f t="shared" si="7"/>
        <v>0</v>
      </c>
      <c r="BF18" s="31">
        <f t="shared" si="7"/>
        <v>0</v>
      </c>
      <c r="BG18" s="31">
        <f t="shared" si="7"/>
        <v>0</v>
      </c>
      <c r="BH18" s="31">
        <f t="shared" si="7"/>
        <v>0</v>
      </c>
      <c r="BI18" s="31">
        <f t="shared" si="7"/>
        <v>0</v>
      </c>
      <c r="BJ18" s="31">
        <f t="shared" si="7"/>
        <v>0</v>
      </c>
      <c r="BK18" s="29">
        <f t="shared" si="6"/>
        <v>0</v>
      </c>
    </row>
    <row r="19" spans="1:63" x14ac:dyDescent="0.2">
      <c r="A19" s="23" t="s">
        <v>83</v>
      </c>
      <c r="B19" s="26" t="s">
        <v>99</v>
      </c>
      <c r="C19" s="70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2"/>
    </row>
    <row r="20" spans="1:63" x14ac:dyDescent="0.2">
      <c r="A20" s="23"/>
      <c r="B20" s="32" t="s">
        <v>39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</row>
    <row r="21" spans="1:63" x14ac:dyDescent="0.2">
      <c r="A21" s="23"/>
      <c r="B21" s="30" t="s">
        <v>93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  <c r="AX21" s="31">
        <v>0</v>
      </c>
      <c r="AY21" s="31">
        <v>0</v>
      </c>
      <c r="AZ21" s="31">
        <v>0</v>
      </c>
      <c r="BA21" s="31">
        <v>0</v>
      </c>
      <c r="BB21" s="31">
        <v>0</v>
      </c>
      <c r="BC21" s="31">
        <v>0</v>
      </c>
      <c r="BD21" s="31">
        <v>0</v>
      </c>
      <c r="BE21" s="31">
        <v>0</v>
      </c>
      <c r="BF21" s="31">
        <v>0</v>
      </c>
      <c r="BG21" s="31">
        <v>0</v>
      </c>
      <c r="BH21" s="31">
        <v>0</v>
      </c>
      <c r="BI21" s="31">
        <v>0</v>
      </c>
      <c r="BJ21" s="31">
        <v>0</v>
      </c>
      <c r="BK21" s="29">
        <f>SUM(C21:BJ21)</f>
        <v>0</v>
      </c>
    </row>
    <row r="22" spans="1:63" x14ac:dyDescent="0.2">
      <c r="A22" s="23" t="s">
        <v>84</v>
      </c>
      <c r="B22" s="26" t="s">
        <v>15</v>
      </c>
      <c r="C22" s="70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2"/>
    </row>
    <row r="23" spans="1:63" x14ac:dyDescent="0.2">
      <c r="A23" s="23"/>
      <c r="B23" s="27" t="s">
        <v>106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1.0399409431081452</v>
      </c>
      <c r="I23" s="28">
        <v>59.67930335503393</v>
      </c>
      <c r="J23" s="28">
        <v>2.2686396183660635</v>
      </c>
      <c r="K23" s="28">
        <v>0</v>
      </c>
      <c r="L23" s="28">
        <v>13.155277793349555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0.54935883806707708</v>
      </c>
      <c r="S23" s="28">
        <v>5.9275830472729369</v>
      </c>
      <c r="T23" s="28">
        <v>3.0661229798409115</v>
      </c>
      <c r="U23" s="28">
        <v>0</v>
      </c>
      <c r="V23" s="28">
        <v>6.3335408776387858</v>
      </c>
      <c r="W23" s="28">
        <v>4.6023180127262912E-2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0.11068272402744836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20.45012030238302</v>
      </c>
      <c r="AW23" s="28">
        <v>59.29909735279309</v>
      </c>
      <c r="AX23" s="28">
        <v>4.4715771754311575</v>
      </c>
      <c r="AY23" s="28">
        <v>0</v>
      </c>
      <c r="AZ23" s="28">
        <v>108.00608289035618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17.940020995049817</v>
      </c>
      <c r="BG23" s="28">
        <v>1.8005529750632479</v>
      </c>
      <c r="BH23" s="28">
        <v>8.4127959198156272</v>
      </c>
      <c r="BI23" s="28">
        <v>0</v>
      </c>
      <c r="BJ23" s="28">
        <v>6.0569268547275072</v>
      </c>
      <c r="BK23" s="29">
        <f t="shared" ref="BK23:BK32" si="8">SUM(C23:BJ23)</f>
        <v>318.6136478224517</v>
      </c>
    </row>
    <row r="24" spans="1:63" x14ac:dyDescent="0.2">
      <c r="A24" s="23"/>
      <c r="B24" s="27" t="s">
        <v>107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7.1861900806473769E-2</v>
      </c>
      <c r="I24" s="28">
        <v>0</v>
      </c>
      <c r="J24" s="28">
        <v>0</v>
      </c>
      <c r="K24" s="28">
        <v>0</v>
      </c>
      <c r="L24" s="28">
        <v>5.3969716129055399E-2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5.3616364128855037E-2</v>
      </c>
      <c r="S24" s="28">
        <v>0</v>
      </c>
      <c r="T24" s="28">
        <v>0</v>
      </c>
      <c r="U24" s="28">
        <v>0</v>
      </c>
      <c r="V24" s="28">
        <v>0.19159249225819666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2.2418210096711976E-2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3.4032432721593224</v>
      </c>
      <c r="AW24" s="28">
        <v>2.6778293824523498</v>
      </c>
      <c r="AX24" s="28">
        <v>3.9645474193521178E-2</v>
      </c>
      <c r="AY24" s="28">
        <v>0</v>
      </c>
      <c r="AZ24" s="28">
        <v>11.277212364455572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1.2503345689976599</v>
      </c>
      <c r="BG24" s="28">
        <v>0</v>
      </c>
      <c r="BH24" s="28">
        <v>0</v>
      </c>
      <c r="BI24" s="28">
        <v>0</v>
      </c>
      <c r="BJ24" s="28">
        <v>0.31111093138676627</v>
      </c>
      <c r="BK24" s="29">
        <f t="shared" si="8"/>
        <v>19.352834677064482</v>
      </c>
    </row>
    <row r="25" spans="1:63" x14ac:dyDescent="0.2">
      <c r="A25" s="23"/>
      <c r="B25" s="27" t="s">
        <v>108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0.4900871510962011</v>
      </c>
      <c r="I25" s="28">
        <v>0.32953273548385004</v>
      </c>
      <c r="J25" s="28">
        <v>0.12204916129031854</v>
      </c>
      <c r="K25" s="28">
        <v>0</v>
      </c>
      <c r="L25" s="28">
        <v>13.509159886582053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0.92455872316072651</v>
      </c>
      <c r="S25" s="28">
        <v>0.25269427548383838</v>
      </c>
      <c r="T25" s="28">
        <v>0</v>
      </c>
      <c r="U25" s="28">
        <v>0</v>
      </c>
      <c r="V25" s="28">
        <v>1.4772814641611065</v>
      </c>
      <c r="W25" s="28">
        <v>5.9143838708916006E-3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0.1930379759022407</v>
      </c>
      <c r="AH25" s="28">
        <v>0</v>
      </c>
      <c r="AI25" s="28">
        <v>0</v>
      </c>
      <c r="AJ25" s="28">
        <v>0</v>
      </c>
      <c r="AK25" s="28">
        <v>2.3657535482966398E-3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6.4647331368168555</v>
      </c>
      <c r="AW25" s="28">
        <v>5.0012562306698953</v>
      </c>
      <c r="AX25" s="28">
        <v>2.3657535483766399E-2</v>
      </c>
      <c r="AY25" s="28">
        <v>0</v>
      </c>
      <c r="AZ25" s="28">
        <v>7.359253409086528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10.107103729246639</v>
      </c>
      <c r="BG25" s="28">
        <v>0.29571919354788001</v>
      </c>
      <c r="BH25" s="28">
        <v>0.29571919354788001</v>
      </c>
      <c r="BI25" s="28">
        <v>0</v>
      </c>
      <c r="BJ25" s="28">
        <v>5.5001964928918872</v>
      </c>
      <c r="BK25" s="29">
        <f t="shared" si="8"/>
        <v>52.35432043187086</v>
      </c>
    </row>
    <row r="26" spans="1:63" x14ac:dyDescent="0.2">
      <c r="A26" s="23"/>
      <c r="B26" s="27" t="s">
        <v>109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0.64313934406422502</v>
      </c>
      <c r="I26" s="28">
        <v>0.363042774193577</v>
      </c>
      <c r="J26" s="28">
        <v>0</v>
      </c>
      <c r="K26" s="28">
        <v>0</v>
      </c>
      <c r="L26" s="28">
        <v>6.324397195388042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0.50505839583810175</v>
      </c>
      <c r="S26" s="28">
        <v>1.2101425806452566</v>
      </c>
      <c r="T26" s="28">
        <v>0</v>
      </c>
      <c r="U26" s="28">
        <v>0</v>
      </c>
      <c r="V26" s="28">
        <v>1.1151463880643362</v>
      </c>
      <c r="W26" s="28">
        <v>3.5361309677038807E-3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0.17728108529029457</v>
      </c>
      <c r="AH26" s="28">
        <v>0</v>
      </c>
      <c r="AI26" s="28">
        <v>0</v>
      </c>
      <c r="AJ26" s="28">
        <v>0</v>
      </c>
      <c r="AK26" s="28">
        <v>2.0660776451622679E-2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4.6242310190302032</v>
      </c>
      <c r="AW26" s="28">
        <v>0.41254861290355282</v>
      </c>
      <c r="AX26" s="28">
        <v>0</v>
      </c>
      <c r="AY26" s="28">
        <v>0</v>
      </c>
      <c r="AZ26" s="28">
        <v>6.5229247084574631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5.9005250608315025</v>
      </c>
      <c r="BG26" s="28">
        <v>0.40901248193584894</v>
      </c>
      <c r="BH26" s="28">
        <v>0.64829067742001156</v>
      </c>
      <c r="BI26" s="28">
        <v>0</v>
      </c>
      <c r="BJ26" s="28">
        <v>3.8257419822280068</v>
      </c>
      <c r="BK26" s="29">
        <f t="shared" si="8"/>
        <v>32.70567921370975</v>
      </c>
    </row>
    <row r="27" spans="1:63" x14ac:dyDescent="0.2">
      <c r="A27" s="23"/>
      <c r="B27" s="27" t="s">
        <v>110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0.31109576645110082</v>
      </c>
      <c r="I27" s="28">
        <v>1.2148796774103287E-2</v>
      </c>
      <c r="J27" s="28">
        <v>0</v>
      </c>
      <c r="K27" s="28">
        <v>0</v>
      </c>
      <c r="L27" s="28">
        <v>6.8764019971627617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0.4732291855478335</v>
      </c>
      <c r="S27" s="28">
        <v>0.85041577419373016</v>
      </c>
      <c r="T27" s="28">
        <v>0</v>
      </c>
      <c r="U27" s="28">
        <v>0</v>
      </c>
      <c r="V27" s="28">
        <v>0.15180092751564106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28">
        <v>0</v>
      </c>
      <c r="AG27" s="28">
        <v>7.8708081999717697E-2</v>
      </c>
      <c r="AH27" s="28">
        <v>0</v>
      </c>
      <c r="AI27" s="28">
        <v>0</v>
      </c>
      <c r="AJ27" s="28">
        <v>0</v>
      </c>
      <c r="AK27" s="28">
        <v>0</v>
      </c>
      <c r="AL27" s="28">
        <v>0</v>
      </c>
      <c r="AM27" s="28">
        <v>0</v>
      </c>
      <c r="AN27" s="28">
        <v>0</v>
      </c>
      <c r="AO27" s="28">
        <v>0</v>
      </c>
      <c r="AP27" s="28">
        <v>0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3.6054830974167595</v>
      </c>
      <c r="AW27" s="28">
        <v>0.34438165887141498</v>
      </c>
      <c r="AX27" s="28">
        <v>0</v>
      </c>
      <c r="AY27" s="28">
        <v>0</v>
      </c>
      <c r="AZ27" s="28">
        <v>4.289028969715015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3.9946535662514169</v>
      </c>
      <c r="BG27" s="28">
        <v>0.29192378858103657</v>
      </c>
      <c r="BH27" s="28">
        <v>0.7112874193558637</v>
      </c>
      <c r="BI27" s="28">
        <v>0</v>
      </c>
      <c r="BJ27" s="28">
        <v>2.5728768765829475</v>
      </c>
      <c r="BK27" s="29">
        <f t="shared" si="8"/>
        <v>24.563435906419336</v>
      </c>
    </row>
    <row r="28" spans="1:63" x14ac:dyDescent="0.2">
      <c r="A28" s="23"/>
      <c r="B28" s="27" t="s">
        <v>111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1.6099415892792266</v>
      </c>
      <c r="I28" s="28">
        <v>9.8170406783488815</v>
      </c>
      <c r="J28" s="28">
        <v>0.39649878690939483</v>
      </c>
      <c r="K28" s="28">
        <v>0</v>
      </c>
      <c r="L28" s="28">
        <v>62.693019159858352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2.3148904038804963</v>
      </c>
      <c r="S28" s="28">
        <v>2.9009042501538209</v>
      </c>
      <c r="T28" s="28">
        <v>6.9540074294611127</v>
      </c>
      <c r="U28" s="28">
        <v>0</v>
      </c>
      <c r="V28" s="28">
        <v>6.7290979862054634</v>
      </c>
      <c r="W28" s="28">
        <v>2.9591058364417254E-3</v>
      </c>
      <c r="X28" s="28">
        <v>0</v>
      </c>
      <c r="Y28" s="28">
        <v>0</v>
      </c>
      <c r="Z28" s="28">
        <v>0</v>
      </c>
      <c r="AA28" s="28">
        <v>6.9500269495260086E-2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3.402652555443228E-2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15.48339576805256</v>
      </c>
      <c r="AW28" s="28">
        <v>5.1470698745204331</v>
      </c>
      <c r="AX28" s="28">
        <v>0.25155134593702577</v>
      </c>
      <c r="AY28" s="28">
        <v>0</v>
      </c>
      <c r="AZ28" s="28">
        <v>40.214671435926128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20.709689446236084</v>
      </c>
      <c r="BG28" s="28">
        <v>10.675235809219785</v>
      </c>
      <c r="BH28" s="28">
        <v>10.308521758939035</v>
      </c>
      <c r="BI28" s="28">
        <v>0</v>
      </c>
      <c r="BJ28" s="28">
        <v>20.285593764444048</v>
      </c>
      <c r="BK28" s="29">
        <f t="shared" si="8"/>
        <v>216.59761538825802</v>
      </c>
    </row>
    <row r="29" spans="1:63" x14ac:dyDescent="0.2">
      <c r="A29" s="23"/>
      <c r="B29" s="27" t="s">
        <v>112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0.36824060406978132</v>
      </c>
      <c r="I29" s="28">
        <v>0.60761487775201728</v>
      </c>
      <c r="J29" s="28">
        <v>7.6927861678680917E-2</v>
      </c>
      <c r="K29" s="28">
        <v>0</v>
      </c>
      <c r="L29" s="28">
        <v>0.82755337552956532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0.67632093817059236</v>
      </c>
      <c r="S29" s="28">
        <v>3.3012361958612679</v>
      </c>
      <c r="T29" s="28">
        <v>0</v>
      </c>
      <c r="U29" s="28">
        <v>0</v>
      </c>
      <c r="V29" s="28">
        <v>2.2062386831961511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6.3723639431840333E-3</v>
      </c>
      <c r="AH29" s="28">
        <v>0</v>
      </c>
      <c r="AI29" s="28">
        <v>0</v>
      </c>
      <c r="AJ29" s="28">
        <v>0</v>
      </c>
      <c r="AK29" s="28">
        <v>9.8214433442343568E-2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24.288303003774882</v>
      </c>
      <c r="AW29" s="28">
        <v>1.1948408435507418</v>
      </c>
      <c r="AX29" s="28">
        <v>1.5637565832124243</v>
      </c>
      <c r="AY29" s="28">
        <v>0</v>
      </c>
      <c r="AZ29" s="28">
        <v>13.752124945318034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30.932894279994638</v>
      </c>
      <c r="BG29" s="28">
        <v>3.4079825719444994</v>
      </c>
      <c r="BH29" s="28">
        <v>3.2897086561464928</v>
      </c>
      <c r="BI29" s="28">
        <v>0</v>
      </c>
      <c r="BJ29" s="28">
        <v>18.496999393995054</v>
      </c>
      <c r="BK29" s="29">
        <f t="shared" si="8"/>
        <v>105.09532961158035</v>
      </c>
    </row>
    <row r="30" spans="1:63" x14ac:dyDescent="0.2">
      <c r="A30" s="23"/>
      <c r="B30" s="27" t="s">
        <v>113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8.8409184014146014</v>
      </c>
      <c r="I30" s="28">
        <v>794.70852858416004</v>
      </c>
      <c r="J30" s="28">
        <v>45.239066726900084</v>
      </c>
      <c r="K30" s="28">
        <v>0</v>
      </c>
      <c r="L30" s="28">
        <v>178.64923726750928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19.619159727128896</v>
      </c>
      <c r="S30" s="28">
        <v>221.1344213081708</v>
      </c>
      <c r="T30" s="28">
        <v>63.290365811501964</v>
      </c>
      <c r="U30" s="28">
        <v>0</v>
      </c>
      <c r="V30" s="28">
        <v>26.520245216666037</v>
      </c>
      <c r="W30" s="28">
        <v>0.17608779514602549</v>
      </c>
      <c r="X30" s="28">
        <v>0</v>
      </c>
      <c r="Y30" s="28">
        <v>0</v>
      </c>
      <c r="Z30" s="28">
        <v>0</v>
      </c>
      <c r="AA30" s="28">
        <v>1.334093473939169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0.56878334823878118</v>
      </c>
      <c r="AH30" s="28">
        <v>0.88918910041880783</v>
      </c>
      <c r="AI30" s="28">
        <v>0</v>
      </c>
      <c r="AJ30" s="28">
        <v>0</v>
      </c>
      <c r="AK30" s="28">
        <v>1.7795266404329357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50.16353421475263</v>
      </c>
      <c r="AW30" s="28">
        <v>250.79594256919302</v>
      </c>
      <c r="AX30" s="28">
        <v>0.11386316433828469</v>
      </c>
      <c r="AY30" s="28">
        <v>0</v>
      </c>
      <c r="AZ30" s="28">
        <v>155.00804424794842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119.10541388239619</v>
      </c>
      <c r="BG30" s="28">
        <v>48.897041325504219</v>
      </c>
      <c r="BH30" s="28">
        <v>60.380739944259432</v>
      </c>
      <c r="BI30" s="28">
        <v>0</v>
      </c>
      <c r="BJ30" s="28">
        <v>110.64619000659368</v>
      </c>
      <c r="BK30" s="29">
        <f t="shared" si="8"/>
        <v>2157.8603927566137</v>
      </c>
    </row>
    <row r="31" spans="1:63" x14ac:dyDescent="0.2">
      <c r="A31" s="23"/>
      <c r="B31" s="30" t="s">
        <v>92</v>
      </c>
      <c r="C31" s="31">
        <f t="shared" ref="C31:AH31" si="9">SUM(C23:C30)</f>
        <v>0</v>
      </c>
      <c r="D31" s="31">
        <f t="shared" si="9"/>
        <v>0</v>
      </c>
      <c r="E31" s="31">
        <f t="shared" si="9"/>
        <v>0</v>
      </c>
      <c r="F31" s="31">
        <f t="shared" si="9"/>
        <v>0</v>
      </c>
      <c r="G31" s="31">
        <f t="shared" si="9"/>
        <v>0</v>
      </c>
      <c r="H31" s="31">
        <f t="shared" si="9"/>
        <v>13.375225700289754</v>
      </c>
      <c r="I31" s="31">
        <f t="shared" si="9"/>
        <v>865.51721180174638</v>
      </c>
      <c r="J31" s="31">
        <f t="shared" si="9"/>
        <v>48.103182155144545</v>
      </c>
      <c r="K31" s="31">
        <f t="shared" si="9"/>
        <v>0</v>
      </c>
      <c r="L31" s="31">
        <f t="shared" si="9"/>
        <v>282.08901639150866</v>
      </c>
      <c r="M31" s="31">
        <f t="shared" si="9"/>
        <v>0</v>
      </c>
      <c r="N31" s="31">
        <f t="shared" si="9"/>
        <v>0</v>
      </c>
      <c r="O31" s="31">
        <f t="shared" si="9"/>
        <v>0</v>
      </c>
      <c r="P31" s="31">
        <f t="shared" si="9"/>
        <v>0</v>
      </c>
      <c r="Q31" s="31">
        <f t="shared" si="9"/>
        <v>0</v>
      </c>
      <c r="R31" s="31">
        <f t="shared" si="9"/>
        <v>25.116192575922579</v>
      </c>
      <c r="S31" s="31">
        <f t="shared" si="9"/>
        <v>235.57739743178166</v>
      </c>
      <c r="T31" s="31">
        <f t="shared" si="9"/>
        <v>73.310496220803984</v>
      </c>
      <c r="U31" s="31">
        <f t="shared" si="9"/>
        <v>0</v>
      </c>
      <c r="V31" s="31">
        <f t="shared" si="9"/>
        <v>44.724944035705718</v>
      </c>
      <c r="W31" s="31">
        <f t="shared" si="9"/>
        <v>0.23452059594832561</v>
      </c>
      <c r="X31" s="31">
        <f t="shared" si="9"/>
        <v>0</v>
      </c>
      <c r="Y31" s="31">
        <f t="shared" si="9"/>
        <v>0</v>
      </c>
      <c r="Z31" s="31">
        <f t="shared" si="9"/>
        <v>0</v>
      </c>
      <c r="AA31" s="31">
        <f t="shared" si="9"/>
        <v>1.403593743434429</v>
      </c>
      <c r="AB31" s="31">
        <f t="shared" si="9"/>
        <v>0</v>
      </c>
      <c r="AC31" s="31">
        <f t="shared" si="9"/>
        <v>0</v>
      </c>
      <c r="AD31" s="31">
        <f t="shared" si="9"/>
        <v>0</v>
      </c>
      <c r="AE31" s="31">
        <f t="shared" si="9"/>
        <v>0</v>
      </c>
      <c r="AF31" s="31">
        <f t="shared" si="9"/>
        <v>0</v>
      </c>
      <c r="AG31" s="31">
        <f t="shared" si="9"/>
        <v>1.1913103150528108</v>
      </c>
      <c r="AH31" s="31">
        <f t="shared" si="9"/>
        <v>0.88918910041880783</v>
      </c>
      <c r="AI31" s="31">
        <f t="shared" ref="AI31:BJ31" si="10">SUM(AI23:AI30)</f>
        <v>0</v>
      </c>
      <c r="AJ31" s="31">
        <f t="shared" si="10"/>
        <v>0</v>
      </c>
      <c r="AK31" s="31">
        <f t="shared" si="10"/>
        <v>1.9007676038751986</v>
      </c>
      <c r="AL31" s="31">
        <f t="shared" si="10"/>
        <v>0</v>
      </c>
      <c r="AM31" s="31">
        <f t="shared" si="10"/>
        <v>0</v>
      </c>
      <c r="AN31" s="31">
        <f t="shared" si="10"/>
        <v>0</v>
      </c>
      <c r="AO31" s="31">
        <f t="shared" si="10"/>
        <v>0</v>
      </c>
      <c r="AP31" s="31">
        <f t="shared" si="10"/>
        <v>0</v>
      </c>
      <c r="AQ31" s="31">
        <f t="shared" si="10"/>
        <v>0</v>
      </c>
      <c r="AR31" s="31">
        <f t="shared" si="10"/>
        <v>0</v>
      </c>
      <c r="AS31" s="31">
        <f t="shared" si="10"/>
        <v>0</v>
      </c>
      <c r="AT31" s="31">
        <f t="shared" si="10"/>
        <v>0</v>
      </c>
      <c r="AU31" s="31">
        <f t="shared" si="10"/>
        <v>0</v>
      </c>
      <c r="AV31" s="31">
        <f t="shared" si="10"/>
        <v>128.48304381438624</v>
      </c>
      <c r="AW31" s="31">
        <f t="shared" si="10"/>
        <v>324.87296652495445</v>
      </c>
      <c r="AX31" s="31">
        <f t="shared" si="10"/>
        <v>6.4640512785961795</v>
      </c>
      <c r="AY31" s="31">
        <f t="shared" si="10"/>
        <v>0</v>
      </c>
      <c r="AZ31" s="31">
        <f t="shared" si="10"/>
        <v>346.42934297126334</v>
      </c>
      <c r="BA31" s="31">
        <f t="shared" si="10"/>
        <v>0</v>
      </c>
      <c r="BB31" s="31">
        <f t="shared" si="10"/>
        <v>0</v>
      </c>
      <c r="BC31" s="31">
        <f t="shared" si="10"/>
        <v>0</v>
      </c>
      <c r="BD31" s="31">
        <f t="shared" si="10"/>
        <v>0</v>
      </c>
      <c r="BE31" s="31">
        <f t="shared" si="10"/>
        <v>0</v>
      </c>
      <c r="BF31" s="31">
        <f t="shared" si="10"/>
        <v>209.94063552900394</v>
      </c>
      <c r="BG31" s="31">
        <f t="shared" si="10"/>
        <v>65.777468145796519</v>
      </c>
      <c r="BH31" s="31">
        <f t="shared" si="10"/>
        <v>84.047063569484351</v>
      </c>
      <c r="BI31" s="31">
        <f t="shared" si="10"/>
        <v>0</v>
      </c>
      <c r="BJ31" s="31">
        <f t="shared" si="10"/>
        <v>167.69563630284989</v>
      </c>
      <c r="BK31" s="29">
        <f t="shared" si="8"/>
        <v>2927.1432558079678</v>
      </c>
    </row>
    <row r="32" spans="1:63" x14ac:dyDescent="0.2">
      <c r="A32" s="23"/>
      <c r="B32" s="33" t="s">
        <v>82</v>
      </c>
      <c r="C32" s="28">
        <f t="shared" ref="C32:AH32" si="11">C9+C12+C15+C18+C21+C31</f>
        <v>0</v>
      </c>
      <c r="D32" s="28">
        <f t="shared" si="11"/>
        <v>0</v>
      </c>
      <c r="E32" s="28">
        <f t="shared" si="11"/>
        <v>0</v>
      </c>
      <c r="F32" s="28">
        <f t="shared" si="11"/>
        <v>0</v>
      </c>
      <c r="G32" s="28">
        <f t="shared" si="11"/>
        <v>0</v>
      </c>
      <c r="H32" s="28">
        <f t="shared" si="11"/>
        <v>21.632167753933452</v>
      </c>
      <c r="I32" s="28">
        <f t="shared" si="11"/>
        <v>8365.5149629711832</v>
      </c>
      <c r="J32" s="28">
        <f t="shared" si="11"/>
        <v>2598.5517526253243</v>
      </c>
      <c r="K32" s="28">
        <f t="shared" si="11"/>
        <v>0</v>
      </c>
      <c r="L32" s="28">
        <f t="shared" si="11"/>
        <v>526.05937133730993</v>
      </c>
      <c r="M32" s="28">
        <f t="shared" si="11"/>
        <v>0</v>
      </c>
      <c r="N32" s="28">
        <f t="shared" si="11"/>
        <v>0</v>
      </c>
      <c r="O32" s="28">
        <f t="shared" si="11"/>
        <v>0</v>
      </c>
      <c r="P32" s="28">
        <f t="shared" si="11"/>
        <v>0</v>
      </c>
      <c r="Q32" s="28">
        <f t="shared" si="11"/>
        <v>0</v>
      </c>
      <c r="R32" s="28">
        <f t="shared" si="11"/>
        <v>30.793977148773749</v>
      </c>
      <c r="S32" s="28">
        <f t="shared" si="11"/>
        <v>435.41453258158367</v>
      </c>
      <c r="T32" s="28">
        <f t="shared" si="11"/>
        <v>667.30302906893496</v>
      </c>
      <c r="U32" s="28">
        <f t="shared" si="11"/>
        <v>0</v>
      </c>
      <c r="V32" s="28">
        <f t="shared" si="11"/>
        <v>65.733417600722191</v>
      </c>
      <c r="W32" s="28">
        <f t="shared" si="11"/>
        <v>0.23618325319624642</v>
      </c>
      <c r="X32" s="28">
        <f t="shared" si="11"/>
        <v>66.733173251000494</v>
      </c>
      <c r="Y32" s="28">
        <f t="shared" si="11"/>
        <v>0</v>
      </c>
      <c r="Z32" s="28">
        <f t="shared" si="11"/>
        <v>0</v>
      </c>
      <c r="AA32" s="28">
        <f t="shared" si="11"/>
        <v>1.5758259284241425</v>
      </c>
      <c r="AB32" s="28">
        <f t="shared" si="11"/>
        <v>0</v>
      </c>
      <c r="AC32" s="28">
        <f t="shared" si="11"/>
        <v>0</v>
      </c>
      <c r="AD32" s="28">
        <f t="shared" si="11"/>
        <v>0</v>
      </c>
      <c r="AE32" s="28">
        <f t="shared" si="11"/>
        <v>0</v>
      </c>
      <c r="AF32" s="28">
        <f t="shared" si="11"/>
        <v>0</v>
      </c>
      <c r="AG32" s="28">
        <f t="shared" si="11"/>
        <v>1.4440744024803234</v>
      </c>
      <c r="AH32" s="28">
        <f t="shared" si="11"/>
        <v>0.94459587612911422</v>
      </c>
      <c r="AI32" s="28">
        <f t="shared" ref="AI32:BJ32" si="12">AI9+AI12+AI15+AI18+AI21+AI31</f>
        <v>0</v>
      </c>
      <c r="AJ32" s="28">
        <f t="shared" si="12"/>
        <v>0</v>
      </c>
      <c r="AK32" s="28">
        <f t="shared" si="12"/>
        <v>2.4183974151297223</v>
      </c>
      <c r="AL32" s="28">
        <f t="shared" si="12"/>
        <v>0</v>
      </c>
      <c r="AM32" s="28">
        <f t="shared" si="12"/>
        <v>0</v>
      </c>
      <c r="AN32" s="28">
        <f t="shared" si="12"/>
        <v>0</v>
      </c>
      <c r="AO32" s="28">
        <f t="shared" si="12"/>
        <v>0</v>
      </c>
      <c r="AP32" s="28">
        <f t="shared" si="12"/>
        <v>0</v>
      </c>
      <c r="AQ32" s="28">
        <f t="shared" si="12"/>
        <v>0</v>
      </c>
      <c r="AR32" s="28">
        <f t="shared" si="12"/>
        <v>0</v>
      </c>
      <c r="AS32" s="28">
        <f t="shared" si="12"/>
        <v>0</v>
      </c>
      <c r="AT32" s="28">
        <f t="shared" si="12"/>
        <v>0</v>
      </c>
      <c r="AU32" s="28">
        <f t="shared" si="12"/>
        <v>0</v>
      </c>
      <c r="AV32" s="28">
        <f t="shared" si="12"/>
        <v>152.3990633232369</v>
      </c>
      <c r="AW32" s="28">
        <f t="shared" si="12"/>
        <v>1360.6381306843268</v>
      </c>
      <c r="AX32" s="28">
        <f t="shared" si="12"/>
        <v>133.90887941128841</v>
      </c>
      <c r="AY32" s="28">
        <f t="shared" si="12"/>
        <v>0</v>
      </c>
      <c r="AZ32" s="28">
        <f t="shared" si="12"/>
        <v>453.31033414628706</v>
      </c>
      <c r="BA32" s="28">
        <f t="shared" si="12"/>
        <v>0</v>
      </c>
      <c r="BB32" s="28">
        <f t="shared" si="12"/>
        <v>0</v>
      </c>
      <c r="BC32" s="28">
        <f t="shared" si="12"/>
        <v>0</v>
      </c>
      <c r="BD32" s="28">
        <f t="shared" si="12"/>
        <v>0</v>
      </c>
      <c r="BE32" s="28">
        <f t="shared" si="12"/>
        <v>0</v>
      </c>
      <c r="BF32" s="28">
        <f t="shared" si="12"/>
        <v>226.26793433654942</v>
      </c>
      <c r="BG32" s="28">
        <f t="shared" si="12"/>
        <v>92.99135009388641</v>
      </c>
      <c r="BH32" s="28">
        <f t="shared" si="12"/>
        <v>142.07542160938866</v>
      </c>
      <c r="BI32" s="28">
        <f t="shared" si="12"/>
        <v>0</v>
      </c>
      <c r="BJ32" s="28">
        <f t="shared" si="12"/>
        <v>186.36167765709794</v>
      </c>
      <c r="BK32" s="29">
        <f t="shared" si="8"/>
        <v>15532.308252476187</v>
      </c>
    </row>
    <row r="33" spans="1:63" ht="3.75" customHeight="1" x14ac:dyDescent="0.2">
      <c r="A33" s="23"/>
      <c r="B33" s="34"/>
      <c r="C33" s="70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2"/>
    </row>
    <row r="34" spans="1:63" x14ac:dyDescent="0.2">
      <c r="A34" s="23" t="s">
        <v>1</v>
      </c>
      <c r="B34" s="24" t="s">
        <v>7</v>
      </c>
      <c r="C34" s="70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  <c r="BK34" s="72"/>
    </row>
    <row r="35" spans="1:63" s="35" customFormat="1" x14ac:dyDescent="0.2">
      <c r="A35" s="23" t="s">
        <v>78</v>
      </c>
      <c r="B35" s="26" t="s">
        <v>2</v>
      </c>
      <c r="C35" s="77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9"/>
    </row>
    <row r="36" spans="1:63" s="35" customFormat="1" x14ac:dyDescent="0.2">
      <c r="A36" s="23"/>
      <c r="B36" s="27" t="s">
        <v>114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2.8381287562577264</v>
      </c>
      <c r="I36" s="28">
        <v>0.48967305441903219</v>
      </c>
      <c r="J36" s="28">
        <v>0</v>
      </c>
      <c r="K36" s="28">
        <v>0</v>
      </c>
      <c r="L36" s="28">
        <v>0.55698350499747495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3.6432660077317429</v>
      </c>
      <c r="S36" s="28">
        <v>0</v>
      </c>
      <c r="T36" s="28">
        <v>0</v>
      </c>
      <c r="U36" s="28">
        <v>0</v>
      </c>
      <c r="V36" s="28">
        <v>0.48095301227144288</v>
      </c>
      <c r="W36" s="28">
        <v>0.38882003643018076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1.0089053562219259</v>
      </c>
      <c r="AH36" s="28">
        <v>0</v>
      </c>
      <c r="AI36" s="28">
        <v>0</v>
      </c>
      <c r="AJ36" s="28">
        <v>0</v>
      </c>
      <c r="AK36" s="28">
        <v>0.17732252468228596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38.180584295999729</v>
      </c>
      <c r="AW36" s="28">
        <v>1.5403434645600507</v>
      </c>
      <c r="AX36" s="28">
        <v>0</v>
      </c>
      <c r="AY36" s="28">
        <v>0</v>
      </c>
      <c r="AZ36" s="28">
        <v>10.066785159635019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80.533959708721028</v>
      </c>
      <c r="BG36" s="28">
        <v>1.5681766138859048</v>
      </c>
      <c r="BH36" s="28">
        <v>0</v>
      </c>
      <c r="BI36" s="28">
        <v>0</v>
      </c>
      <c r="BJ36" s="28">
        <v>15.354728573863028</v>
      </c>
      <c r="BK36" s="29">
        <f t="shared" ref="BK36:BK37" si="13">SUM(C36:BJ36)</f>
        <v>156.82863006967659</v>
      </c>
    </row>
    <row r="37" spans="1:63" s="35" customFormat="1" x14ac:dyDescent="0.2">
      <c r="A37" s="23"/>
      <c r="B37" s="27" t="s">
        <v>115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1.8191822261706263</v>
      </c>
      <c r="I37" s="28">
        <v>0.61955206987125833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2.8804667738613552</v>
      </c>
      <c r="S37" s="28">
        <v>0</v>
      </c>
      <c r="T37" s="28">
        <v>0</v>
      </c>
      <c r="U37" s="28">
        <v>0</v>
      </c>
      <c r="V37" s="28">
        <v>2.3767017580629147E-2</v>
      </c>
      <c r="W37" s="28">
        <v>9.5682093854499384E-2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0.18980946742958119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90.21628997451316</v>
      </c>
      <c r="AW37" s="28">
        <v>0.20395938457282498</v>
      </c>
      <c r="AX37" s="28">
        <v>0</v>
      </c>
      <c r="AY37" s="28">
        <v>0</v>
      </c>
      <c r="AZ37" s="28">
        <v>5.576117465552537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147.49177918469005</v>
      </c>
      <c r="BG37" s="28">
        <v>0</v>
      </c>
      <c r="BH37" s="28">
        <v>0</v>
      </c>
      <c r="BI37" s="28">
        <v>0</v>
      </c>
      <c r="BJ37" s="28">
        <v>1.0029524197106661</v>
      </c>
      <c r="BK37" s="29">
        <f t="shared" si="13"/>
        <v>250.11955807780717</v>
      </c>
    </row>
    <row r="38" spans="1:63" s="35" customFormat="1" x14ac:dyDescent="0.2">
      <c r="A38" s="23"/>
      <c r="B38" s="30" t="s">
        <v>87</v>
      </c>
      <c r="C38" s="36">
        <f>SUM(C36:C37)</f>
        <v>0</v>
      </c>
      <c r="D38" s="36">
        <f t="shared" ref="D38:BK38" si="14">SUM(D36:D37)</f>
        <v>0</v>
      </c>
      <c r="E38" s="36">
        <f t="shared" si="14"/>
        <v>0</v>
      </c>
      <c r="F38" s="36">
        <f t="shared" si="14"/>
        <v>0</v>
      </c>
      <c r="G38" s="36">
        <f t="shared" si="14"/>
        <v>0</v>
      </c>
      <c r="H38" s="36">
        <f t="shared" si="14"/>
        <v>4.6573109824283527</v>
      </c>
      <c r="I38" s="36">
        <f t="shared" si="14"/>
        <v>1.1092251242902904</v>
      </c>
      <c r="J38" s="36">
        <f t="shared" si="14"/>
        <v>0</v>
      </c>
      <c r="K38" s="36">
        <f t="shared" si="14"/>
        <v>0</v>
      </c>
      <c r="L38" s="36">
        <f t="shared" si="14"/>
        <v>0.55698350499747495</v>
      </c>
      <c r="M38" s="36">
        <f t="shared" si="14"/>
        <v>0</v>
      </c>
      <c r="N38" s="36">
        <f t="shared" si="14"/>
        <v>0</v>
      </c>
      <c r="O38" s="36">
        <f t="shared" si="14"/>
        <v>0</v>
      </c>
      <c r="P38" s="36">
        <f t="shared" si="14"/>
        <v>0</v>
      </c>
      <c r="Q38" s="36">
        <f t="shared" si="14"/>
        <v>0</v>
      </c>
      <c r="R38" s="36">
        <f t="shared" si="14"/>
        <v>6.5237327815930986</v>
      </c>
      <c r="S38" s="36">
        <f t="shared" si="14"/>
        <v>0</v>
      </c>
      <c r="T38" s="36">
        <f t="shared" si="14"/>
        <v>0</v>
      </c>
      <c r="U38" s="36">
        <f t="shared" si="14"/>
        <v>0</v>
      </c>
      <c r="V38" s="36">
        <f t="shared" si="14"/>
        <v>0.50472002985207198</v>
      </c>
      <c r="W38" s="36">
        <f t="shared" si="14"/>
        <v>0.48450213028468014</v>
      </c>
      <c r="X38" s="36">
        <f t="shared" si="14"/>
        <v>0</v>
      </c>
      <c r="Y38" s="36">
        <f t="shared" si="14"/>
        <v>0</v>
      </c>
      <c r="Z38" s="36">
        <f t="shared" si="14"/>
        <v>0</v>
      </c>
      <c r="AA38" s="36">
        <f t="shared" si="14"/>
        <v>0</v>
      </c>
      <c r="AB38" s="36">
        <f t="shared" si="14"/>
        <v>0</v>
      </c>
      <c r="AC38" s="36">
        <f t="shared" si="14"/>
        <v>0</v>
      </c>
      <c r="AD38" s="36">
        <f t="shared" si="14"/>
        <v>0</v>
      </c>
      <c r="AE38" s="36">
        <f t="shared" si="14"/>
        <v>0</v>
      </c>
      <c r="AF38" s="36">
        <f t="shared" si="14"/>
        <v>0</v>
      </c>
      <c r="AG38" s="36">
        <f t="shared" si="14"/>
        <v>1.1987148236515071</v>
      </c>
      <c r="AH38" s="36">
        <f t="shared" si="14"/>
        <v>0</v>
      </c>
      <c r="AI38" s="36">
        <f t="shared" si="14"/>
        <v>0</v>
      </c>
      <c r="AJ38" s="36">
        <f t="shared" si="14"/>
        <v>0</v>
      </c>
      <c r="AK38" s="36">
        <f t="shared" si="14"/>
        <v>0.17732252468228596</v>
      </c>
      <c r="AL38" s="36">
        <f t="shared" si="14"/>
        <v>0</v>
      </c>
      <c r="AM38" s="36">
        <f t="shared" si="14"/>
        <v>0</v>
      </c>
      <c r="AN38" s="36">
        <f t="shared" si="14"/>
        <v>0</v>
      </c>
      <c r="AO38" s="36">
        <f t="shared" si="14"/>
        <v>0</v>
      </c>
      <c r="AP38" s="36">
        <f t="shared" si="14"/>
        <v>0</v>
      </c>
      <c r="AQ38" s="36">
        <f t="shared" si="14"/>
        <v>0</v>
      </c>
      <c r="AR38" s="36">
        <f t="shared" si="14"/>
        <v>0</v>
      </c>
      <c r="AS38" s="36">
        <f t="shared" si="14"/>
        <v>0</v>
      </c>
      <c r="AT38" s="36">
        <f t="shared" si="14"/>
        <v>0</v>
      </c>
      <c r="AU38" s="36">
        <f t="shared" si="14"/>
        <v>0</v>
      </c>
      <c r="AV38" s="36">
        <f t="shared" si="14"/>
        <v>128.39687427051288</v>
      </c>
      <c r="AW38" s="36">
        <f t="shared" si="14"/>
        <v>1.7443028491328756</v>
      </c>
      <c r="AX38" s="36">
        <f t="shared" si="14"/>
        <v>0</v>
      </c>
      <c r="AY38" s="36">
        <f t="shared" si="14"/>
        <v>0</v>
      </c>
      <c r="AZ38" s="36">
        <f t="shared" si="14"/>
        <v>15.642902625187556</v>
      </c>
      <c r="BA38" s="36">
        <f t="shared" si="14"/>
        <v>0</v>
      </c>
      <c r="BB38" s="36">
        <f t="shared" si="14"/>
        <v>0</v>
      </c>
      <c r="BC38" s="36">
        <f t="shared" si="14"/>
        <v>0</v>
      </c>
      <c r="BD38" s="36">
        <f t="shared" si="14"/>
        <v>0</v>
      </c>
      <c r="BE38" s="36">
        <f t="shared" si="14"/>
        <v>0</v>
      </c>
      <c r="BF38" s="36">
        <f t="shared" si="14"/>
        <v>228.02573889341107</v>
      </c>
      <c r="BG38" s="36">
        <f t="shared" si="14"/>
        <v>1.5681766138859048</v>
      </c>
      <c r="BH38" s="36">
        <f t="shared" si="14"/>
        <v>0</v>
      </c>
      <c r="BI38" s="36">
        <f t="shared" si="14"/>
        <v>0</v>
      </c>
      <c r="BJ38" s="36">
        <f t="shared" si="14"/>
        <v>16.357680993573695</v>
      </c>
      <c r="BK38" s="36">
        <f t="shared" si="14"/>
        <v>406.94818814748373</v>
      </c>
    </row>
    <row r="39" spans="1:63" x14ac:dyDescent="0.2">
      <c r="A39" s="23" t="s">
        <v>79</v>
      </c>
      <c r="B39" s="26" t="s">
        <v>16</v>
      </c>
      <c r="C39" s="70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2"/>
    </row>
    <row r="40" spans="1:63" x14ac:dyDescent="0.2">
      <c r="A40" s="23"/>
      <c r="B40" s="27" t="s">
        <v>128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2.2072049240385034</v>
      </c>
      <c r="I40" s="28">
        <v>0.77401100752288077</v>
      </c>
      <c r="J40" s="28">
        <v>0</v>
      </c>
      <c r="K40" s="28">
        <v>0</v>
      </c>
      <c r="L40" s="28">
        <v>1.2236877093176035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2.2162763722242418</v>
      </c>
      <c r="S40" s="28">
        <v>1.0463057778118633E-2</v>
      </c>
      <c r="T40" s="28">
        <v>0</v>
      </c>
      <c r="U40" s="28">
        <v>0</v>
      </c>
      <c r="V40" s="28">
        <v>2.034927201376719</v>
      </c>
      <c r="W40" s="28">
        <v>0.13825472622433307</v>
      </c>
      <c r="X40" s="28">
        <v>1.3255506128936059E-3</v>
      </c>
      <c r="Y40" s="28">
        <v>0</v>
      </c>
      <c r="Z40" s="28">
        <v>0</v>
      </c>
      <c r="AA40" s="28">
        <v>0.16184663832161927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0.48197843164117504</v>
      </c>
      <c r="AH40" s="28">
        <v>0</v>
      </c>
      <c r="AI40" s="28">
        <v>0</v>
      </c>
      <c r="AJ40" s="28">
        <v>0</v>
      </c>
      <c r="AK40" s="28">
        <v>0.28503751661132504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14.961343196909507</v>
      </c>
      <c r="AW40" s="28">
        <v>2.5003680500949468</v>
      </c>
      <c r="AX40" s="28">
        <v>0</v>
      </c>
      <c r="AY40" s="28">
        <v>0</v>
      </c>
      <c r="AZ40" s="28">
        <v>8.3399953221989804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22.266969201017353</v>
      </c>
      <c r="BG40" s="28">
        <v>1.17740222625152</v>
      </c>
      <c r="BH40" s="28">
        <v>0.26471475806322309</v>
      </c>
      <c r="BI40" s="28">
        <v>0</v>
      </c>
      <c r="BJ40" s="28">
        <v>8.3780094419563245</v>
      </c>
      <c r="BK40" s="29">
        <f t="shared" ref="BK40:BK49" si="15">SUM(C40:BJ40)</f>
        <v>67.423815332161269</v>
      </c>
    </row>
    <row r="41" spans="1:63" x14ac:dyDescent="0.2">
      <c r="A41" s="23"/>
      <c r="B41" s="27" t="s">
        <v>131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0.30825353561299618</v>
      </c>
      <c r="I41" s="28">
        <v>5.903542893555247E-2</v>
      </c>
      <c r="J41" s="28">
        <v>0</v>
      </c>
      <c r="K41" s="28">
        <v>0</v>
      </c>
      <c r="L41" s="28">
        <v>0.12734618332262887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0.28861410006414545</v>
      </c>
      <c r="S41" s="28">
        <v>0</v>
      </c>
      <c r="T41" s="28">
        <v>0</v>
      </c>
      <c r="U41" s="28">
        <v>0</v>
      </c>
      <c r="V41" s="28">
        <v>0.1350240775485487</v>
      </c>
      <c r="W41" s="28">
        <v>2.9920309678235198E-3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4.1959816227032223E-2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4.1415656240954624</v>
      </c>
      <c r="AW41" s="28">
        <v>0.18464338758792265</v>
      </c>
      <c r="AX41" s="28">
        <v>0</v>
      </c>
      <c r="AY41" s="28">
        <v>0</v>
      </c>
      <c r="AZ41" s="28">
        <v>1.5053781550932464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6.6381995223741406</v>
      </c>
      <c r="BG41" s="28">
        <v>1.4648927290404751E-2</v>
      </c>
      <c r="BH41" s="28">
        <v>0.24891704778437601</v>
      </c>
      <c r="BI41" s="28">
        <v>0</v>
      </c>
      <c r="BJ41" s="28">
        <v>3.1550329919344491</v>
      </c>
      <c r="BK41" s="29">
        <f t="shared" si="15"/>
        <v>16.85161082883873</v>
      </c>
    </row>
    <row r="42" spans="1:63" x14ac:dyDescent="0.2">
      <c r="A42" s="23"/>
      <c r="B42" s="27" t="s">
        <v>116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2.2278118738122483</v>
      </c>
      <c r="I42" s="28">
        <v>12.399279818215346</v>
      </c>
      <c r="J42" s="28">
        <v>0</v>
      </c>
      <c r="K42" s="28">
        <v>0</v>
      </c>
      <c r="L42" s="28">
        <v>67.137450277621312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1.9776924886797245</v>
      </c>
      <c r="S42" s="28">
        <v>0.2089687223843458</v>
      </c>
      <c r="T42" s="28">
        <v>0</v>
      </c>
      <c r="U42" s="28">
        <v>0</v>
      </c>
      <c r="V42" s="28">
        <v>0.45021808051293388</v>
      </c>
      <c r="W42" s="28">
        <v>0.10002863370331458</v>
      </c>
      <c r="X42" s="28">
        <v>0</v>
      </c>
      <c r="Y42" s="28">
        <v>0</v>
      </c>
      <c r="Z42" s="28">
        <v>0</v>
      </c>
      <c r="AA42" s="28">
        <v>0.22472787501527317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0.42928192384881286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83.666331988613337</v>
      </c>
      <c r="AW42" s="28">
        <v>4.3761467195677461</v>
      </c>
      <c r="AX42" s="28">
        <v>0</v>
      </c>
      <c r="AY42" s="28">
        <v>0</v>
      </c>
      <c r="AZ42" s="28">
        <v>15.368598474212483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144.40967734369079</v>
      </c>
      <c r="BG42" s="28">
        <v>1.6820058511174123</v>
      </c>
      <c r="BH42" s="28">
        <v>1.1302031257141919E-2</v>
      </c>
      <c r="BI42" s="28">
        <v>0</v>
      </c>
      <c r="BJ42" s="28">
        <v>5.929176122905047</v>
      </c>
      <c r="BK42" s="29">
        <f t="shared" si="15"/>
        <v>340.59869822515725</v>
      </c>
    </row>
    <row r="43" spans="1:63" x14ac:dyDescent="0.2">
      <c r="A43" s="23"/>
      <c r="B43" s="27" t="s">
        <v>117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3.9097423425494933</v>
      </c>
      <c r="I43" s="28">
        <v>12.332529825589015</v>
      </c>
      <c r="J43" s="28">
        <v>0</v>
      </c>
      <c r="K43" s="28">
        <v>0</v>
      </c>
      <c r="L43" s="28">
        <v>37.995894554161211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5.8421086080972193</v>
      </c>
      <c r="S43" s="28">
        <v>3.4814302063714542</v>
      </c>
      <c r="T43" s="28">
        <v>0</v>
      </c>
      <c r="U43" s="28">
        <v>0</v>
      </c>
      <c r="V43" s="28">
        <v>2.1856096683929045</v>
      </c>
      <c r="W43" s="28">
        <v>0.35031324629956745</v>
      </c>
      <c r="X43" s="28">
        <v>0</v>
      </c>
      <c r="Y43" s="28">
        <v>0</v>
      </c>
      <c r="Z43" s="28">
        <v>0</v>
      </c>
      <c r="AA43" s="28">
        <v>1.2723400226521679E-4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1.4689000739452858</v>
      </c>
      <c r="AH43" s="28">
        <v>0</v>
      </c>
      <c r="AI43" s="28">
        <v>0</v>
      </c>
      <c r="AJ43" s="28">
        <v>0</v>
      </c>
      <c r="AK43" s="28">
        <v>0.2830276083288959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37.962950285817087</v>
      </c>
      <c r="AW43" s="28">
        <v>5.1353315943547475</v>
      </c>
      <c r="AX43" s="28">
        <v>0</v>
      </c>
      <c r="AY43" s="28">
        <v>0</v>
      </c>
      <c r="AZ43" s="28">
        <v>13.182800381775907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91.640179718934348</v>
      </c>
      <c r="BG43" s="28">
        <v>7.8175411237535872</v>
      </c>
      <c r="BH43" s="28">
        <v>0</v>
      </c>
      <c r="BI43" s="28">
        <v>0</v>
      </c>
      <c r="BJ43" s="28">
        <v>14.17251301482025</v>
      </c>
      <c r="BK43" s="29">
        <f t="shared" si="15"/>
        <v>237.76099948719326</v>
      </c>
    </row>
    <row r="44" spans="1:63" x14ac:dyDescent="0.2">
      <c r="A44" s="23"/>
      <c r="B44" s="27" t="s">
        <v>118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0.81046931851192761</v>
      </c>
      <c r="I44" s="28">
        <v>0.24492642830009134</v>
      </c>
      <c r="J44" s="28">
        <v>0</v>
      </c>
      <c r="K44" s="28">
        <v>0</v>
      </c>
      <c r="L44" s="28">
        <v>3.9962240879066151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0.7058388198670057</v>
      </c>
      <c r="S44" s="28">
        <v>4.1090208306488316</v>
      </c>
      <c r="T44" s="28">
        <v>0</v>
      </c>
      <c r="U44" s="28">
        <v>0</v>
      </c>
      <c r="V44" s="28">
        <v>0.34508289379778434</v>
      </c>
      <c r="W44" s="28">
        <v>9.118267191113031E-3</v>
      </c>
      <c r="X44" s="28">
        <v>0</v>
      </c>
      <c r="Y44" s="28">
        <v>0</v>
      </c>
      <c r="Z44" s="28">
        <v>0</v>
      </c>
      <c r="AA44" s="28">
        <v>0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5.6307593592763293E-2</v>
      </c>
      <c r="AH44" s="28">
        <v>0</v>
      </c>
      <c r="AI44" s="28">
        <v>0</v>
      </c>
      <c r="AJ44" s="28">
        <v>0</v>
      </c>
      <c r="AK44" s="28">
        <v>0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3.9321468866557843</v>
      </c>
      <c r="AW44" s="28">
        <v>0.12729619359598254</v>
      </c>
      <c r="AX44" s="28">
        <v>0</v>
      </c>
      <c r="AY44" s="28">
        <v>0</v>
      </c>
      <c r="AZ44" s="28">
        <v>1.3899720017847998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4.2558493140812912</v>
      </c>
      <c r="BG44" s="28">
        <v>0.10222121130788424</v>
      </c>
      <c r="BH44" s="28">
        <v>0</v>
      </c>
      <c r="BI44" s="28">
        <v>0</v>
      </c>
      <c r="BJ44" s="28">
        <v>0.25371121966132781</v>
      </c>
      <c r="BK44" s="29">
        <f t="shared" si="15"/>
        <v>20.3381850669032</v>
      </c>
    </row>
    <row r="45" spans="1:63" x14ac:dyDescent="0.2">
      <c r="A45" s="23"/>
      <c r="B45" s="27" t="s">
        <v>119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0.76349241919726329</v>
      </c>
      <c r="I45" s="28">
        <v>0.21999164671909488</v>
      </c>
      <c r="J45" s="28">
        <v>0</v>
      </c>
      <c r="K45" s="28">
        <v>0</v>
      </c>
      <c r="L45" s="28">
        <v>0.65513072204882838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0.46207658650820116</v>
      </c>
      <c r="S45" s="28">
        <v>0.30981310044571875</v>
      </c>
      <c r="T45" s="28">
        <v>0</v>
      </c>
      <c r="U45" s="28">
        <v>0</v>
      </c>
      <c r="V45" s="28">
        <v>8.1162893726055757E-2</v>
      </c>
      <c r="W45" s="28">
        <v>3.6033345923095731E-3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1.5215740121293656E-2</v>
      </c>
      <c r="AH45" s="28">
        <v>0</v>
      </c>
      <c r="AI45" s="28">
        <v>0</v>
      </c>
      <c r="AJ45" s="28">
        <v>0</v>
      </c>
      <c r="AK45" s="28">
        <v>3.5368623718074507E-4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5.080166140969105</v>
      </c>
      <c r="AW45" s="28">
        <v>0.37588344045189642</v>
      </c>
      <c r="AX45" s="28">
        <v>0</v>
      </c>
      <c r="AY45" s="28">
        <v>0</v>
      </c>
      <c r="AZ45" s="28">
        <v>0.49579448857164155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4.616186536241746</v>
      </c>
      <c r="BG45" s="28">
        <v>0.2916825714864652</v>
      </c>
      <c r="BH45" s="28">
        <v>0</v>
      </c>
      <c r="BI45" s="28">
        <v>0</v>
      </c>
      <c r="BJ45" s="28">
        <v>0.46113938087677159</v>
      </c>
      <c r="BK45" s="29">
        <f t="shared" si="15"/>
        <v>13.831692688193572</v>
      </c>
    </row>
    <row r="46" spans="1:63" x14ac:dyDescent="0.2">
      <c r="A46" s="23"/>
      <c r="B46" s="27" t="s">
        <v>120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0.72130657432360934</v>
      </c>
      <c r="I46" s="28">
        <v>1.0672986297769906</v>
      </c>
      <c r="J46" s="28">
        <v>0</v>
      </c>
      <c r="K46" s="28">
        <v>0</v>
      </c>
      <c r="L46" s="28">
        <v>9.3626167360578023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0.81610449312987032</v>
      </c>
      <c r="S46" s="28">
        <v>0</v>
      </c>
      <c r="T46" s="28">
        <v>0</v>
      </c>
      <c r="U46" s="28">
        <v>0</v>
      </c>
      <c r="V46" s="28">
        <v>1.0558415515504331</v>
      </c>
      <c r="W46" s="28">
        <v>0.10309568248530601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0.19130587294269918</v>
      </c>
      <c r="AH46" s="28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17.4035017498725</v>
      </c>
      <c r="AW46" s="28">
        <v>0.5900971676352601</v>
      </c>
      <c r="AX46" s="28">
        <v>0</v>
      </c>
      <c r="AY46" s="28">
        <v>0</v>
      </c>
      <c r="AZ46" s="28">
        <v>2.8227332268456879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32.428471843016858</v>
      </c>
      <c r="BG46" s="28">
        <v>0.86859808626993029</v>
      </c>
      <c r="BH46" s="28">
        <v>0</v>
      </c>
      <c r="BI46" s="28">
        <v>0</v>
      </c>
      <c r="BJ46" s="28">
        <v>2.7379277616101207</v>
      </c>
      <c r="BK46" s="29">
        <f t="shared" si="15"/>
        <v>70.168899375517071</v>
      </c>
    </row>
    <row r="47" spans="1:63" x14ac:dyDescent="0.2">
      <c r="A47" s="23"/>
      <c r="B47" s="27" t="s">
        <v>121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4.8251610805480754</v>
      </c>
      <c r="I47" s="28">
        <v>3.9871895003428723</v>
      </c>
      <c r="J47" s="28">
        <v>0</v>
      </c>
      <c r="K47" s="28">
        <v>0</v>
      </c>
      <c r="L47" s="28">
        <v>22.70114226686831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6.4315896037983773</v>
      </c>
      <c r="S47" s="28">
        <v>1.6139386752555733</v>
      </c>
      <c r="T47" s="28">
        <v>5.1108533482703472E-2</v>
      </c>
      <c r="U47" s="28">
        <v>0</v>
      </c>
      <c r="V47" s="28">
        <v>2.8094867737364049</v>
      </c>
      <c r="W47" s="28">
        <v>1.3688291318484935</v>
      </c>
      <c r="X47" s="28">
        <v>2.2513891080386032E-2</v>
      </c>
      <c r="Y47" s="28">
        <v>0</v>
      </c>
      <c r="Z47" s="28">
        <v>0</v>
      </c>
      <c r="AA47" s="28">
        <v>0.32054188348314094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2.6984096069880699</v>
      </c>
      <c r="AH47" s="28">
        <v>2.8745649539117612E-3</v>
      </c>
      <c r="AI47" s="28">
        <v>0</v>
      </c>
      <c r="AJ47" s="28">
        <v>0</v>
      </c>
      <c r="AK47" s="28">
        <v>0.50416326614953466</v>
      </c>
      <c r="AL47" s="28">
        <v>0</v>
      </c>
      <c r="AM47" s="28">
        <v>0</v>
      </c>
      <c r="AN47" s="28">
        <v>0</v>
      </c>
      <c r="AO47" s="28">
        <v>0</v>
      </c>
      <c r="AP47" s="28">
        <v>0</v>
      </c>
      <c r="AQ47" s="28">
        <v>0</v>
      </c>
      <c r="AR47" s="28">
        <v>0</v>
      </c>
      <c r="AS47" s="28">
        <v>0</v>
      </c>
      <c r="AT47" s="28">
        <v>0</v>
      </c>
      <c r="AU47" s="28">
        <v>0</v>
      </c>
      <c r="AV47" s="28">
        <v>51.164010563159941</v>
      </c>
      <c r="AW47" s="28">
        <v>5.2288215499419</v>
      </c>
      <c r="AX47" s="28">
        <v>0</v>
      </c>
      <c r="AY47" s="28">
        <v>0</v>
      </c>
      <c r="AZ47" s="28">
        <v>29.953914834992872</v>
      </c>
      <c r="BA47" s="28">
        <v>0</v>
      </c>
      <c r="BB47" s="28">
        <v>0</v>
      </c>
      <c r="BC47" s="28">
        <v>0</v>
      </c>
      <c r="BD47" s="28">
        <v>0</v>
      </c>
      <c r="BE47" s="28">
        <v>0</v>
      </c>
      <c r="BF47" s="28">
        <v>99.647873899755837</v>
      </c>
      <c r="BG47" s="28">
        <v>1.7116806620398368</v>
      </c>
      <c r="BH47" s="28">
        <v>0</v>
      </c>
      <c r="BI47" s="28">
        <v>0</v>
      </c>
      <c r="BJ47" s="28">
        <v>45.282826700734937</v>
      </c>
      <c r="BK47" s="29">
        <f t="shared" si="15"/>
        <v>280.32607698916115</v>
      </c>
    </row>
    <row r="48" spans="1:63" x14ac:dyDescent="0.2">
      <c r="A48" s="23"/>
      <c r="B48" s="30" t="s">
        <v>88</v>
      </c>
      <c r="C48" s="28">
        <f>SUM(C40:C47)</f>
        <v>0</v>
      </c>
      <c r="D48" s="28">
        <f>SUM(D40:D47)</f>
        <v>0</v>
      </c>
      <c r="E48" s="28">
        <f>SUM(E40:E47)</f>
        <v>0</v>
      </c>
      <c r="F48" s="28">
        <f>SUM(F40:F47)</f>
        <v>0</v>
      </c>
      <c r="G48" s="28">
        <f>SUM(G40:G47)</f>
        <v>0</v>
      </c>
      <c r="H48" s="28">
        <f>SUM(H40:H47)</f>
        <v>15.773442068594115</v>
      </c>
      <c r="I48" s="28">
        <f>SUM(I40:I47)</f>
        <v>31.084262285401842</v>
      </c>
      <c r="J48" s="28">
        <f>SUM(J40:J47)</f>
        <v>0</v>
      </c>
      <c r="K48" s="28">
        <f>SUM(K40:K47)</f>
        <v>0</v>
      </c>
      <c r="L48" s="28">
        <f>SUM(L40:L47)</f>
        <v>143.19949253730431</v>
      </c>
      <c r="M48" s="28">
        <f>SUM(M40:M47)</f>
        <v>0</v>
      </c>
      <c r="N48" s="28">
        <f>SUM(N40:N47)</f>
        <v>0</v>
      </c>
      <c r="O48" s="28">
        <f>SUM(O40:O47)</f>
        <v>0</v>
      </c>
      <c r="P48" s="28">
        <f>SUM(P40:P47)</f>
        <v>0</v>
      </c>
      <c r="Q48" s="28">
        <f>SUM(Q40:Q47)</f>
        <v>0</v>
      </c>
      <c r="R48" s="28">
        <f>SUM(R40:R47)</f>
        <v>18.740301072368787</v>
      </c>
      <c r="S48" s="28">
        <f>SUM(S40:S47)</f>
        <v>9.7336345928840426</v>
      </c>
      <c r="T48" s="28">
        <f>SUM(T40:T47)</f>
        <v>5.1108533482703472E-2</v>
      </c>
      <c r="U48" s="28">
        <f>SUM(U40:U47)</f>
        <v>0</v>
      </c>
      <c r="V48" s="28">
        <f>SUM(V40:V47)</f>
        <v>9.0973531406417827</v>
      </c>
      <c r="W48" s="28">
        <f>SUM(W40:W47)</f>
        <v>2.0762350533122609</v>
      </c>
      <c r="X48" s="28">
        <f>SUM(X40:X47)</f>
        <v>2.3839441693279638E-2</v>
      </c>
      <c r="Y48" s="28">
        <f>SUM(Y40:Y47)</f>
        <v>0</v>
      </c>
      <c r="Z48" s="28">
        <f>SUM(Z40:Z47)</f>
        <v>0</v>
      </c>
      <c r="AA48" s="28">
        <f>SUM(AA40:AA47)</f>
        <v>0.70724363082229857</v>
      </c>
      <c r="AB48" s="28">
        <f>SUM(AB40:AB47)</f>
        <v>0</v>
      </c>
      <c r="AC48" s="28">
        <f>SUM(AC40:AC47)</f>
        <v>0</v>
      </c>
      <c r="AD48" s="28">
        <f>SUM(AD40:AD47)</f>
        <v>0</v>
      </c>
      <c r="AE48" s="28">
        <f>SUM(AE40:AE47)</f>
        <v>0</v>
      </c>
      <c r="AF48" s="28">
        <f>SUM(AF40:AF47)</f>
        <v>0</v>
      </c>
      <c r="AG48" s="28">
        <f>SUM(AG40:AG47)</f>
        <v>5.3833590593071321</v>
      </c>
      <c r="AH48" s="28">
        <f>SUM(AH40:AH47)</f>
        <v>2.8745649539117612E-3</v>
      </c>
      <c r="AI48" s="28">
        <f>SUM(AI40:AI47)</f>
        <v>0</v>
      </c>
      <c r="AJ48" s="28">
        <f>SUM(AJ40:AJ47)</f>
        <v>0</v>
      </c>
      <c r="AK48" s="28">
        <f>SUM(AK40:AK47)</f>
        <v>1.0725820773269363</v>
      </c>
      <c r="AL48" s="28">
        <f>SUM(AL40:AL47)</f>
        <v>0</v>
      </c>
      <c r="AM48" s="28">
        <f>SUM(AM40:AM47)</f>
        <v>0</v>
      </c>
      <c r="AN48" s="28">
        <f>SUM(AN40:AN47)</f>
        <v>0</v>
      </c>
      <c r="AO48" s="28">
        <f>SUM(AO40:AO47)</f>
        <v>0</v>
      </c>
      <c r="AP48" s="28">
        <f>SUM(AP40:AP47)</f>
        <v>0</v>
      </c>
      <c r="AQ48" s="28">
        <f>SUM(AQ40:AQ47)</f>
        <v>0</v>
      </c>
      <c r="AR48" s="28">
        <f>SUM(AR40:AR47)</f>
        <v>0</v>
      </c>
      <c r="AS48" s="28">
        <f>SUM(AS40:AS47)</f>
        <v>0</v>
      </c>
      <c r="AT48" s="28">
        <f>SUM(AT40:AT47)</f>
        <v>0</v>
      </c>
      <c r="AU48" s="28">
        <f>SUM(AU40:AU47)</f>
        <v>0</v>
      </c>
      <c r="AV48" s="28">
        <f>SUM(AV40:AV47)</f>
        <v>218.3120164360927</v>
      </c>
      <c r="AW48" s="28">
        <f>SUM(AW40:AW47)</f>
        <v>18.518588103230403</v>
      </c>
      <c r="AX48" s="28">
        <f>SUM(AX40:AX47)</f>
        <v>0</v>
      </c>
      <c r="AY48" s="28">
        <f>SUM(AY40:AY47)</f>
        <v>0</v>
      </c>
      <c r="AZ48" s="28">
        <f>SUM(AZ40:AZ47)</f>
        <v>73.059186885475611</v>
      </c>
      <c r="BA48" s="28">
        <f>SUM(BA40:BA47)</f>
        <v>0</v>
      </c>
      <c r="BB48" s="28">
        <f>SUM(BB40:BB47)</f>
        <v>0</v>
      </c>
      <c r="BC48" s="28">
        <f>SUM(BC40:BC47)</f>
        <v>0</v>
      </c>
      <c r="BD48" s="28">
        <f>SUM(BD40:BD47)</f>
        <v>0</v>
      </c>
      <c r="BE48" s="28">
        <f>SUM(BE40:BE47)</f>
        <v>0</v>
      </c>
      <c r="BF48" s="28">
        <f>SUM(BF40:BF47)</f>
        <v>405.90340737911231</v>
      </c>
      <c r="BG48" s="28">
        <f>SUM(BG40:BG47)</f>
        <v>13.665780659517042</v>
      </c>
      <c r="BH48" s="28">
        <f>SUM(BH40:BH47)</f>
        <v>0.52493383710474095</v>
      </c>
      <c r="BI48" s="28">
        <f>SUM(BI40:BI47)</f>
        <v>0</v>
      </c>
      <c r="BJ48" s="28">
        <f>SUM(BJ40:BJ47)</f>
        <v>80.370336634499239</v>
      </c>
      <c r="BK48" s="29">
        <f t="shared" si="15"/>
        <v>1047.2999779931254</v>
      </c>
    </row>
    <row r="49" spans="1:63" x14ac:dyDescent="0.2">
      <c r="A49" s="23"/>
      <c r="B49" s="33" t="s">
        <v>86</v>
      </c>
      <c r="C49" s="31">
        <f>C38+C48</f>
        <v>0</v>
      </c>
      <c r="D49" s="31">
        <f>D38+D48</f>
        <v>0</v>
      </c>
      <c r="E49" s="31">
        <f>E38+E48</f>
        <v>0</v>
      </c>
      <c r="F49" s="31">
        <f>F38+F48</f>
        <v>0</v>
      </c>
      <c r="G49" s="31">
        <f>G38+G48</f>
        <v>0</v>
      </c>
      <c r="H49" s="31">
        <f>H38+H48</f>
        <v>20.430753051022467</v>
      </c>
      <c r="I49" s="31">
        <f>I38+I48</f>
        <v>32.193487409692132</v>
      </c>
      <c r="J49" s="31">
        <f>J38+J48</f>
        <v>0</v>
      </c>
      <c r="K49" s="31">
        <f>K38+K48</f>
        <v>0</v>
      </c>
      <c r="L49" s="31">
        <f>L38+L48</f>
        <v>143.75647604230178</v>
      </c>
      <c r="M49" s="31">
        <f>M38+M48</f>
        <v>0</v>
      </c>
      <c r="N49" s="31">
        <f>N38+N48</f>
        <v>0</v>
      </c>
      <c r="O49" s="31">
        <f>O38+O48</f>
        <v>0</v>
      </c>
      <c r="P49" s="31">
        <f>P38+P48</f>
        <v>0</v>
      </c>
      <c r="Q49" s="31">
        <f>Q38+Q48</f>
        <v>0</v>
      </c>
      <c r="R49" s="31">
        <f>R38+R48</f>
        <v>25.264033853961884</v>
      </c>
      <c r="S49" s="31">
        <f>S38+S48</f>
        <v>9.7336345928840426</v>
      </c>
      <c r="T49" s="31">
        <f>T38+T48</f>
        <v>5.1108533482703472E-2</v>
      </c>
      <c r="U49" s="31">
        <f>U38+U48</f>
        <v>0</v>
      </c>
      <c r="V49" s="31">
        <f>V38+V48</f>
        <v>9.6020731704938544</v>
      </c>
      <c r="W49" s="31">
        <f>W38+W48</f>
        <v>2.5607371835969408</v>
      </c>
      <c r="X49" s="31">
        <f>X38+X48</f>
        <v>2.3839441693279638E-2</v>
      </c>
      <c r="Y49" s="31">
        <f>Y38+Y48</f>
        <v>0</v>
      </c>
      <c r="Z49" s="31">
        <f>Z38+Z48</f>
        <v>0</v>
      </c>
      <c r="AA49" s="31">
        <f>AA38+AA48</f>
        <v>0.70724363082229857</v>
      </c>
      <c r="AB49" s="31">
        <f>AB38+AB48</f>
        <v>0</v>
      </c>
      <c r="AC49" s="31">
        <f>AC38+AC48</f>
        <v>0</v>
      </c>
      <c r="AD49" s="31">
        <f>AD38+AD48</f>
        <v>0</v>
      </c>
      <c r="AE49" s="31">
        <f>AE38+AE48</f>
        <v>0</v>
      </c>
      <c r="AF49" s="31">
        <f>AF38+AF48</f>
        <v>0</v>
      </c>
      <c r="AG49" s="31">
        <f>AG38+AG48</f>
        <v>6.5820738829586389</v>
      </c>
      <c r="AH49" s="31">
        <f>AH38+AH48</f>
        <v>2.8745649539117612E-3</v>
      </c>
      <c r="AI49" s="31">
        <f>AI38+AI48</f>
        <v>0</v>
      </c>
      <c r="AJ49" s="31">
        <f>AJ38+AJ48</f>
        <v>0</v>
      </c>
      <c r="AK49" s="31">
        <f>AK38+AK48</f>
        <v>1.2499046020092224</v>
      </c>
      <c r="AL49" s="31">
        <f>AL38+AL48</f>
        <v>0</v>
      </c>
      <c r="AM49" s="31">
        <f>AM38+AM48</f>
        <v>0</v>
      </c>
      <c r="AN49" s="31">
        <f>AN38+AN48</f>
        <v>0</v>
      </c>
      <c r="AO49" s="31">
        <f>AO38+AO48</f>
        <v>0</v>
      </c>
      <c r="AP49" s="31">
        <f>AP38+AP48</f>
        <v>0</v>
      </c>
      <c r="AQ49" s="31">
        <f>AQ38+AQ48</f>
        <v>0</v>
      </c>
      <c r="AR49" s="31">
        <f>AR38+AR48</f>
        <v>0</v>
      </c>
      <c r="AS49" s="31">
        <f>AS38+AS48</f>
        <v>0</v>
      </c>
      <c r="AT49" s="31">
        <f>AT38+AT48</f>
        <v>0</v>
      </c>
      <c r="AU49" s="31">
        <f>AU38+AU48</f>
        <v>0</v>
      </c>
      <c r="AV49" s="31">
        <f>AV38+AV48</f>
        <v>346.70889070660559</v>
      </c>
      <c r="AW49" s="31">
        <f>AW38+AW48</f>
        <v>20.262890952363279</v>
      </c>
      <c r="AX49" s="31">
        <f>AX38+AX48</f>
        <v>0</v>
      </c>
      <c r="AY49" s="31">
        <f>AY38+AY48</f>
        <v>0</v>
      </c>
      <c r="AZ49" s="31">
        <f>AZ38+AZ48</f>
        <v>88.702089510663171</v>
      </c>
      <c r="BA49" s="31">
        <f>BA38+BA48</f>
        <v>0</v>
      </c>
      <c r="BB49" s="31">
        <f>BB38+BB48</f>
        <v>0</v>
      </c>
      <c r="BC49" s="31">
        <f>BC38+BC48</f>
        <v>0</v>
      </c>
      <c r="BD49" s="31">
        <f>BD38+BD48</f>
        <v>0</v>
      </c>
      <c r="BE49" s="31">
        <f>BE38+BE48</f>
        <v>0</v>
      </c>
      <c r="BF49" s="31">
        <f>BF38+BF48</f>
        <v>633.92914627252344</v>
      </c>
      <c r="BG49" s="31">
        <f>BG38+BG48</f>
        <v>15.233957273402947</v>
      </c>
      <c r="BH49" s="31">
        <f>BH38+BH48</f>
        <v>0.52493383710474095</v>
      </c>
      <c r="BI49" s="31">
        <f>BI38+BI48</f>
        <v>0</v>
      </c>
      <c r="BJ49" s="31">
        <f>BJ38+BJ48</f>
        <v>96.728017628072934</v>
      </c>
      <c r="BK49" s="29">
        <f t="shared" si="15"/>
        <v>1454.2481661406091</v>
      </c>
    </row>
    <row r="50" spans="1:63" ht="3" customHeight="1" x14ac:dyDescent="0.2">
      <c r="A50" s="23"/>
      <c r="B50" s="26"/>
      <c r="C50" s="70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2"/>
    </row>
    <row r="51" spans="1:63" x14ac:dyDescent="0.2">
      <c r="A51" s="23" t="s">
        <v>17</v>
      </c>
      <c r="B51" s="24" t="s">
        <v>8</v>
      </c>
      <c r="C51" s="70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2"/>
    </row>
    <row r="52" spans="1:63" x14ac:dyDescent="0.2">
      <c r="A52" s="23" t="s">
        <v>78</v>
      </c>
      <c r="B52" s="26" t="s">
        <v>18</v>
      </c>
      <c r="C52" s="70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  <c r="BK52" s="72"/>
    </row>
    <row r="53" spans="1:63" x14ac:dyDescent="0.2">
      <c r="A53" s="23"/>
      <c r="B53" s="27" t="s">
        <v>122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2.1576607713180262</v>
      </c>
      <c r="I53" s="28">
        <v>29.286644988090753</v>
      </c>
      <c r="J53" s="28">
        <v>0</v>
      </c>
      <c r="K53" s="28">
        <v>0</v>
      </c>
      <c r="L53" s="28">
        <v>7.526804806464015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3.5810990173112187</v>
      </c>
      <c r="S53" s="28">
        <v>1.0623591306957203</v>
      </c>
      <c r="T53" s="28">
        <v>4.4043123578076724</v>
      </c>
      <c r="U53" s="28">
        <v>0</v>
      </c>
      <c r="V53" s="28">
        <v>4.2395581444094113</v>
      </c>
      <c r="W53" s="28">
        <v>0.91239678402858748</v>
      </c>
      <c r="X53" s="28">
        <v>0</v>
      </c>
      <c r="Y53" s="28">
        <v>0</v>
      </c>
      <c r="Z53" s="28">
        <v>0</v>
      </c>
      <c r="AA53" s="28">
        <v>1.4859408105121577</v>
      </c>
      <c r="AB53" s="28">
        <v>0</v>
      </c>
      <c r="AC53" s="28">
        <v>0</v>
      </c>
      <c r="AD53" s="28">
        <v>0</v>
      </c>
      <c r="AE53" s="28">
        <v>0</v>
      </c>
      <c r="AF53" s="28">
        <v>0</v>
      </c>
      <c r="AG53" s="28">
        <v>1.9085040771542514</v>
      </c>
      <c r="AH53" s="28">
        <v>2.6791036189983859E-2</v>
      </c>
      <c r="AI53" s="28">
        <v>0</v>
      </c>
      <c r="AJ53" s="28">
        <v>0</v>
      </c>
      <c r="AK53" s="28">
        <v>2.2406908368071261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0</v>
      </c>
      <c r="AR53" s="28">
        <v>0</v>
      </c>
      <c r="AS53" s="28">
        <v>0</v>
      </c>
      <c r="AT53" s="28">
        <v>0</v>
      </c>
      <c r="AU53" s="28">
        <v>0</v>
      </c>
      <c r="AV53" s="28">
        <v>37.582732040891443</v>
      </c>
      <c r="AW53" s="28">
        <v>10.457701102184416</v>
      </c>
      <c r="AX53" s="28">
        <v>0</v>
      </c>
      <c r="AY53" s="28">
        <v>0</v>
      </c>
      <c r="AZ53" s="28">
        <v>53.247371318664854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67.223340984371617</v>
      </c>
      <c r="BG53" s="28">
        <v>8.3283256983629173</v>
      </c>
      <c r="BH53" s="28">
        <v>6.449231123411483</v>
      </c>
      <c r="BI53" s="28">
        <v>0</v>
      </c>
      <c r="BJ53" s="28">
        <v>89.65824048590521</v>
      </c>
      <c r="BK53" s="29">
        <f t="shared" ref="BK53:BK54" si="16">SUM(C53:BJ53)</f>
        <v>331.77970551458083</v>
      </c>
    </row>
    <row r="54" spans="1:63" x14ac:dyDescent="0.2">
      <c r="A54" s="23"/>
      <c r="B54" s="33" t="s">
        <v>85</v>
      </c>
      <c r="C54" s="31">
        <f>SUM(C53)</f>
        <v>0</v>
      </c>
      <c r="D54" s="31">
        <f t="shared" ref="D54:BJ54" si="17">SUM(D53)</f>
        <v>0</v>
      </c>
      <c r="E54" s="31">
        <f t="shared" si="17"/>
        <v>0</v>
      </c>
      <c r="F54" s="31">
        <f t="shared" si="17"/>
        <v>0</v>
      </c>
      <c r="G54" s="31">
        <f t="shared" si="17"/>
        <v>0</v>
      </c>
      <c r="H54" s="31">
        <f t="shared" si="17"/>
        <v>2.1576607713180262</v>
      </c>
      <c r="I54" s="31">
        <f t="shared" si="17"/>
        <v>29.286644988090753</v>
      </c>
      <c r="J54" s="31">
        <f t="shared" si="17"/>
        <v>0</v>
      </c>
      <c r="K54" s="31">
        <f t="shared" si="17"/>
        <v>0</v>
      </c>
      <c r="L54" s="31">
        <f t="shared" si="17"/>
        <v>7.526804806464015</v>
      </c>
      <c r="M54" s="31">
        <f t="shared" si="17"/>
        <v>0</v>
      </c>
      <c r="N54" s="31">
        <f t="shared" si="17"/>
        <v>0</v>
      </c>
      <c r="O54" s="31">
        <f t="shared" si="17"/>
        <v>0</v>
      </c>
      <c r="P54" s="31">
        <f t="shared" si="17"/>
        <v>0</v>
      </c>
      <c r="Q54" s="31">
        <f t="shared" si="17"/>
        <v>0</v>
      </c>
      <c r="R54" s="31">
        <f t="shared" si="17"/>
        <v>3.5810990173112187</v>
      </c>
      <c r="S54" s="31">
        <f t="shared" si="17"/>
        <v>1.0623591306957203</v>
      </c>
      <c r="T54" s="31">
        <f t="shared" si="17"/>
        <v>4.4043123578076724</v>
      </c>
      <c r="U54" s="31">
        <f t="shared" si="17"/>
        <v>0</v>
      </c>
      <c r="V54" s="31">
        <f t="shared" si="17"/>
        <v>4.2395581444094113</v>
      </c>
      <c r="W54" s="31">
        <f t="shared" si="17"/>
        <v>0.91239678402858748</v>
      </c>
      <c r="X54" s="31">
        <f t="shared" si="17"/>
        <v>0</v>
      </c>
      <c r="Y54" s="31">
        <f t="shared" si="17"/>
        <v>0</v>
      </c>
      <c r="Z54" s="31">
        <f t="shared" si="17"/>
        <v>0</v>
      </c>
      <c r="AA54" s="31">
        <f t="shared" si="17"/>
        <v>1.4859408105121577</v>
      </c>
      <c r="AB54" s="31">
        <f t="shared" si="17"/>
        <v>0</v>
      </c>
      <c r="AC54" s="31">
        <f t="shared" si="17"/>
        <v>0</v>
      </c>
      <c r="AD54" s="31">
        <f t="shared" si="17"/>
        <v>0</v>
      </c>
      <c r="AE54" s="31">
        <f t="shared" si="17"/>
        <v>0</v>
      </c>
      <c r="AF54" s="31">
        <f t="shared" si="17"/>
        <v>0</v>
      </c>
      <c r="AG54" s="31">
        <f t="shared" si="17"/>
        <v>1.9085040771542514</v>
      </c>
      <c r="AH54" s="31">
        <f t="shared" si="17"/>
        <v>2.6791036189983859E-2</v>
      </c>
      <c r="AI54" s="31">
        <f t="shared" si="17"/>
        <v>0</v>
      </c>
      <c r="AJ54" s="31">
        <f t="shared" si="17"/>
        <v>0</v>
      </c>
      <c r="AK54" s="31">
        <f t="shared" si="17"/>
        <v>2.2406908368071261</v>
      </c>
      <c r="AL54" s="31">
        <f t="shared" si="17"/>
        <v>0</v>
      </c>
      <c r="AM54" s="31">
        <f t="shared" si="17"/>
        <v>0</v>
      </c>
      <c r="AN54" s="31">
        <f t="shared" si="17"/>
        <v>0</v>
      </c>
      <c r="AO54" s="31">
        <f t="shared" si="17"/>
        <v>0</v>
      </c>
      <c r="AP54" s="31">
        <f t="shared" si="17"/>
        <v>0</v>
      </c>
      <c r="AQ54" s="31">
        <f t="shared" si="17"/>
        <v>0</v>
      </c>
      <c r="AR54" s="31">
        <f t="shared" si="17"/>
        <v>0</v>
      </c>
      <c r="AS54" s="31">
        <f t="shared" si="17"/>
        <v>0</v>
      </c>
      <c r="AT54" s="31">
        <f t="shared" si="17"/>
        <v>0</v>
      </c>
      <c r="AU54" s="31">
        <f t="shared" si="17"/>
        <v>0</v>
      </c>
      <c r="AV54" s="31">
        <f t="shared" si="17"/>
        <v>37.582732040891443</v>
      </c>
      <c r="AW54" s="31">
        <f t="shared" si="17"/>
        <v>10.457701102184416</v>
      </c>
      <c r="AX54" s="31">
        <f t="shared" si="17"/>
        <v>0</v>
      </c>
      <c r="AY54" s="31">
        <f t="shared" si="17"/>
        <v>0</v>
      </c>
      <c r="AZ54" s="31">
        <f t="shared" si="17"/>
        <v>53.247371318664854</v>
      </c>
      <c r="BA54" s="31">
        <f t="shared" si="17"/>
        <v>0</v>
      </c>
      <c r="BB54" s="31">
        <f t="shared" si="17"/>
        <v>0</v>
      </c>
      <c r="BC54" s="31">
        <f t="shared" si="17"/>
        <v>0</v>
      </c>
      <c r="BD54" s="31">
        <f t="shared" si="17"/>
        <v>0</v>
      </c>
      <c r="BE54" s="31">
        <f t="shared" si="17"/>
        <v>0</v>
      </c>
      <c r="BF54" s="31">
        <f t="shared" si="17"/>
        <v>67.223340984371617</v>
      </c>
      <c r="BG54" s="31">
        <f t="shared" si="17"/>
        <v>8.3283256983629173</v>
      </c>
      <c r="BH54" s="31">
        <f t="shared" si="17"/>
        <v>6.449231123411483</v>
      </c>
      <c r="BI54" s="31">
        <f t="shared" si="17"/>
        <v>0</v>
      </c>
      <c r="BJ54" s="31">
        <f t="shared" si="17"/>
        <v>89.65824048590521</v>
      </c>
      <c r="BK54" s="29">
        <f t="shared" si="16"/>
        <v>331.77970551458083</v>
      </c>
    </row>
    <row r="55" spans="1:63" ht="2.25" customHeight="1" x14ac:dyDescent="0.2">
      <c r="A55" s="23"/>
      <c r="B55" s="26"/>
      <c r="C55" s="70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2"/>
    </row>
    <row r="56" spans="1:63" x14ac:dyDescent="0.2">
      <c r="A56" s="23" t="s">
        <v>4</v>
      </c>
      <c r="B56" s="24" t="s">
        <v>9</v>
      </c>
      <c r="C56" s="70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  <c r="BK56" s="72"/>
    </row>
    <row r="57" spans="1:63" x14ac:dyDescent="0.2">
      <c r="A57" s="23" t="s">
        <v>78</v>
      </c>
      <c r="B57" s="26" t="s">
        <v>19</v>
      </c>
      <c r="C57" s="70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  <c r="BK57" s="72"/>
    </row>
    <row r="58" spans="1:63" x14ac:dyDescent="0.2">
      <c r="A58" s="23"/>
      <c r="B58" s="30" t="s">
        <v>39</v>
      </c>
      <c r="C58" s="31"/>
      <c r="D58" s="28"/>
      <c r="E58" s="28"/>
      <c r="F58" s="28"/>
      <c r="G58" s="37"/>
      <c r="H58" s="31"/>
      <c r="I58" s="28"/>
      <c r="J58" s="28"/>
      <c r="K58" s="28"/>
      <c r="L58" s="37"/>
      <c r="M58" s="31"/>
      <c r="N58" s="28"/>
      <c r="O58" s="28"/>
      <c r="P58" s="28"/>
      <c r="Q58" s="37"/>
      <c r="R58" s="31"/>
      <c r="S58" s="28"/>
      <c r="T58" s="28"/>
      <c r="U58" s="28"/>
      <c r="V58" s="37"/>
      <c r="W58" s="31"/>
      <c r="X58" s="28"/>
      <c r="Y58" s="28"/>
      <c r="Z58" s="28"/>
      <c r="AA58" s="37"/>
      <c r="AB58" s="31"/>
      <c r="AC58" s="28"/>
      <c r="AD58" s="28"/>
      <c r="AE58" s="28"/>
      <c r="AF58" s="37"/>
      <c r="AG58" s="31"/>
      <c r="AH58" s="28"/>
      <c r="AI58" s="28"/>
      <c r="AJ58" s="28"/>
      <c r="AK58" s="37"/>
      <c r="AL58" s="31"/>
      <c r="AM58" s="28"/>
      <c r="AN58" s="28"/>
      <c r="AO58" s="28"/>
      <c r="AP58" s="37"/>
      <c r="AQ58" s="31"/>
      <c r="AR58" s="28"/>
      <c r="AS58" s="28"/>
      <c r="AT58" s="28"/>
      <c r="AU58" s="37"/>
      <c r="AV58" s="31"/>
      <c r="AW58" s="28"/>
      <c r="AX58" s="28"/>
      <c r="AY58" s="28"/>
      <c r="AZ58" s="37"/>
      <c r="BA58" s="31"/>
      <c r="BB58" s="28"/>
      <c r="BC58" s="28"/>
      <c r="BD58" s="28"/>
      <c r="BE58" s="37"/>
      <c r="BF58" s="31"/>
      <c r="BG58" s="28"/>
      <c r="BH58" s="28"/>
      <c r="BI58" s="28"/>
      <c r="BJ58" s="37"/>
      <c r="BK58" s="29"/>
    </row>
    <row r="59" spans="1:63" x14ac:dyDescent="0.2">
      <c r="A59" s="23"/>
      <c r="B59" s="30" t="s">
        <v>87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31">
        <v>0</v>
      </c>
      <c r="AH59" s="31">
        <v>0</v>
      </c>
      <c r="AI59" s="31">
        <v>0</v>
      </c>
      <c r="AJ59" s="31">
        <v>0</v>
      </c>
      <c r="AK59" s="31">
        <v>0</v>
      </c>
      <c r="AL59" s="31">
        <v>0</v>
      </c>
      <c r="AM59" s="31">
        <v>0</v>
      </c>
      <c r="AN59" s="31">
        <v>0</v>
      </c>
      <c r="AO59" s="31">
        <v>0</v>
      </c>
      <c r="AP59" s="31">
        <v>0</v>
      </c>
      <c r="AQ59" s="31">
        <v>0</v>
      </c>
      <c r="AR59" s="31">
        <v>0</v>
      </c>
      <c r="AS59" s="31">
        <v>0</v>
      </c>
      <c r="AT59" s="31">
        <v>0</v>
      </c>
      <c r="AU59" s="31">
        <v>0</v>
      </c>
      <c r="AV59" s="31">
        <v>0</v>
      </c>
      <c r="AW59" s="31">
        <v>0</v>
      </c>
      <c r="AX59" s="31">
        <v>0</v>
      </c>
      <c r="AY59" s="31">
        <v>0</v>
      </c>
      <c r="AZ59" s="31">
        <v>0</v>
      </c>
      <c r="BA59" s="31">
        <v>0</v>
      </c>
      <c r="BB59" s="31">
        <v>0</v>
      </c>
      <c r="BC59" s="31">
        <v>0</v>
      </c>
      <c r="BD59" s="31">
        <v>0</v>
      </c>
      <c r="BE59" s="31">
        <v>0</v>
      </c>
      <c r="BF59" s="31">
        <v>0</v>
      </c>
      <c r="BG59" s="31">
        <v>0</v>
      </c>
      <c r="BH59" s="31">
        <v>0</v>
      </c>
      <c r="BI59" s="31">
        <v>0</v>
      </c>
      <c r="BJ59" s="31">
        <v>0</v>
      </c>
      <c r="BK59" s="29">
        <f>SUM(C59:BJ59)</f>
        <v>0</v>
      </c>
    </row>
    <row r="60" spans="1:63" x14ac:dyDescent="0.2">
      <c r="A60" s="23" t="s">
        <v>79</v>
      </c>
      <c r="B60" s="26" t="s">
        <v>20</v>
      </c>
      <c r="C60" s="70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1"/>
      <c r="BF60" s="71"/>
      <c r="BG60" s="71"/>
      <c r="BH60" s="71"/>
      <c r="BI60" s="71"/>
      <c r="BJ60" s="71"/>
      <c r="BK60" s="72"/>
    </row>
    <row r="61" spans="1:63" x14ac:dyDescent="0.2">
      <c r="A61" s="23"/>
      <c r="B61" s="30" t="s">
        <v>124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0</v>
      </c>
      <c r="AI61" s="31">
        <v>0</v>
      </c>
      <c r="AJ61" s="31">
        <v>0</v>
      </c>
      <c r="AK61" s="31">
        <v>0</v>
      </c>
      <c r="AL61" s="31">
        <v>0</v>
      </c>
      <c r="AM61" s="31">
        <v>0</v>
      </c>
      <c r="AN61" s="31">
        <v>0</v>
      </c>
      <c r="AO61" s="31">
        <v>0</v>
      </c>
      <c r="AP61" s="31">
        <v>0</v>
      </c>
      <c r="AQ61" s="31">
        <v>0</v>
      </c>
      <c r="AR61" s="31">
        <v>0</v>
      </c>
      <c r="AS61" s="31">
        <v>0</v>
      </c>
      <c r="AT61" s="31">
        <v>0</v>
      </c>
      <c r="AU61" s="31">
        <v>0</v>
      </c>
      <c r="AV61" s="31">
        <v>0.31919949961071709</v>
      </c>
      <c r="AW61" s="31">
        <v>67.335017404239949</v>
      </c>
      <c r="AX61" s="31">
        <v>0</v>
      </c>
      <c r="AY61" s="31">
        <v>0</v>
      </c>
      <c r="AZ61" s="31">
        <v>2.2681412053218954</v>
      </c>
      <c r="BA61" s="31">
        <v>0</v>
      </c>
      <c r="BB61" s="31">
        <v>0</v>
      </c>
      <c r="BC61" s="31">
        <v>0</v>
      </c>
      <c r="BD61" s="31">
        <v>0</v>
      </c>
      <c r="BE61" s="31">
        <v>0</v>
      </c>
      <c r="BF61" s="31">
        <v>6.7639889284658528E-2</v>
      </c>
      <c r="BG61" s="31">
        <v>6.6631058052803701E-3</v>
      </c>
      <c r="BH61" s="31">
        <v>0</v>
      </c>
      <c r="BI61" s="31">
        <v>0</v>
      </c>
      <c r="BJ61" s="31">
        <v>0.34160410841182481</v>
      </c>
      <c r="BK61" s="29">
        <f t="shared" ref="BK61:BK66" si="18">SUM(C61:BJ61)</f>
        <v>70.33826521267433</v>
      </c>
    </row>
    <row r="62" spans="1:63" x14ac:dyDescent="0.2">
      <c r="A62" s="23"/>
      <c r="B62" s="30" t="s">
        <v>125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31">
        <v>0</v>
      </c>
      <c r="AJ62" s="31">
        <v>0</v>
      </c>
      <c r="AK62" s="31">
        <v>0</v>
      </c>
      <c r="AL62" s="31">
        <v>0</v>
      </c>
      <c r="AM62" s="31">
        <v>0</v>
      </c>
      <c r="AN62" s="31">
        <v>0</v>
      </c>
      <c r="AO62" s="31">
        <v>0</v>
      </c>
      <c r="AP62" s="31">
        <v>0</v>
      </c>
      <c r="AQ62" s="31">
        <v>0</v>
      </c>
      <c r="AR62" s="31">
        <v>0</v>
      </c>
      <c r="AS62" s="31">
        <v>0</v>
      </c>
      <c r="AT62" s="31">
        <v>0</v>
      </c>
      <c r="AU62" s="31">
        <v>0</v>
      </c>
      <c r="AV62" s="31">
        <v>0.14564538688694503</v>
      </c>
      <c r="AW62" s="31">
        <v>162.49054524265679</v>
      </c>
      <c r="AX62" s="31">
        <v>266.01350266080374</v>
      </c>
      <c r="AY62" s="31">
        <v>0</v>
      </c>
      <c r="AZ62" s="31">
        <v>0</v>
      </c>
      <c r="BA62" s="31">
        <v>0</v>
      </c>
      <c r="BB62" s="31">
        <v>0</v>
      </c>
      <c r="BC62" s="31">
        <v>0</v>
      </c>
      <c r="BD62" s="31">
        <v>0</v>
      </c>
      <c r="BE62" s="31">
        <v>0</v>
      </c>
      <c r="BF62" s="31">
        <v>0.1165142262194892</v>
      </c>
      <c r="BG62" s="31">
        <v>17.230672345571399</v>
      </c>
      <c r="BH62" s="31">
        <v>0</v>
      </c>
      <c r="BI62" s="31">
        <v>0</v>
      </c>
      <c r="BJ62" s="31">
        <v>0.56845551694998697</v>
      </c>
      <c r="BK62" s="29">
        <f t="shared" si="18"/>
        <v>446.56533537908837</v>
      </c>
    </row>
    <row r="63" spans="1:63" x14ac:dyDescent="0.2">
      <c r="A63" s="23"/>
      <c r="B63" s="30" t="s">
        <v>126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31">
        <v>0</v>
      </c>
      <c r="AJ63" s="31">
        <v>0</v>
      </c>
      <c r="AK63" s="31">
        <v>0</v>
      </c>
      <c r="AL63" s="31">
        <v>0</v>
      </c>
      <c r="AM63" s="31">
        <v>0</v>
      </c>
      <c r="AN63" s="31">
        <v>0</v>
      </c>
      <c r="AO63" s="31">
        <v>0</v>
      </c>
      <c r="AP63" s="31">
        <v>0</v>
      </c>
      <c r="AQ63" s="31">
        <v>0</v>
      </c>
      <c r="AR63" s="31">
        <v>0</v>
      </c>
      <c r="AS63" s="31">
        <v>0</v>
      </c>
      <c r="AT63" s="31">
        <v>0</v>
      </c>
      <c r="AU63" s="31">
        <v>0</v>
      </c>
      <c r="AV63" s="31">
        <v>0.12547713786047202</v>
      </c>
      <c r="AW63" s="31">
        <v>67.866050988473859</v>
      </c>
      <c r="AX63" s="31">
        <v>261.88734254822992</v>
      </c>
      <c r="AY63" s="31">
        <v>0</v>
      </c>
      <c r="AZ63" s="31">
        <v>0</v>
      </c>
      <c r="BA63" s="31">
        <v>0</v>
      </c>
      <c r="BB63" s="31">
        <v>0</v>
      </c>
      <c r="BC63" s="31">
        <v>0</v>
      </c>
      <c r="BD63" s="31">
        <v>0</v>
      </c>
      <c r="BE63" s="31">
        <v>0</v>
      </c>
      <c r="BF63" s="31">
        <v>3.7761370393301019E-2</v>
      </c>
      <c r="BG63" s="31">
        <v>0</v>
      </c>
      <c r="BH63" s="31">
        <v>0</v>
      </c>
      <c r="BI63" s="31">
        <v>0</v>
      </c>
      <c r="BJ63" s="31">
        <v>0</v>
      </c>
      <c r="BK63" s="29">
        <f t="shared" si="18"/>
        <v>329.91663204495757</v>
      </c>
    </row>
    <row r="64" spans="1:63" x14ac:dyDescent="0.2">
      <c r="A64" s="23"/>
      <c r="B64" s="30" t="s">
        <v>127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31">
        <v>0</v>
      </c>
      <c r="AJ64" s="31">
        <v>0</v>
      </c>
      <c r="AK64" s="31">
        <v>0</v>
      </c>
      <c r="AL64" s="31">
        <v>0</v>
      </c>
      <c r="AM64" s="31">
        <v>0</v>
      </c>
      <c r="AN64" s="31">
        <v>0</v>
      </c>
      <c r="AO64" s="31">
        <v>0</v>
      </c>
      <c r="AP64" s="31">
        <v>0</v>
      </c>
      <c r="AQ64" s="31">
        <v>0</v>
      </c>
      <c r="AR64" s="31">
        <v>0</v>
      </c>
      <c r="AS64" s="31">
        <v>0</v>
      </c>
      <c r="AT64" s="31">
        <v>0</v>
      </c>
      <c r="AU64" s="31">
        <v>0</v>
      </c>
      <c r="AV64" s="31">
        <v>0.74022743107583733</v>
      </c>
      <c r="AW64" s="31">
        <v>0.71554038805957942</v>
      </c>
      <c r="AX64" s="31">
        <v>283.85806419991405</v>
      </c>
      <c r="AY64" s="31">
        <v>0</v>
      </c>
      <c r="AZ64" s="31">
        <v>0</v>
      </c>
      <c r="BA64" s="31">
        <v>0</v>
      </c>
      <c r="BB64" s="31">
        <v>0</v>
      </c>
      <c r="BC64" s="31">
        <v>0</v>
      </c>
      <c r="BD64" s="31">
        <v>0</v>
      </c>
      <c r="BE64" s="31">
        <v>0</v>
      </c>
      <c r="BF64" s="31">
        <v>2.1532907064328581</v>
      </c>
      <c r="BG64" s="31">
        <v>1.0789208531522246E-5</v>
      </c>
      <c r="BH64" s="31">
        <v>0</v>
      </c>
      <c r="BI64" s="31">
        <v>0</v>
      </c>
      <c r="BJ64" s="31">
        <v>0</v>
      </c>
      <c r="BK64" s="29">
        <f t="shared" si="18"/>
        <v>287.46713351469089</v>
      </c>
    </row>
    <row r="65" spans="1:63" x14ac:dyDescent="0.2">
      <c r="A65" s="23"/>
      <c r="B65" s="30" t="s">
        <v>88</v>
      </c>
      <c r="C65" s="31">
        <f>SUM(C61:C64)</f>
        <v>0</v>
      </c>
      <c r="D65" s="31">
        <f t="shared" ref="D65:BJ65" si="19">SUM(D61:D64)</f>
        <v>0</v>
      </c>
      <c r="E65" s="31">
        <f t="shared" si="19"/>
        <v>0</v>
      </c>
      <c r="F65" s="31">
        <f t="shared" si="19"/>
        <v>0</v>
      </c>
      <c r="G65" s="31">
        <f t="shared" si="19"/>
        <v>0</v>
      </c>
      <c r="H65" s="31">
        <f t="shared" si="19"/>
        <v>0</v>
      </c>
      <c r="I65" s="31">
        <f t="shared" si="19"/>
        <v>0</v>
      </c>
      <c r="J65" s="31">
        <f t="shared" si="19"/>
        <v>0</v>
      </c>
      <c r="K65" s="31">
        <f t="shared" si="19"/>
        <v>0</v>
      </c>
      <c r="L65" s="31">
        <f t="shared" si="19"/>
        <v>0</v>
      </c>
      <c r="M65" s="31">
        <f t="shared" si="19"/>
        <v>0</v>
      </c>
      <c r="N65" s="31">
        <f t="shared" si="19"/>
        <v>0</v>
      </c>
      <c r="O65" s="31">
        <f t="shared" si="19"/>
        <v>0</v>
      </c>
      <c r="P65" s="31">
        <f t="shared" si="19"/>
        <v>0</v>
      </c>
      <c r="Q65" s="31">
        <f t="shared" si="19"/>
        <v>0</v>
      </c>
      <c r="R65" s="31">
        <f t="shared" si="19"/>
        <v>0</v>
      </c>
      <c r="S65" s="31">
        <f t="shared" si="19"/>
        <v>0</v>
      </c>
      <c r="T65" s="31">
        <f t="shared" si="19"/>
        <v>0</v>
      </c>
      <c r="U65" s="31">
        <f t="shared" si="19"/>
        <v>0</v>
      </c>
      <c r="V65" s="31">
        <f t="shared" si="19"/>
        <v>0</v>
      </c>
      <c r="W65" s="31">
        <f t="shared" si="19"/>
        <v>0</v>
      </c>
      <c r="X65" s="31">
        <f t="shared" si="19"/>
        <v>0</v>
      </c>
      <c r="Y65" s="31">
        <f t="shared" si="19"/>
        <v>0</v>
      </c>
      <c r="Z65" s="31">
        <f t="shared" si="19"/>
        <v>0</v>
      </c>
      <c r="AA65" s="31">
        <f t="shared" si="19"/>
        <v>0</v>
      </c>
      <c r="AB65" s="31">
        <f t="shared" si="19"/>
        <v>0</v>
      </c>
      <c r="AC65" s="31">
        <f t="shared" si="19"/>
        <v>0</v>
      </c>
      <c r="AD65" s="31">
        <f t="shared" si="19"/>
        <v>0</v>
      </c>
      <c r="AE65" s="31">
        <f t="shared" si="19"/>
        <v>0</v>
      </c>
      <c r="AF65" s="31">
        <f t="shared" si="19"/>
        <v>0</v>
      </c>
      <c r="AG65" s="31">
        <f t="shared" si="19"/>
        <v>0</v>
      </c>
      <c r="AH65" s="31">
        <f t="shared" si="19"/>
        <v>0</v>
      </c>
      <c r="AI65" s="31">
        <f t="shared" si="19"/>
        <v>0</v>
      </c>
      <c r="AJ65" s="31">
        <f t="shared" si="19"/>
        <v>0</v>
      </c>
      <c r="AK65" s="31">
        <f t="shared" si="19"/>
        <v>0</v>
      </c>
      <c r="AL65" s="31">
        <f t="shared" si="19"/>
        <v>0</v>
      </c>
      <c r="AM65" s="31">
        <f t="shared" si="19"/>
        <v>0</v>
      </c>
      <c r="AN65" s="31">
        <f t="shared" si="19"/>
        <v>0</v>
      </c>
      <c r="AO65" s="31">
        <f t="shared" si="19"/>
        <v>0</v>
      </c>
      <c r="AP65" s="31">
        <f t="shared" si="19"/>
        <v>0</v>
      </c>
      <c r="AQ65" s="31">
        <f t="shared" si="19"/>
        <v>0</v>
      </c>
      <c r="AR65" s="31">
        <f t="shared" si="19"/>
        <v>0</v>
      </c>
      <c r="AS65" s="31">
        <f t="shared" si="19"/>
        <v>0</v>
      </c>
      <c r="AT65" s="31">
        <f t="shared" si="19"/>
        <v>0</v>
      </c>
      <c r="AU65" s="31">
        <f t="shared" si="19"/>
        <v>0</v>
      </c>
      <c r="AV65" s="31">
        <f t="shared" si="19"/>
        <v>1.3305494554339714</v>
      </c>
      <c r="AW65" s="31">
        <f t="shared" si="19"/>
        <v>298.40715402343017</v>
      </c>
      <c r="AX65" s="31">
        <f t="shared" si="19"/>
        <v>811.7589094089476</v>
      </c>
      <c r="AY65" s="31">
        <f t="shared" si="19"/>
        <v>0</v>
      </c>
      <c r="AZ65" s="31">
        <f t="shared" si="19"/>
        <v>2.2681412053218954</v>
      </c>
      <c r="BA65" s="31">
        <f t="shared" si="19"/>
        <v>0</v>
      </c>
      <c r="BB65" s="31">
        <f t="shared" si="19"/>
        <v>0</v>
      </c>
      <c r="BC65" s="31">
        <f t="shared" si="19"/>
        <v>0</v>
      </c>
      <c r="BD65" s="31">
        <f t="shared" si="19"/>
        <v>0</v>
      </c>
      <c r="BE65" s="31">
        <f t="shared" si="19"/>
        <v>0</v>
      </c>
      <c r="BF65" s="31">
        <f t="shared" si="19"/>
        <v>2.3752061923303067</v>
      </c>
      <c r="BG65" s="31">
        <f t="shared" si="19"/>
        <v>17.237346240585211</v>
      </c>
      <c r="BH65" s="31">
        <f t="shared" si="19"/>
        <v>0</v>
      </c>
      <c r="BI65" s="31">
        <f t="shared" si="19"/>
        <v>0</v>
      </c>
      <c r="BJ65" s="31">
        <f t="shared" si="19"/>
        <v>0.91005962536181184</v>
      </c>
      <c r="BK65" s="29">
        <f t="shared" si="18"/>
        <v>1134.2873661514109</v>
      </c>
    </row>
    <row r="66" spans="1:63" x14ac:dyDescent="0.2">
      <c r="A66" s="23"/>
      <c r="B66" s="33" t="s">
        <v>86</v>
      </c>
      <c r="C66" s="31">
        <f>C59+C65</f>
        <v>0</v>
      </c>
      <c r="D66" s="31">
        <f t="shared" ref="D66:BJ66" si="20">D59+D65</f>
        <v>0</v>
      </c>
      <c r="E66" s="31">
        <f t="shared" si="20"/>
        <v>0</v>
      </c>
      <c r="F66" s="31">
        <f t="shared" si="20"/>
        <v>0</v>
      </c>
      <c r="G66" s="31">
        <f t="shared" si="20"/>
        <v>0</v>
      </c>
      <c r="H66" s="31">
        <f t="shared" si="20"/>
        <v>0</v>
      </c>
      <c r="I66" s="31">
        <f t="shared" si="20"/>
        <v>0</v>
      </c>
      <c r="J66" s="31">
        <f t="shared" si="20"/>
        <v>0</v>
      </c>
      <c r="K66" s="31">
        <f t="shared" si="20"/>
        <v>0</v>
      </c>
      <c r="L66" s="31">
        <f t="shared" si="20"/>
        <v>0</v>
      </c>
      <c r="M66" s="31">
        <f t="shared" si="20"/>
        <v>0</v>
      </c>
      <c r="N66" s="31">
        <f t="shared" si="20"/>
        <v>0</v>
      </c>
      <c r="O66" s="31">
        <f t="shared" si="20"/>
        <v>0</v>
      </c>
      <c r="P66" s="31">
        <f t="shared" si="20"/>
        <v>0</v>
      </c>
      <c r="Q66" s="31">
        <f t="shared" si="20"/>
        <v>0</v>
      </c>
      <c r="R66" s="31">
        <f t="shared" si="20"/>
        <v>0</v>
      </c>
      <c r="S66" s="31">
        <f t="shared" si="20"/>
        <v>0</v>
      </c>
      <c r="T66" s="31">
        <f t="shared" si="20"/>
        <v>0</v>
      </c>
      <c r="U66" s="31">
        <f t="shared" si="20"/>
        <v>0</v>
      </c>
      <c r="V66" s="31">
        <f t="shared" si="20"/>
        <v>0</v>
      </c>
      <c r="W66" s="31">
        <f t="shared" si="20"/>
        <v>0</v>
      </c>
      <c r="X66" s="31">
        <f t="shared" si="20"/>
        <v>0</v>
      </c>
      <c r="Y66" s="31">
        <f t="shared" si="20"/>
        <v>0</v>
      </c>
      <c r="Z66" s="31">
        <f t="shared" si="20"/>
        <v>0</v>
      </c>
      <c r="AA66" s="31">
        <f t="shared" si="20"/>
        <v>0</v>
      </c>
      <c r="AB66" s="31">
        <f t="shared" si="20"/>
        <v>0</v>
      </c>
      <c r="AC66" s="31">
        <f t="shared" si="20"/>
        <v>0</v>
      </c>
      <c r="AD66" s="31">
        <f t="shared" si="20"/>
        <v>0</v>
      </c>
      <c r="AE66" s="31">
        <f t="shared" si="20"/>
        <v>0</v>
      </c>
      <c r="AF66" s="31">
        <f t="shared" si="20"/>
        <v>0</v>
      </c>
      <c r="AG66" s="31">
        <f t="shared" si="20"/>
        <v>0</v>
      </c>
      <c r="AH66" s="31">
        <f t="shared" si="20"/>
        <v>0</v>
      </c>
      <c r="AI66" s="31">
        <f t="shared" si="20"/>
        <v>0</v>
      </c>
      <c r="AJ66" s="31">
        <f t="shared" si="20"/>
        <v>0</v>
      </c>
      <c r="AK66" s="31">
        <f t="shared" si="20"/>
        <v>0</v>
      </c>
      <c r="AL66" s="31">
        <f t="shared" si="20"/>
        <v>0</v>
      </c>
      <c r="AM66" s="31">
        <f t="shared" si="20"/>
        <v>0</v>
      </c>
      <c r="AN66" s="31">
        <f t="shared" si="20"/>
        <v>0</v>
      </c>
      <c r="AO66" s="31">
        <f t="shared" si="20"/>
        <v>0</v>
      </c>
      <c r="AP66" s="31">
        <f t="shared" si="20"/>
        <v>0</v>
      </c>
      <c r="AQ66" s="31">
        <f t="shared" si="20"/>
        <v>0</v>
      </c>
      <c r="AR66" s="31">
        <f t="shared" si="20"/>
        <v>0</v>
      </c>
      <c r="AS66" s="31">
        <f t="shared" si="20"/>
        <v>0</v>
      </c>
      <c r="AT66" s="31">
        <f t="shared" si="20"/>
        <v>0</v>
      </c>
      <c r="AU66" s="31">
        <f t="shared" si="20"/>
        <v>0</v>
      </c>
      <c r="AV66" s="31">
        <f t="shared" si="20"/>
        <v>1.3305494554339714</v>
      </c>
      <c r="AW66" s="31">
        <f t="shared" si="20"/>
        <v>298.40715402343017</v>
      </c>
      <c r="AX66" s="31">
        <f t="shared" si="20"/>
        <v>811.7589094089476</v>
      </c>
      <c r="AY66" s="31">
        <f t="shared" si="20"/>
        <v>0</v>
      </c>
      <c r="AZ66" s="31">
        <f t="shared" si="20"/>
        <v>2.2681412053218954</v>
      </c>
      <c r="BA66" s="31">
        <f t="shared" si="20"/>
        <v>0</v>
      </c>
      <c r="BB66" s="31">
        <f t="shared" si="20"/>
        <v>0</v>
      </c>
      <c r="BC66" s="31">
        <f t="shared" si="20"/>
        <v>0</v>
      </c>
      <c r="BD66" s="31">
        <f t="shared" si="20"/>
        <v>0</v>
      </c>
      <c r="BE66" s="31">
        <f t="shared" si="20"/>
        <v>0</v>
      </c>
      <c r="BF66" s="31">
        <f t="shared" si="20"/>
        <v>2.3752061923303067</v>
      </c>
      <c r="BG66" s="31">
        <f t="shared" si="20"/>
        <v>17.237346240585211</v>
      </c>
      <c r="BH66" s="31">
        <f t="shared" si="20"/>
        <v>0</v>
      </c>
      <c r="BI66" s="31">
        <f t="shared" si="20"/>
        <v>0</v>
      </c>
      <c r="BJ66" s="31">
        <f t="shared" si="20"/>
        <v>0.91005962536181184</v>
      </c>
      <c r="BK66" s="29">
        <f t="shared" si="18"/>
        <v>1134.2873661514109</v>
      </c>
    </row>
    <row r="67" spans="1:63" ht="4.5" customHeight="1" x14ac:dyDescent="0.2">
      <c r="A67" s="23"/>
      <c r="B67" s="26"/>
      <c r="C67" s="70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2"/>
    </row>
    <row r="68" spans="1:63" x14ac:dyDescent="0.2">
      <c r="A68" s="23" t="s">
        <v>21</v>
      </c>
      <c r="B68" s="24" t="s">
        <v>22</v>
      </c>
      <c r="C68" s="70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2"/>
    </row>
    <row r="69" spans="1:63" x14ac:dyDescent="0.2">
      <c r="A69" s="23" t="s">
        <v>78</v>
      </c>
      <c r="B69" s="26" t="s">
        <v>23</v>
      </c>
      <c r="C69" s="70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2"/>
    </row>
    <row r="70" spans="1:63" x14ac:dyDescent="0.2">
      <c r="A70" s="23"/>
      <c r="B70" s="30" t="s">
        <v>39</v>
      </c>
      <c r="C70" s="31"/>
      <c r="D70" s="28"/>
      <c r="E70" s="28"/>
      <c r="F70" s="28"/>
      <c r="G70" s="37"/>
      <c r="H70" s="31"/>
      <c r="I70" s="28"/>
      <c r="J70" s="28"/>
      <c r="K70" s="28"/>
      <c r="L70" s="37"/>
      <c r="M70" s="31"/>
      <c r="N70" s="28"/>
      <c r="O70" s="28"/>
      <c r="P70" s="28"/>
      <c r="Q70" s="37"/>
      <c r="R70" s="31"/>
      <c r="S70" s="28"/>
      <c r="T70" s="28"/>
      <c r="U70" s="28"/>
      <c r="V70" s="37"/>
      <c r="W70" s="31"/>
      <c r="X70" s="28"/>
      <c r="Y70" s="28"/>
      <c r="Z70" s="28"/>
      <c r="AA70" s="37"/>
      <c r="AB70" s="31"/>
      <c r="AC70" s="28"/>
      <c r="AD70" s="28"/>
      <c r="AE70" s="28"/>
      <c r="AF70" s="37"/>
      <c r="AG70" s="31"/>
      <c r="AH70" s="28"/>
      <c r="AI70" s="28"/>
      <c r="AJ70" s="28"/>
      <c r="AK70" s="37"/>
      <c r="AL70" s="31"/>
      <c r="AM70" s="28"/>
      <c r="AN70" s="28"/>
      <c r="AO70" s="28"/>
      <c r="AP70" s="37"/>
      <c r="AQ70" s="31"/>
      <c r="AR70" s="28"/>
      <c r="AS70" s="28"/>
      <c r="AT70" s="28"/>
      <c r="AU70" s="37"/>
      <c r="AV70" s="31"/>
      <c r="AW70" s="28"/>
      <c r="AX70" s="28"/>
      <c r="AY70" s="28"/>
      <c r="AZ70" s="37"/>
      <c r="BA70" s="31"/>
      <c r="BB70" s="28"/>
      <c r="BC70" s="28"/>
      <c r="BD70" s="28"/>
      <c r="BE70" s="37"/>
      <c r="BF70" s="31"/>
      <c r="BG70" s="28"/>
      <c r="BH70" s="28"/>
      <c r="BI70" s="28"/>
      <c r="BJ70" s="37"/>
      <c r="BK70" s="29"/>
    </row>
    <row r="71" spans="1:63" x14ac:dyDescent="0.2">
      <c r="A71" s="23"/>
      <c r="B71" s="33" t="s">
        <v>85</v>
      </c>
      <c r="C71" s="31">
        <v>0</v>
      </c>
      <c r="D71" s="28">
        <v>0</v>
      </c>
      <c r="E71" s="28">
        <v>0</v>
      </c>
      <c r="F71" s="28">
        <v>0</v>
      </c>
      <c r="G71" s="37">
        <v>0</v>
      </c>
      <c r="H71" s="31">
        <v>0</v>
      </c>
      <c r="I71" s="28">
        <v>0</v>
      </c>
      <c r="J71" s="28">
        <v>0</v>
      </c>
      <c r="K71" s="28">
        <v>0</v>
      </c>
      <c r="L71" s="37">
        <v>0</v>
      </c>
      <c r="M71" s="31">
        <v>0</v>
      </c>
      <c r="N71" s="28">
        <v>0</v>
      </c>
      <c r="O71" s="28">
        <v>0</v>
      </c>
      <c r="P71" s="28">
        <v>0</v>
      </c>
      <c r="Q71" s="37">
        <v>0</v>
      </c>
      <c r="R71" s="31">
        <v>0</v>
      </c>
      <c r="S71" s="28">
        <v>0</v>
      </c>
      <c r="T71" s="28">
        <v>0</v>
      </c>
      <c r="U71" s="28">
        <v>0</v>
      </c>
      <c r="V71" s="37">
        <v>0</v>
      </c>
      <c r="W71" s="31">
        <v>0</v>
      </c>
      <c r="X71" s="28">
        <v>0</v>
      </c>
      <c r="Y71" s="28">
        <v>0</v>
      </c>
      <c r="Z71" s="28">
        <v>0</v>
      </c>
      <c r="AA71" s="37">
        <v>0</v>
      </c>
      <c r="AB71" s="31">
        <v>0</v>
      </c>
      <c r="AC71" s="28">
        <v>0</v>
      </c>
      <c r="AD71" s="28">
        <v>0</v>
      </c>
      <c r="AE71" s="28">
        <v>0</v>
      </c>
      <c r="AF71" s="37">
        <v>0</v>
      </c>
      <c r="AG71" s="31">
        <v>0</v>
      </c>
      <c r="AH71" s="28">
        <v>0</v>
      </c>
      <c r="AI71" s="28">
        <v>0</v>
      </c>
      <c r="AJ71" s="28">
        <v>0</v>
      </c>
      <c r="AK71" s="37">
        <v>0</v>
      </c>
      <c r="AL71" s="31">
        <v>0</v>
      </c>
      <c r="AM71" s="28">
        <v>0</v>
      </c>
      <c r="AN71" s="28">
        <v>0</v>
      </c>
      <c r="AO71" s="28">
        <v>0</v>
      </c>
      <c r="AP71" s="37">
        <v>0</v>
      </c>
      <c r="AQ71" s="31">
        <v>0</v>
      </c>
      <c r="AR71" s="28">
        <v>0</v>
      </c>
      <c r="AS71" s="28">
        <v>0</v>
      </c>
      <c r="AT71" s="28">
        <v>0</v>
      </c>
      <c r="AU71" s="37">
        <v>0</v>
      </c>
      <c r="AV71" s="31">
        <v>0</v>
      </c>
      <c r="AW71" s="28">
        <v>0</v>
      </c>
      <c r="AX71" s="28">
        <v>0</v>
      </c>
      <c r="AY71" s="28">
        <v>0</v>
      </c>
      <c r="AZ71" s="37">
        <v>0</v>
      </c>
      <c r="BA71" s="31">
        <v>0</v>
      </c>
      <c r="BB71" s="28">
        <v>0</v>
      </c>
      <c r="BC71" s="28">
        <v>0</v>
      </c>
      <c r="BD71" s="28">
        <v>0</v>
      </c>
      <c r="BE71" s="37">
        <v>0</v>
      </c>
      <c r="BF71" s="31">
        <v>0</v>
      </c>
      <c r="BG71" s="28">
        <v>0</v>
      </c>
      <c r="BH71" s="28">
        <v>0</v>
      </c>
      <c r="BI71" s="28">
        <v>0</v>
      </c>
      <c r="BJ71" s="37">
        <v>0</v>
      </c>
      <c r="BK71" s="29">
        <f>SUM(C71:BJ71)</f>
        <v>0</v>
      </c>
    </row>
    <row r="72" spans="1:63" ht="4.5" customHeight="1" x14ac:dyDescent="0.2">
      <c r="A72" s="23"/>
      <c r="B72" s="38"/>
      <c r="C72" s="70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71"/>
      <c r="BK72" s="72"/>
    </row>
    <row r="73" spans="1:63" x14ac:dyDescent="0.2">
      <c r="A73" s="23"/>
      <c r="B73" s="39" t="s">
        <v>101</v>
      </c>
      <c r="C73" s="40">
        <f>C32+C49+C54+C66+C71</f>
        <v>0</v>
      </c>
      <c r="D73" s="40">
        <f>D32+D49+D54+D66+D71</f>
        <v>0</v>
      </c>
      <c r="E73" s="40">
        <f>E32+E49+E54+E66+E71</f>
        <v>0</v>
      </c>
      <c r="F73" s="40">
        <f>F32+F49+F54+F66+F71</f>
        <v>0</v>
      </c>
      <c r="G73" s="40">
        <f>G32+G49+G54+G66+G71</f>
        <v>0</v>
      </c>
      <c r="H73" s="40">
        <f>H32+H49+H54+H66+H71</f>
        <v>44.22058157627395</v>
      </c>
      <c r="I73" s="40">
        <f>I32+I49+I54+I66+I71</f>
        <v>8426.9950953689658</v>
      </c>
      <c r="J73" s="40">
        <f>J32+J49+J54+J66+J71</f>
        <v>2598.5517526253243</v>
      </c>
      <c r="K73" s="40">
        <f>K32+K49+K54+K66+K71</f>
        <v>0</v>
      </c>
      <c r="L73" s="40">
        <f>L32+L49+L54+L66+L71</f>
        <v>677.34265218607572</v>
      </c>
      <c r="M73" s="40">
        <f>M32+M49+M54+M66+M71</f>
        <v>0</v>
      </c>
      <c r="N73" s="40">
        <f>N32+N49+N54+N66+N71</f>
        <v>0</v>
      </c>
      <c r="O73" s="40">
        <f>O32+O49+O54+O66+O71</f>
        <v>0</v>
      </c>
      <c r="P73" s="40">
        <f>P32+P49+P54+P66+P71</f>
        <v>0</v>
      </c>
      <c r="Q73" s="40">
        <f>Q32+Q49+Q54+Q66+Q71</f>
        <v>0</v>
      </c>
      <c r="R73" s="40">
        <f>R32+R49+R54+R66+R71</f>
        <v>59.63911002004685</v>
      </c>
      <c r="S73" s="40">
        <f>S32+S49+S54+S66+S71</f>
        <v>446.2105263051634</v>
      </c>
      <c r="T73" s="40">
        <f>T32+T49+T54+T66+T71</f>
        <v>671.75844996022533</v>
      </c>
      <c r="U73" s="40">
        <f>U32+U49+U54+U66+U71</f>
        <v>0</v>
      </c>
      <c r="V73" s="40">
        <f>V32+V49+V54+V66+V71</f>
        <v>79.575048915625459</v>
      </c>
      <c r="W73" s="40">
        <f>W32+W49+W54+W66+W71</f>
        <v>3.7093172208217746</v>
      </c>
      <c r="X73" s="40">
        <f>X32+X49+X54+X66+X71</f>
        <v>66.757012692693777</v>
      </c>
      <c r="Y73" s="40">
        <f>Y32+Y49+Y54+Y66+Y71</f>
        <v>0</v>
      </c>
      <c r="Z73" s="40">
        <f>Z32+Z49+Z54+Z66+Z71</f>
        <v>0</v>
      </c>
      <c r="AA73" s="40">
        <f>AA32+AA49+AA54+AA66+AA71</f>
        <v>3.7690103697585986</v>
      </c>
      <c r="AB73" s="40">
        <f>AB32+AB49+AB54+AB66+AB71</f>
        <v>0</v>
      </c>
      <c r="AC73" s="40">
        <f>AC32+AC49+AC54+AC66+AC71</f>
        <v>0</v>
      </c>
      <c r="AD73" s="40">
        <f>AD32+AD49+AD54+AD66+AD71</f>
        <v>0</v>
      </c>
      <c r="AE73" s="40">
        <f>AE32+AE49+AE54+AE66+AE71</f>
        <v>0</v>
      </c>
      <c r="AF73" s="40">
        <f>AF32+AF49+AF54+AF66+AF71</f>
        <v>0</v>
      </c>
      <c r="AG73" s="40">
        <f>AG32+AG49+AG54+AG66+AG71</f>
        <v>9.9346523625932139</v>
      </c>
      <c r="AH73" s="40">
        <f>AH32+AH49+AH54+AH66+AH71</f>
        <v>0.97426147727300993</v>
      </c>
      <c r="AI73" s="40">
        <f>AI32+AI49+AI54+AI66+AI71</f>
        <v>0</v>
      </c>
      <c r="AJ73" s="40">
        <f>AJ32+AJ49+AJ54+AJ66+AJ71</f>
        <v>0</v>
      </c>
      <c r="AK73" s="40">
        <f>AK32+AK49+AK54+AK66+AK71</f>
        <v>5.9089928539460708</v>
      </c>
      <c r="AL73" s="40">
        <f>AL32+AL49+AL54+AL66+AL71</f>
        <v>0</v>
      </c>
      <c r="AM73" s="40">
        <f>AM32+AM49+AM54+AM66+AM71</f>
        <v>0</v>
      </c>
      <c r="AN73" s="40">
        <f>AN32+AN49+AN54+AN66+AN71</f>
        <v>0</v>
      </c>
      <c r="AO73" s="40">
        <f>AO32+AO49+AO54+AO66+AO71</f>
        <v>0</v>
      </c>
      <c r="AP73" s="40">
        <f>AP32+AP49+AP54+AP66+AP71</f>
        <v>0</v>
      </c>
      <c r="AQ73" s="40">
        <f>AQ32+AQ49+AQ54+AQ66+AQ71</f>
        <v>0</v>
      </c>
      <c r="AR73" s="40">
        <f>AR32+AR49+AR54+AR66+AR71</f>
        <v>0</v>
      </c>
      <c r="AS73" s="40">
        <f>AS32+AS49+AS54+AS66+AS71</f>
        <v>0</v>
      </c>
      <c r="AT73" s="40">
        <f>AT32+AT49+AT54+AT66+AT71</f>
        <v>0</v>
      </c>
      <c r="AU73" s="40">
        <f>AU32+AU49+AU54+AU66+AU71</f>
        <v>0</v>
      </c>
      <c r="AV73" s="40">
        <f>AV32+AV49+AV54+AV66+AV71</f>
        <v>538.02123552616786</v>
      </c>
      <c r="AW73" s="40">
        <f>AW32+AW49+AW54+AW66+AW71</f>
        <v>1689.7658767623047</v>
      </c>
      <c r="AX73" s="40">
        <f>AX32+AX49+AX54+AX66+AX71</f>
        <v>945.66778882023596</v>
      </c>
      <c r="AY73" s="40">
        <f>AY32+AY49+AY54+AY66+AY71</f>
        <v>0</v>
      </c>
      <c r="AZ73" s="40">
        <f>AZ32+AZ49+AZ54+AZ66+AZ71</f>
        <v>597.52793618093688</v>
      </c>
      <c r="BA73" s="40">
        <f>BA32+BA49+BA54+BA66+BA71</f>
        <v>0</v>
      </c>
      <c r="BB73" s="40">
        <f>BB32+BB49+BB54+BB66+BB71</f>
        <v>0</v>
      </c>
      <c r="BC73" s="40">
        <f>BC32+BC49+BC54+BC66+BC71</f>
        <v>0</v>
      </c>
      <c r="BD73" s="40">
        <f>BD32+BD49+BD54+BD66+BD71</f>
        <v>0</v>
      </c>
      <c r="BE73" s="40">
        <f>BE32+BE49+BE54+BE66+BE71</f>
        <v>0</v>
      </c>
      <c r="BF73" s="40">
        <f>BF32+BF49+BF54+BF66+BF71</f>
        <v>929.79562778577474</v>
      </c>
      <c r="BG73" s="40">
        <f>BG32+BG49+BG54+BG66+BG71</f>
        <v>133.79097930623749</v>
      </c>
      <c r="BH73" s="40">
        <f>BH32+BH49+BH54+BH66+BH71</f>
        <v>149.0495865699049</v>
      </c>
      <c r="BI73" s="40">
        <f>BI32+BI49+BI54+BI66+BI71</f>
        <v>0</v>
      </c>
      <c r="BJ73" s="40">
        <f>BJ32+BJ49+BJ54+BJ66+BJ71</f>
        <v>373.65799539643791</v>
      </c>
      <c r="BK73" s="40">
        <f>BK32+BK49+BK54+BK66+BK71</f>
        <v>18452.623490282789</v>
      </c>
    </row>
    <row r="74" spans="1:63" ht="4.5" customHeight="1" x14ac:dyDescent="0.2">
      <c r="A74" s="23"/>
      <c r="B74" s="39"/>
      <c r="C74" s="75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6"/>
    </row>
    <row r="75" spans="1:63" ht="14.25" customHeight="1" x14ac:dyDescent="0.3">
      <c r="A75" s="23" t="s">
        <v>5</v>
      </c>
      <c r="B75" s="21" t="s">
        <v>25</v>
      </c>
      <c r="C75" s="75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6"/>
    </row>
    <row r="76" spans="1:63" x14ac:dyDescent="0.2">
      <c r="A76" s="23"/>
      <c r="B76" s="30" t="s">
        <v>39</v>
      </c>
      <c r="C76" s="28"/>
      <c r="D76" s="28"/>
      <c r="E76" s="28"/>
      <c r="F76" s="28"/>
      <c r="G76" s="41"/>
      <c r="H76" s="31"/>
      <c r="I76" s="28"/>
      <c r="J76" s="28"/>
      <c r="K76" s="28"/>
      <c r="L76" s="41"/>
      <c r="M76" s="31"/>
      <c r="N76" s="28"/>
      <c r="O76" s="28"/>
      <c r="P76" s="28"/>
      <c r="Q76" s="41"/>
      <c r="R76" s="31"/>
      <c r="S76" s="28"/>
      <c r="T76" s="28"/>
      <c r="U76" s="28"/>
      <c r="V76" s="37"/>
      <c r="W76" s="42"/>
      <c r="X76" s="28"/>
      <c r="Y76" s="28"/>
      <c r="Z76" s="28"/>
      <c r="AA76" s="41"/>
      <c r="AB76" s="31"/>
      <c r="AC76" s="28"/>
      <c r="AD76" s="28"/>
      <c r="AE76" s="28"/>
      <c r="AF76" s="41"/>
      <c r="AG76" s="31"/>
      <c r="AH76" s="28"/>
      <c r="AI76" s="28"/>
      <c r="AJ76" s="28"/>
      <c r="AK76" s="41"/>
      <c r="AL76" s="31"/>
      <c r="AM76" s="28"/>
      <c r="AN76" s="28"/>
      <c r="AO76" s="28"/>
      <c r="AP76" s="41"/>
      <c r="AQ76" s="31"/>
      <c r="AR76" s="28"/>
      <c r="AS76" s="28"/>
      <c r="AT76" s="28"/>
      <c r="AU76" s="41"/>
      <c r="AV76" s="31"/>
      <c r="AW76" s="28"/>
      <c r="AX76" s="28"/>
      <c r="AY76" s="28"/>
      <c r="AZ76" s="41"/>
      <c r="BA76" s="31"/>
      <c r="BB76" s="28"/>
      <c r="BC76" s="28"/>
      <c r="BD76" s="28"/>
      <c r="BE76" s="41"/>
      <c r="BF76" s="31"/>
      <c r="BG76" s="28"/>
      <c r="BH76" s="28"/>
      <c r="BI76" s="28"/>
      <c r="BJ76" s="41"/>
      <c r="BK76" s="31"/>
    </row>
    <row r="77" spans="1:63" ht="13.5" thickBot="1" x14ac:dyDescent="0.25">
      <c r="A77" s="43"/>
      <c r="B77" s="33" t="s">
        <v>85</v>
      </c>
      <c r="C77" s="28">
        <v>0</v>
      </c>
      <c r="D77" s="28">
        <v>0</v>
      </c>
      <c r="E77" s="28">
        <v>0</v>
      </c>
      <c r="F77" s="28">
        <v>0</v>
      </c>
      <c r="G77" s="41">
        <v>0</v>
      </c>
      <c r="H77" s="31">
        <v>0</v>
      </c>
      <c r="I77" s="28">
        <v>0</v>
      </c>
      <c r="J77" s="28">
        <v>0</v>
      </c>
      <c r="K77" s="28">
        <v>0</v>
      </c>
      <c r="L77" s="41">
        <v>0</v>
      </c>
      <c r="M77" s="31">
        <v>0</v>
      </c>
      <c r="N77" s="28">
        <v>0</v>
      </c>
      <c r="O77" s="28">
        <v>0</v>
      </c>
      <c r="P77" s="28">
        <v>0</v>
      </c>
      <c r="Q77" s="41">
        <v>0</v>
      </c>
      <c r="R77" s="31">
        <v>0</v>
      </c>
      <c r="S77" s="28">
        <v>0</v>
      </c>
      <c r="T77" s="28">
        <v>0</v>
      </c>
      <c r="U77" s="28">
        <v>0</v>
      </c>
      <c r="V77" s="37">
        <v>0</v>
      </c>
      <c r="W77" s="42">
        <v>0</v>
      </c>
      <c r="X77" s="28">
        <v>0</v>
      </c>
      <c r="Y77" s="28">
        <v>0</v>
      </c>
      <c r="Z77" s="28">
        <v>0</v>
      </c>
      <c r="AA77" s="41">
        <v>0</v>
      </c>
      <c r="AB77" s="31">
        <v>0</v>
      </c>
      <c r="AC77" s="28">
        <v>0</v>
      </c>
      <c r="AD77" s="28">
        <v>0</v>
      </c>
      <c r="AE77" s="28">
        <v>0</v>
      </c>
      <c r="AF77" s="41">
        <v>0</v>
      </c>
      <c r="AG77" s="31">
        <v>0</v>
      </c>
      <c r="AH77" s="28">
        <v>0</v>
      </c>
      <c r="AI77" s="28">
        <v>0</v>
      </c>
      <c r="AJ77" s="28">
        <v>0</v>
      </c>
      <c r="AK77" s="41">
        <v>0</v>
      </c>
      <c r="AL77" s="31">
        <v>0</v>
      </c>
      <c r="AM77" s="28">
        <v>0</v>
      </c>
      <c r="AN77" s="28">
        <v>0</v>
      </c>
      <c r="AO77" s="28">
        <v>0</v>
      </c>
      <c r="AP77" s="41">
        <v>0</v>
      </c>
      <c r="AQ77" s="31">
        <v>0</v>
      </c>
      <c r="AR77" s="28">
        <v>0</v>
      </c>
      <c r="AS77" s="28">
        <v>0</v>
      </c>
      <c r="AT77" s="28">
        <v>0</v>
      </c>
      <c r="AU77" s="41">
        <v>0</v>
      </c>
      <c r="AV77" s="31">
        <v>0</v>
      </c>
      <c r="AW77" s="28">
        <v>0</v>
      </c>
      <c r="AX77" s="28">
        <v>0</v>
      </c>
      <c r="AY77" s="28">
        <v>0</v>
      </c>
      <c r="AZ77" s="41">
        <v>0</v>
      </c>
      <c r="BA77" s="31">
        <v>0</v>
      </c>
      <c r="BB77" s="28">
        <v>0</v>
      </c>
      <c r="BC77" s="28">
        <v>0</v>
      </c>
      <c r="BD77" s="28">
        <v>0</v>
      </c>
      <c r="BE77" s="41">
        <v>0</v>
      </c>
      <c r="BF77" s="31">
        <v>0</v>
      </c>
      <c r="BG77" s="28">
        <v>0</v>
      </c>
      <c r="BH77" s="28">
        <v>0</v>
      </c>
      <c r="BI77" s="28">
        <v>0</v>
      </c>
      <c r="BJ77" s="41">
        <v>0</v>
      </c>
      <c r="BK77" s="29">
        <f>SUM(C77:BJ77)</f>
        <v>0</v>
      </c>
    </row>
    <row r="78" spans="1:63" ht="6" customHeight="1" x14ac:dyDescent="0.2">
      <c r="A78" s="35"/>
      <c r="B78" s="44"/>
    </row>
    <row r="79" spans="1:63" x14ac:dyDescent="0.2">
      <c r="A79" s="35"/>
      <c r="B79" s="35" t="s">
        <v>28</v>
      </c>
      <c r="L79" s="35" t="s">
        <v>40</v>
      </c>
    </row>
    <row r="80" spans="1:63" x14ac:dyDescent="0.2">
      <c r="A80" s="35"/>
      <c r="B80" s="35" t="s">
        <v>29</v>
      </c>
      <c r="L80" s="35" t="s">
        <v>32</v>
      </c>
    </row>
    <row r="81" spans="2:61" x14ac:dyDescent="0.2">
      <c r="L81" s="35" t="s">
        <v>33</v>
      </c>
    </row>
    <row r="82" spans="2:61" x14ac:dyDescent="0.2">
      <c r="B82" s="35" t="s">
        <v>35</v>
      </c>
      <c r="L82" s="35" t="s">
        <v>100</v>
      </c>
      <c r="BI82" s="45"/>
    </row>
    <row r="83" spans="2:61" x14ac:dyDescent="0.2">
      <c r="B83" s="35" t="s">
        <v>36</v>
      </c>
      <c r="L83" s="35" t="s">
        <v>102</v>
      </c>
    </row>
    <row r="84" spans="2:61" x14ac:dyDescent="0.2">
      <c r="B84" s="35"/>
      <c r="L84" s="35" t="s">
        <v>34</v>
      </c>
    </row>
    <row r="86" spans="2:61" x14ac:dyDescent="0.2">
      <c r="B86" s="25" t="s">
        <v>40</v>
      </c>
    </row>
    <row r="87" spans="2:61" x14ac:dyDescent="0.2">
      <c r="B87" s="25" t="s">
        <v>32</v>
      </c>
    </row>
    <row r="88" spans="2:61" x14ac:dyDescent="0.2">
      <c r="B88" s="25" t="s">
        <v>33</v>
      </c>
    </row>
    <row r="89" spans="2:61" x14ac:dyDescent="0.2">
      <c r="B89" s="25" t="s">
        <v>100</v>
      </c>
    </row>
    <row r="90" spans="2:61" x14ac:dyDescent="0.2">
      <c r="B90" s="25" t="s">
        <v>102</v>
      </c>
    </row>
    <row r="91" spans="2:61" x14ac:dyDescent="0.2">
      <c r="B91" s="25" t="s">
        <v>34</v>
      </c>
    </row>
    <row r="92" spans="2:61" x14ac:dyDescent="0.2">
      <c r="B92" s="35"/>
    </row>
  </sheetData>
  <mergeCells count="49">
    <mergeCell ref="C72:BK72"/>
    <mergeCell ref="A1:A5"/>
    <mergeCell ref="C52:BK52"/>
    <mergeCell ref="C74:BK74"/>
    <mergeCell ref="C75:BK75"/>
    <mergeCell ref="C56:BK56"/>
    <mergeCell ref="C57:BK57"/>
    <mergeCell ref="C60:BK60"/>
    <mergeCell ref="C67:BK67"/>
    <mergeCell ref="C68:BK68"/>
    <mergeCell ref="C34:BK34"/>
    <mergeCell ref="C69:BK69"/>
    <mergeCell ref="C35:BK35"/>
    <mergeCell ref="C33:BK33"/>
    <mergeCell ref="C39:BK39"/>
    <mergeCell ref="C50:BK50"/>
    <mergeCell ref="C51:BK51"/>
    <mergeCell ref="C55:BK55"/>
    <mergeCell ref="C10:BK10"/>
    <mergeCell ref="C13:BK13"/>
    <mergeCell ref="C16:BK16"/>
    <mergeCell ref="C19:BK19"/>
    <mergeCell ref="C22:BK22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K43"/>
  <sheetViews>
    <sheetView workbookViewId="0"/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 x14ac:dyDescent="0.2">
      <c r="B2" s="80" t="s">
        <v>130</v>
      </c>
      <c r="C2" s="81"/>
      <c r="D2" s="81"/>
      <c r="E2" s="81"/>
      <c r="F2" s="81"/>
      <c r="G2" s="81"/>
      <c r="H2" s="81"/>
      <c r="I2" s="81"/>
      <c r="J2" s="81"/>
      <c r="K2" s="82"/>
    </row>
    <row r="3" spans="2:11" x14ac:dyDescent="0.2">
      <c r="B3" s="83" t="s">
        <v>123</v>
      </c>
      <c r="C3" s="84"/>
      <c r="D3" s="84"/>
      <c r="E3" s="84"/>
      <c r="F3" s="84"/>
      <c r="G3" s="84"/>
      <c r="H3" s="84"/>
      <c r="I3" s="84"/>
      <c r="J3" s="84"/>
      <c r="K3" s="85"/>
    </row>
    <row r="4" spans="2:11" ht="30" x14ac:dyDescent="0.2">
      <c r="B4" s="22" t="s">
        <v>77</v>
      </c>
      <c r="C4" s="4" t="s">
        <v>41</v>
      </c>
      <c r="D4" s="4" t="s">
        <v>89</v>
      </c>
      <c r="E4" s="4" t="s">
        <v>90</v>
      </c>
      <c r="F4" s="4" t="s">
        <v>7</v>
      </c>
      <c r="G4" s="4" t="s">
        <v>8</v>
      </c>
      <c r="H4" s="4" t="s">
        <v>22</v>
      </c>
      <c r="I4" s="4" t="s">
        <v>96</v>
      </c>
      <c r="J4" s="4" t="s">
        <v>97</v>
      </c>
      <c r="K4" s="4" t="s">
        <v>98</v>
      </c>
    </row>
    <row r="5" spans="2:11" x14ac:dyDescent="0.2">
      <c r="B5" s="1">
        <v>1</v>
      </c>
      <c r="C5" s="2" t="s">
        <v>42</v>
      </c>
      <c r="D5" s="7">
        <v>1.7336926435323745E-3</v>
      </c>
      <c r="E5" s="7">
        <v>9.2061304541590869E-3</v>
      </c>
      <c r="F5" s="7">
        <v>0.29521360616909248</v>
      </c>
      <c r="G5" s="7">
        <v>5.5041248387232462E-3</v>
      </c>
      <c r="H5" s="7">
        <v>0</v>
      </c>
      <c r="I5" s="7">
        <v>0</v>
      </c>
      <c r="J5" s="7">
        <v>0</v>
      </c>
      <c r="K5" s="7">
        <v>0</v>
      </c>
    </row>
    <row r="6" spans="2:11" x14ac:dyDescent="0.2">
      <c r="B6" s="1">
        <v>2</v>
      </c>
      <c r="C6" s="3" t="s">
        <v>43</v>
      </c>
      <c r="D6" s="7">
        <v>0.68831659888525232</v>
      </c>
      <c r="E6" s="7">
        <v>3.8254777924617787</v>
      </c>
      <c r="F6" s="7">
        <v>8.1888593394904419</v>
      </c>
      <c r="G6" s="7">
        <v>0.89461593815493146</v>
      </c>
      <c r="H6" s="7">
        <v>0</v>
      </c>
      <c r="I6" s="7">
        <v>0</v>
      </c>
      <c r="J6" s="7">
        <v>8.3245948494124505E-2</v>
      </c>
      <c r="K6" s="7">
        <v>0</v>
      </c>
    </row>
    <row r="7" spans="2:11" x14ac:dyDescent="0.2">
      <c r="B7" s="1">
        <v>3</v>
      </c>
      <c r="C7" s="2" t="s">
        <v>44</v>
      </c>
      <c r="D7" s="7">
        <v>0</v>
      </c>
      <c r="E7" s="7">
        <v>5.567845312095044E-2</v>
      </c>
      <c r="F7" s="7">
        <v>3.3661859842968753E-2</v>
      </c>
      <c r="G7" s="7">
        <v>0</v>
      </c>
      <c r="H7" s="7">
        <v>0</v>
      </c>
      <c r="I7" s="7">
        <v>0</v>
      </c>
      <c r="J7" s="7">
        <v>0</v>
      </c>
      <c r="K7" s="7">
        <v>0</v>
      </c>
    </row>
    <row r="8" spans="2:11" x14ac:dyDescent="0.2">
      <c r="B8" s="1">
        <v>4</v>
      </c>
      <c r="C8" s="3" t="s">
        <v>45</v>
      </c>
      <c r="D8" s="7">
        <v>45.181660155912247</v>
      </c>
      <c r="E8" s="7">
        <v>34.766827557278205</v>
      </c>
      <c r="F8" s="7">
        <v>9.007468620417443</v>
      </c>
      <c r="G8" s="7">
        <v>5.0637353970057291</v>
      </c>
      <c r="H8" s="7">
        <v>0</v>
      </c>
      <c r="I8" s="7">
        <v>0</v>
      </c>
      <c r="J8" s="7">
        <v>4.8227958754744387E-4</v>
      </c>
      <c r="K8" s="7">
        <v>0</v>
      </c>
    </row>
    <row r="9" spans="2:11" x14ac:dyDescent="0.2">
      <c r="B9" s="1">
        <v>5</v>
      </c>
      <c r="C9" s="3" t="s">
        <v>46</v>
      </c>
      <c r="D9" s="7">
        <v>19.8752440597999</v>
      </c>
      <c r="E9" s="7">
        <v>14.669485225906749</v>
      </c>
      <c r="F9" s="7">
        <v>49.034869488326045</v>
      </c>
      <c r="G9" s="7">
        <v>3.5541739003724002</v>
      </c>
      <c r="H9" s="7">
        <v>0</v>
      </c>
      <c r="I9" s="7">
        <v>0</v>
      </c>
      <c r="J9" s="7">
        <v>0.25480006210584671</v>
      </c>
      <c r="K9" s="7">
        <v>0</v>
      </c>
    </row>
    <row r="10" spans="2:11" x14ac:dyDescent="0.2">
      <c r="B10" s="1">
        <v>6</v>
      </c>
      <c r="C10" s="3" t="s">
        <v>47</v>
      </c>
      <c r="D10" s="7">
        <v>6.133968582019024E-2</v>
      </c>
      <c r="E10" s="7">
        <v>1.4379791905837525</v>
      </c>
      <c r="F10" s="7">
        <v>5.176900787608508</v>
      </c>
      <c r="G10" s="7">
        <v>1.208731047505698</v>
      </c>
      <c r="H10" s="7">
        <v>0</v>
      </c>
      <c r="I10" s="7">
        <v>0</v>
      </c>
      <c r="J10" s="7">
        <v>2.2914811358638897E-3</v>
      </c>
      <c r="K10" s="7">
        <v>0</v>
      </c>
    </row>
    <row r="11" spans="2:11" x14ac:dyDescent="0.2">
      <c r="B11" s="1">
        <v>7</v>
      </c>
      <c r="C11" s="3" t="s">
        <v>48</v>
      </c>
      <c r="D11" s="7">
        <v>3.5083961116842</v>
      </c>
      <c r="E11" s="7">
        <v>11.376314600700672</v>
      </c>
      <c r="F11" s="7">
        <v>19.589380538862255</v>
      </c>
      <c r="G11" s="7">
        <v>1.2459658090985688</v>
      </c>
      <c r="H11" s="7">
        <v>0</v>
      </c>
      <c r="I11" s="7">
        <v>0</v>
      </c>
      <c r="J11" s="7">
        <v>0</v>
      </c>
      <c r="K11" s="7">
        <v>0</v>
      </c>
    </row>
    <row r="12" spans="2:11" x14ac:dyDescent="0.2">
      <c r="B12" s="1">
        <v>8</v>
      </c>
      <c r="C12" s="2" t="s">
        <v>49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</row>
    <row r="13" spans="2:11" x14ac:dyDescent="0.2">
      <c r="B13" s="1">
        <v>9</v>
      </c>
      <c r="C13" s="2" t="s">
        <v>50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</row>
    <row r="14" spans="2:11" x14ac:dyDescent="0.2">
      <c r="B14" s="1">
        <v>10</v>
      </c>
      <c r="C14" s="3" t="s">
        <v>51</v>
      </c>
      <c r="D14" s="7">
        <v>0.20908174242125785</v>
      </c>
      <c r="E14" s="7">
        <v>135.22905899685733</v>
      </c>
      <c r="F14" s="7">
        <v>13.061693124510375</v>
      </c>
      <c r="G14" s="7">
        <v>1.1800297505531629</v>
      </c>
      <c r="H14" s="7">
        <v>0</v>
      </c>
      <c r="I14" s="7">
        <v>0</v>
      </c>
      <c r="J14" s="7">
        <v>2.1159093400707353E-2</v>
      </c>
      <c r="K14" s="7">
        <v>0</v>
      </c>
    </row>
    <row r="15" spans="2:11" x14ac:dyDescent="0.2">
      <c r="B15" s="1">
        <v>11</v>
      </c>
      <c r="C15" s="3" t="s">
        <v>52</v>
      </c>
      <c r="D15" s="7">
        <v>290.77368743062613</v>
      </c>
      <c r="E15" s="7">
        <v>295.71143363381333</v>
      </c>
      <c r="F15" s="7">
        <v>154.82649269723862</v>
      </c>
      <c r="G15" s="7">
        <v>45.287129545577592</v>
      </c>
      <c r="H15" s="7">
        <v>0</v>
      </c>
      <c r="I15" s="7">
        <v>0</v>
      </c>
      <c r="J15" s="7">
        <v>0.16430828055197533</v>
      </c>
      <c r="K15" s="7">
        <v>0</v>
      </c>
    </row>
    <row r="16" spans="2:11" x14ac:dyDescent="0.2">
      <c r="B16" s="1">
        <v>12</v>
      </c>
      <c r="C16" s="3" t="s">
        <v>53</v>
      </c>
      <c r="D16" s="7">
        <v>354.24669236787895</v>
      </c>
      <c r="E16" s="7">
        <v>9.748695757700423</v>
      </c>
      <c r="F16" s="7">
        <v>7.8182928692985056</v>
      </c>
      <c r="G16" s="7">
        <v>4.8634753906370838</v>
      </c>
      <c r="H16" s="7">
        <v>0</v>
      </c>
      <c r="I16" s="7">
        <v>0</v>
      </c>
      <c r="J16" s="7">
        <v>2.6044192824609076E-2</v>
      </c>
      <c r="K16" s="7">
        <v>0</v>
      </c>
    </row>
    <row r="17" spans="2:11" x14ac:dyDescent="0.2">
      <c r="B17" s="1">
        <v>13</v>
      </c>
      <c r="C17" s="3" t="s">
        <v>54</v>
      </c>
      <c r="D17" s="7">
        <v>0.12423435983998145</v>
      </c>
      <c r="E17" s="7">
        <v>0.23621326305976295</v>
      </c>
      <c r="F17" s="7">
        <v>0.91292294259684714</v>
      </c>
      <c r="G17" s="7">
        <v>1.8597040708267114E-2</v>
      </c>
      <c r="H17" s="7">
        <v>0</v>
      </c>
      <c r="I17" s="7">
        <v>0</v>
      </c>
      <c r="J17" s="7">
        <v>6.414140674505229E-4</v>
      </c>
      <c r="K17" s="7">
        <v>0</v>
      </c>
    </row>
    <row r="18" spans="2:11" x14ac:dyDescent="0.2">
      <c r="B18" s="1">
        <v>14</v>
      </c>
      <c r="C18" s="3" t="s">
        <v>55</v>
      </c>
      <c r="D18" s="7">
        <v>0.20804560408637396</v>
      </c>
      <c r="E18" s="7">
        <v>1.493471547448173</v>
      </c>
      <c r="F18" s="7">
        <v>5.3481799072359788</v>
      </c>
      <c r="G18" s="7">
        <v>1.6934867571065566</v>
      </c>
      <c r="H18" s="7">
        <v>0</v>
      </c>
      <c r="I18" s="7">
        <v>0</v>
      </c>
      <c r="J18" s="7">
        <v>2.0534639414547423E-4</v>
      </c>
      <c r="K18" s="7">
        <v>0</v>
      </c>
    </row>
    <row r="19" spans="2:11" x14ac:dyDescent="0.2">
      <c r="B19" s="1">
        <v>15</v>
      </c>
      <c r="C19" s="3" t="s">
        <v>56</v>
      </c>
      <c r="D19" s="7">
        <v>23.798441222757486</v>
      </c>
      <c r="E19" s="7">
        <v>29.935459364264279</v>
      </c>
      <c r="F19" s="7">
        <v>55.23841006152638</v>
      </c>
      <c r="G19" s="7">
        <v>9.5379808499898218</v>
      </c>
      <c r="H19" s="7">
        <v>0</v>
      </c>
      <c r="I19" s="7">
        <v>0</v>
      </c>
      <c r="J19" s="7">
        <v>4.089934608812016E-5</v>
      </c>
      <c r="K19" s="7">
        <v>0</v>
      </c>
    </row>
    <row r="20" spans="2:11" x14ac:dyDescent="0.2">
      <c r="B20" s="1">
        <v>16</v>
      </c>
      <c r="C20" s="3" t="s">
        <v>57</v>
      </c>
      <c r="D20" s="7">
        <v>634.6542136376404</v>
      </c>
      <c r="E20" s="7">
        <v>235.00162665510814</v>
      </c>
      <c r="F20" s="7">
        <v>125.40309364527084</v>
      </c>
      <c r="G20" s="7">
        <v>26.800077612993547</v>
      </c>
      <c r="H20" s="7">
        <v>0</v>
      </c>
      <c r="I20" s="7">
        <v>0</v>
      </c>
      <c r="J20" s="7">
        <v>17.390368556265333</v>
      </c>
      <c r="K20" s="7">
        <v>0</v>
      </c>
    </row>
    <row r="21" spans="2:11" x14ac:dyDescent="0.2">
      <c r="B21" s="1">
        <v>17</v>
      </c>
      <c r="C21" s="3" t="s">
        <v>58</v>
      </c>
      <c r="D21" s="7">
        <v>91.522487036689583</v>
      </c>
      <c r="E21" s="7">
        <v>36.05956518371638</v>
      </c>
      <c r="F21" s="7">
        <v>70.938807637238838</v>
      </c>
      <c r="G21" s="7">
        <v>19.006286610642803</v>
      </c>
      <c r="H21" s="7">
        <v>0</v>
      </c>
      <c r="I21" s="7">
        <v>0</v>
      </c>
      <c r="J21" s="7">
        <v>0.21184705707787477</v>
      </c>
      <c r="K21" s="7">
        <v>0</v>
      </c>
    </row>
    <row r="22" spans="2:11" x14ac:dyDescent="0.2">
      <c r="B22" s="1">
        <v>18</v>
      </c>
      <c r="C22" s="2" t="s">
        <v>59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</row>
    <row r="23" spans="2:11" x14ac:dyDescent="0.2">
      <c r="B23" s="1">
        <v>19</v>
      </c>
      <c r="C23" s="3" t="s">
        <v>60</v>
      </c>
      <c r="D23" s="7">
        <v>52.073482031512789</v>
      </c>
      <c r="E23" s="7">
        <v>38.14862003104772</v>
      </c>
      <c r="F23" s="7">
        <v>54.119728245235223</v>
      </c>
      <c r="G23" s="7">
        <v>12.478522690084313</v>
      </c>
      <c r="H23" s="7">
        <v>0</v>
      </c>
      <c r="I23" s="7">
        <v>0</v>
      </c>
      <c r="J23" s="7">
        <v>0.43010242991416248</v>
      </c>
      <c r="K23" s="7">
        <v>0</v>
      </c>
    </row>
    <row r="24" spans="2:11" x14ac:dyDescent="0.2">
      <c r="B24" s="1">
        <v>20</v>
      </c>
      <c r="C24" s="3" t="s">
        <v>61</v>
      </c>
      <c r="D24" s="7">
        <v>8792.1306678930832</v>
      </c>
      <c r="E24" s="7">
        <v>1343.0520326142073</v>
      </c>
      <c r="F24" s="7">
        <v>393.36940399002509</v>
      </c>
      <c r="G24" s="7">
        <v>58.433487769042813</v>
      </c>
      <c r="H24" s="7">
        <v>0</v>
      </c>
      <c r="I24" s="7">
        <v>0</v>
      </c>
      <c r="J24" s="7">
        <v>1102.3196005406276</v>
      </c>
      <c r="K24" s="7">
        <v>0</v>
      </c>
    </row>
    <row r="25" spans="2:11" x14ac:dyDescent="0.2">
      <c r="B25" s="1">
        <v>21</v>
      </c>
      <c r="C25" s="2" t="s">
        <v>62</v>
      </c>
      <c r="D25" s="7">
        <v>1.8436906828538568E-5</v>
      </c>
      <c r="E25" s="7">
        <v>5.9098475212293246E-3</v>
      </c>
      <c r="F25" s="7">
        <v>8.5871913855519719E-2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</row>
    <row r="26" spans="2:11" x14ac:dyDescent="0.2">
      <c r="B26" s="1">
        <v>22</v>
      </c>
      <c r="C26" s="3" t="s">
        <v>63</v>
      </c>
      <c r="D26" s="7">
        <v>0</v>
      </c>
      <c r="E26" s="7">
        <v>3.6508122994782358E-2</v>
      </c>
      <c r="F26" s="7">
        <v>0.49288042714449487</v>
      </c>
      <c r="G26" s="7">
        <v>6.7967408378244425E-3</v>
      </c>
      <c r="H26" s="7">
        <v>0</v>
      </c>
      <c r="I26" s="7">
        <v>0</v>
      </c>
      <c r="J26" s="7">
        <v>0</v>
      </c>
      <c r="K26" s="7">
        <v>0</v>
      </c>
    </row>
    <row r="27" spans="2:11" x14ac:dyDescent="0.2">
      <c r="B27" s="1">
        <v>23</v>
      </c>
      <c r="C27" s="2" t="s">
        <v>64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</row>
    <row r="28" spans="2:11" x14ac:dyDescent="0.2">
      <c r="B28" s="1">
        <v>24</v>
      </c>
      <c r="C28" s="2" t="s">
        <v>65</v>
      </c>
      <c r="D28" s="7">
        <v>5.1291523527779714E-3</v>
      </c>
      <c r="E28" s="7">
        <v>4.6849646005350944E-2</v>
      </c>
      <c r="F28" s="7">
        <v>3.526556468389129E-2</v>
      </c>
      <c r="G28" s="7">
        <v>3.2436057744345847E-3</v>
      </c>
      <c r="H28" s="7">
        <v>0</v>
      </c>
      <c r="I28" s="7">
        <v>0</v>
      </c>
      <c r="J28" s="7">
        <v>0</v>
      </c>
      <c r="K28" s="7">
        <v>0</v>
      </c>
    </row>
    <row r="29" spans="2:11" x14ac:dyDescent="0.2">
      <c r="B29" s="1">
        <v>25</v>
      </c>
      <c r="C29" s="3" t="s">
        <v>66</v>
      </c>
      <c r="D29" s="7">
        <v>774.87348055794098</v>
      </c>
      <c r="E29" s="7">
        <v>173.79248128641694</v>
      </c>
      <c r="F29" s="7">
        <v>38.761985625774393</v>
      </c>
      <c r="G29" s="7">
        <v>6.1300216685629882</v>
      </c>
      <c r="H29" s="7">
        <v>0</v>
      </c>
      <c r="I29" s="7">
        <v>0</v>
      </c>
      <c r="J29" s="7">
        <v>0.24570447299137749</v>
      </c>
      <c r="K29" s="7">
        <v>0</v>
      </c>
    </row>
    <row r="30" spans="2:11" x14ac:dyDescent="0.2">
      <c r="B30" s="1">
        <v>26</v>
      </c>
      <c r="C30" s="3" t="s">
        <v>67</v>
      </c>
      <c r="D30" s="7">
        <v>31.178175017773007</v>
      </c>
      <c r="E30" s="7">
        <v>9.0784336677811677</v>
      </c>
      <c r="F30" s="7">
        <v>13.476263469958475</v>
      </c>
      <c r="G30" s="7">
        <v>2.7243056427794663</v>
      </c>
      <c r="H30" s="7">
        <v>0</v>
      </c>
      <c r="I30" s="7">
        <v>0</v>
      </c>
      <c r="J30" s="7">
        <v>2.5760600336978332E-2</v>
      </c>
      <c r="K30" s="7">
        <v>0</v>
      </c>
    </row>
    <row r="31" spans="2:11" x14ac:dyDescent="0.2">
      <c r="B31" s="1">
        <v>27</v>
      </c>
      <c r="C31" s="3" t="s">
        <v>16</v>
      </c>
      <c r="D31" s="7">
        <v>0.18251413563128469</v>
      </c>
      <c r="E31" s="7">
        <v>4.5881804832192454</v>
      </c>
      <c r="F31" s="7">
        <v>1.7295204834718427</v>
      </c>
      <c r="G31" s="7">
        <v>3.0997796544131751E-2</v>
      </c>
      <c r="H31" s="7">
        <v>0</v>
      </c>
      <c r="I31" s="7">
        <v>0</v>
      </c>
      <c r="J31" s="7">
        <v>0.76461059638679651</v>
      </c>
      <c r="K31" s="7">
        <v>0</v>
      </c>
    </row>
    <row r="32" spans="2:11" x14ac:dyDescent="0.2">
      <c r="B32" s="1">
        <v>28</v>
      </c>
      <c r="C32" s="3" t="s">
        <v>68</v>
      </c>
      <c r="D32" s="7">
        <v>3.4872771035396588</v>
      </c>
      <c r="E32" s="7">
        <v>0.4291304398119396</v>
      </c>
      <c r="F32" s="7">
        <v>1.2445560692414259</v>
      </c>
      <c r="G32" s="7">
        <v>0.7270799291704797</v>
      </c>
      <c r="H32" s="7">
        <v>0</v>
      </c>
      <c r="I32" s="7">
        <v>0</v>
      </c>
      <c r="J32" s="7">
        <v>0</v>
      </c>
      <c r="K32" s="7">
        <v>0</v>
      </c>
    </row>
    <row r="33" spans="2:11" x14ac:dyDescent="0.2">
      <c r="B33" s="1">
        <v>29</v>
      </c>
      <c r="C33" s="3" t="s">
        <v>69</v>
      </c>
      <c r="D33" s="7">
        <v>1.2613495582497485</v>
      </c>
      <c r="E33" s="7">
        <v>24.491658615354002</v>
      </c>
      <c r="F33" s="7">
        <v>28.994970182650942</v>
      </c>
      <c r="G33" s="7">
        <v>2.2762662988402069</v>
      </c>
      <c r="H33" s="7">
        <v>0</v>
      </c>
      <c r="I33" s="7">
        <v>0</v>
      </c>
      <c r="J33" s="7">
        <v>2.3936666514362461E-3</v>
      </c>
      <c r="K33" s="7">
        <v>0</v>
      </c>
    </row>
    <row r="34" spans="2:11" x14ac:dyDescent="0.2">
      <c r="B34" s="1">
        <v>30</v>
      </c>
      <c r="C34" s="3" t="s">
        <v>70</v>
      </c>
      <c r="D34" s="7">
        <v>54.736365547165576</v>
      </c>
      <c r="E34" s="7">
        <v>34.717026959511607</v>
      </c>
      <c r="F34" s="7">
        <v>26.610411740970026</v>
      </c>
      <c r="G34" s="7">
        <v>5.0237978047035101</v>
      </c>
      <c r="H34" s="7">
        <v>0</v>
      </c>
      <c r="I34" s="7">
        <v>0</v>
      </c>
      <c r="J34" s="7">
        <v>0.28114467045574515</v>
      </c>
      <c r="K34" s="7">
        <v>0</v>
      </c>
    </row>
    <row r="35" spans="2:11" x14ac:dyDescent="0.2">
      <c r="B35" s="1">
        <v>31</v>
      </c>
      <c r="C35" s="2" t="s">
        <v>71</v>
      </c>
      <c r="D35" s="7">
        <v>3.4324502962211043</v>
      </c>
      <c r="E35" s="7">
        <v>3.600931594722491E-2</v>
      </c>
      <c r="F35" s="7">
        <v>0.23677349515175855</v>
      </c>
      <c r="G35" s="7">
        <v>0.60673641985567006</v>
      </c>
      <c r="H35" s="7">
        <v>0</v>
      </c>
      <c r="I35" s="7">
        <v>0</v>
      </c>
      <c r="J35" s="7">
        <v>0</v>
      </c>
      <c r="K35" s="7">
        <v>0</v>
      </c>
    </row>
    <row r="36" spans="2:11" x14ac:dyDescent="0.2">
      <c r="B36" s="1">
        <v>32</v>
      </c>
      <c r="C36" s="3" t="s">
        <v>72</v>
      </c>
      <c r="D36" s="7">
        <v>693.76008231100946</v>
      </c>
      <c r="E36" s="7">
        <v>87.497042206310951</v>
      </c>
      <c r="F36" s="7">
        <v>48.304137595713364</v>
      </c>
      <c r="G36" s="7">
        <v>9.4806831805712513</v>
      </c>
      <c r="H36" s="7">
        <v>0</v>
      </c>
      <c r="I36" s="7">
        <v>0</v>
      </c>
      <c r="J36" s="7">
        <v>10.526289219840644</v>
      </c>
      <c r="K36" s="7">
        <v>0</v>
      </c>
    </row>
    <row r="37" spans="2:11" x14ac:dyDescent="0.2">
      <c r="B37" s="1">
        <v>33</v>
      </c>
      <c r="C37" s="3" t="s">
        <v>103</v>
      </c>
      <c r="D37" s="7">
        <v>164.17013579043996</v>
      </c>
      <c r="E37" s="7">
        <v>65.071043835408702</v>
      </c>
      <c r="F37" s="7">
        <v>41.471748411959652</v>
      </c>
      <c r="G37" s="7">
        <v>12.583164419847655</v>
      </c>
      <c r="H37" s="7">
        <v>0</v>
      </c>
      <c r="I37" s="7">
        <v>0</v>
      </c>
      <c r="J37" s="7">
        <v>0.35914441469951502</v>
      </c>
      <c r="K37" s="7">
        <v>0</v>
      </c>
    </row>
    <row r="38" spans="2:11" x14ac:dyDescent="0.2">
      <c r="B38" s="1">
        <v>34</v>
      </c>
      <c r="C38" s="3" t="s">
        <v>73</v>
      </c>
      <c r="D38" s="7">
        <v>50.476061565008131</v>
      </c>
      <c r="E38" s="7">
        <v>17.783383483035351</v>
      </c>
      <c r="F38" s="7">
        <v>0.30435772618057866</v>
      </c>
      <c r="G38" s="7">
        <v>7.7744566443684032E-3</v>
      </c>
      <c r="H38" s="7">
        <v>0</v>
      </c>
      <c r="I38" s="7">
        <v>0</v>
      </c>
      <c r="J38" s="7">
        <v>2.2288089217668669E-3</v>
      </c>
      <c r="K38" s="7">
        <v>0</v>
      </c>
    </row>
    <row r="39" spans="2:11" x14ac:dyDescent="0.2">
      <c r="B39" s="1">
        <v>35</v>
      </c>
      <c r="C39" s="3" t="s">
        <v>74</v>
      </c>
      <c r="D39" s="7">
        <v>54.8504063090963</v>
      </c>
      <c r="E39" s="7">
        <v>98.878308482952093</v>
      </c>
      <c r="F39" s="7">
        <v>174.31066840779945</v>
      </c>
      <c r="G39" s="7">
        <v>42.278745918487665</v>
      </c>
      <c r="H39" s="7">
        <v>0</v>
      </c>
      <c r="I39" s="7">
        <v>0</v>
      </c>
      <c r="J39" s="7">
        <v>0.50812838230094237</v>
      </c>
      <c r="K39" s="7">
        <v>0</v>
      </c>
    </row>
    <row r="40" spans="2:11" x14ac:dyDescent="0.2">
      <c r="B40" s="1">
        <v>36</v>
      </c>
      <c r="C40" s="3" t="s">
        <v>75</v>
      </c>
      <c r="D40" s="7">
        <v>0.32865480556473453</v>
      </c>
      <c r="E40" s="7">
        <v>2.4844427868690349</v>
      </c>
      <c r="F40" s="7">
        <v>4.4071079800356587</v>
      </c>
      <c r="G40" s="7">
        <v>1.0156550195224978</v>
      </c>
      <c r="H40" s="7">
        <v>0</v>
      </c>
      <c r="I40" s="7">
        <v>0</v>
      </c>
      <c r="J40" s="7">
        <v>0</v>
      </c>
      <c r="K40" s="7">
        <v>0</v>
      </c>
    </row>
    <row r="41" spans="2:11" x14ac:dyDescent="0.2">
      <c r="B41" s="1">
        <v>37</v>
      </c>
      <c r="C41" s="3" t="s">
        <v>76</v>
      </c>
      <c r="D41" s="7">
        <v>385.64456278087249</v>
      </c>
      <c r="E41" s="7">
        <v>295.17031030026106</v>
      </c>
      <c r="F41" s="7">
        <v>101.41826768512628</v>
      </c>
      <c r="G41" s="7">
        <v>57.61263637812683</v>
      </c>
      <c r="H41" s="7">
        <v>0</v>
      </c>
      <c r="I41" s="7">
        <v>0</v>
      </c>
      <c r="J41" s="7">
        <v>0.66682373704560916</v>
      </c>
      <c r="K41" s="7">
        <v>0</v>
      </c>
    </row>
    <row r="42" spans="2:11" x14ac:dyDescent="0.2">
      <c r="B42" s="1"/>
      <c r="C42" s="3"/>
      <c r="D42" s="6"/>
      <c r="E42" s="6"/>
      <c r="F42" s="6"/>
      <c r="G42" s="6"/>
      <c r="H42" s="5"/>
      <c r="I42" s="5"/>
      <c r="J42" s="5"/>
      <c r="K42" s="5"/>
    </row>
    <row r="43" spans="2:11" x14ac:dyDescent="0.2">
      <c r="B43" t="s">
        <v>91</v>
      </c>
      <c r="J43" s="46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YUGANDHAR</cp:lastModifiedBy>
  <cp:lastPrinted>2014-03-24T10:58:12Z</cp:lastPrinted>
  <dcterms:created xsi:type="dcterms:W3CDTF">2014-01-06T04:43:23Z</dcterms:created>
  <dcterms:modified xsi:type="dcterms:W3CDTF">2018-04-05T10:37:34Z</dcterms:modified>
</cp:coreProperties>
</file>