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K78" i="8" l="1"/>
  <c r="BK72" i="8"/>
  <c r="BK65" i="8"/>
  <c r="BK64" i="8"/>
  <c r="BK63" i="8"/>
  <c r="BK62" i="8"/>
  <c r="BK60" i="8"/>
  <c r="BK54" i="8"/>
  <c r="BK48" i="8"/>
  <c r="BK47" i="8"/>
  <c r="BK46" i="8"/>
  <c r="BK45" i="8"/>
  <c r="BK44" i="8"/>
  <c r="BK43" i="8"/>
  <c r="BK42" i="8"/>
  <c r="BK41" i="8"/>
  <c r="BK40" i="8"/>
  <c r="BK37" i="8"/>
  <c r="BK36" i="8"/>
  <c r="BK30" i="8"/>
  <c r="BK29" i="8"/>
  <c r="BK28" i="8"/>
  <c r="BK27" i="8"/>
  <c r="BK26" i="8"/>
  <c r="BK25" i="8"/>
  <c r="BK24" i="8"/>
  <c r="BK23" i="8"/>
  <c r="BK21" i="8"/>
  <c r="BK17" i="8"/>
  <c r="BK14" i="8"/>
  <c r="BK11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Y66" i="8"/>
  <c r="Z66" i="8"/>
  <c r="AA66" i="8"/>
  <c r="AB66" i="8"/>
  <c r="AC66" i="8"/>
  <c r="AD66" i="8"/>
  <c r="AE66" i="8"/>
  <c r="AF66" i="8"/>
  <c r="AG66" i="8"/>
  <c r="AH66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AV66" i="8"/>
  <c r="AW66" i="8"/>
  <c r="AW67" i="8" s="1"/>
  <c r="AX66" i="8"/>
  <c r="AX67" i="8" s="1"/>
  <c r="AY66" i="8"/>
  <c r="AY67" i="8" s="1"/>
  <c r="AZ66" i="8"/>
  <c r="AZ67" i="8" s="1"/>
  <c r="BA66" i="8"/>
  <c r="BA67" i="8" s="1"/>
  <c r="BB66" i="8"/>
  <c r="BB67" i="8" s="1"/>
  <c r="BC66" i="8"/>
  <c r="BC67" i="8" s="1"/>
  <c r="BD66" i="8"/>
  <c r="BD67" i="8" s="1"/>
  <c r="BE66" i="8"/>
  <c r="BE67" i="8" s="1"/>
  <c r="BF66" i="8"/>
  <c r="BF67" i="8" s="1"/>
  <c r="BG66" i="8"/>
  <c r="BG67" i="8" s="1"/>
  <c r="BH66" i="8"/>
  <c r="BH67" i="8" s="1"/>
  <c r="BI66" i="8"/>
  <c r="BI67" i="8" s="1"/>
  <c r="BJ66" i="8"/>
  <c r="BJ67" i="8" s="1"/>
  <c r="C66" i="8"/>
  <c r="C67" i="8" s="1"/>
  <c r="AV67" i="8"/>
  <c r="BK8" i="8"/>
  <c r="D67" i="8"/>
  <c r="E67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V67" i="8"/>
  <c r="W67" i="8"/>
  <c r="X67" i="8"/>
  <c r="Y67" i="8"/>
  <c r="Z67" i="8"/>
  <c r="AA67" i="8"/>
  <c r="AB67" i="8"/>
  <c r="AC67" i="8"/>
  <c r="AD67" i="8"/>
  <c r="AE67" i="8"/>
  <c r="AF67" i="8"/>
  <c r="AG67" i="8"/>
  <c r="AH67" i="8"/>
  <c r="AI67" i="8"/>
  <c r="AJ67" i="8"/>
  <c r="AK67" i="8"/>
  <c r="AL67" i="8"/>
  <c r="AM67" i="8"/>
  <c r="AN67" i="8"/>
  <c r="AO67" i="8"/>
  <c r="AP67" i="8"/>
  <c r="AQ67" i="8"/>
  <c r="AR67" i="8"/>
  <c r="AS67" i="8"/>
  <c r="AT67" i="8"/>
  <c r="AU67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V55" i="8"/>
  <c r="W55" i="8"/>
  <c r="X55" i="8"/>
  <c r="Y55" i="8"/>
  <c r="Z55" i="8"/>
  <c r="AA55" i="8"/>
  <c r="AB55" i="8"/>
  <c r="AC55" i="8"/>
  <c r="AD55" i="8"/>
  <c r="AE55" i="8"/>
  <c r="AF55" i="8"/>
  <c r="AG55" i="8"/>
  <c r="AH55" i="8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BD55" i="8"/>
  <c r="BE55" i="8"/>
  <c r="BF55" i="8"/>
  <c r="BG55" i="8"/>
  <c r="BH55" i="8"/>
  <c r="BI55" i="8"/>
  <c r="BJ55" i="8"/>
  <c r="D49" i="8"/>
  <c r="E49" i="8"/>
  <c r="F49" i="8"/>
  <c r="G49" i="8"/>
  <c r="H49" i="8"/>
  <c r="I49" i="8"/>
  <c r="J49" i="8"/>
  <c r="K49" i="8"/>
  <c r="L49" i="8"/>
  <c r="M49" i="8"/>
  <c r="N49" i="8"/>
  <c r="O49" i="8"/>
  <c r="P49" i="8"/>
  <c r="Q49" i="8"/>
  <c r="R49" i="8"/>
  <c r="S49" i="8"/>
  <c r="T49" i="8"/>
  <c r="U49" i="8"/>
  <c r="V49" i="8"/>
  <c r="W49" i="8"/>
  <c r="X49" i="8"/>
  <c r="Y49" i="8"/>
  <c r="Z49" i="8"/>
  <c r="AA49" i="8"/>
  <c r="AB49" i="8"/>
  <c r="AC49" i="8"/>
  <c r="AD49" i="8"/>
  <c r="AE49" i="8"/>
  <c r="AF49" i="8"/>
  <c r="AG49" i="8"/>
  <c r="AH49" i="8"/>
  <c r="AI49" i="8"/>
  <c r="AJ49" i="8"/>
  <c r="AK49" i="8"/>
  <c r="AL49" i="8"/>
  <c r="AM49" i="8"/>
  <c r="AN49" i="8"/>
  <c r="AO49" i="8"/>
  <c r="AP49" i="8"/>
  <c r="AQ49" i="8"/>
  <c r="AR49" i="8"/>
  <c r="AS49" i="8"/>
  <c r="AT49" i="8"/>
  <c r="AU49" i="8"/>
  <c r="AV49" i="8"/>
  <c r="AW49" i="8"/>
  <c r="AX49" i="8"/>
  <c r="AY49" i="8"/>
  <c r="AZ49" i="8"/>
  <c r="BA49" i="8"/>
  <c r="BB49" i="8"/>
  <c r="BC49" i="8"/>
  <c r="BD49" i="8"/>
  <c r="BE49" i="8"/>
  <c r="BF49" i="8"/>
  <c r="BG49" i="8"/>
  <c r="BH49" i="8"/>
  <c r="BI49" i="8"/>
  <c r="BJ49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B38" i="8"/>
  <c r="AC38" i="8"/>
  <c r="AD38" i="8"/>
  <c r="AE38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V31" i="8"/>
  <c r="W31" i="8"/>
  <c r="X31" i="8"/>
  <c r="Y31" i="8"/>
  <c r="Z31" i="8"/>
  <c r="AA31" i="8"/>
  <c r="AB31" i="8"/>
  <c r="AC31" i="8"/>
  <c r="AD31" i="8"/>
  <c r="AE31" i="8"/>
  <c r="AF31" i="8"/>
  <c r="AG31" i="8"/>
  <c r="AH31" i="8"/>
  <c r="AI31" i="8"/>
  <c r="AJ31" i="8"/>
  <c r="AK31" i="8"/>
  <c r="AL31" i="8"/>
  <c r="AM31" i="8"/>
  <c r="AN31" i="8"/>
  <c r="AO31" i="8"/>
  <c r="AP31" i="8"/>
  <c r="AQ31" i="8"/>
  <c r="AR31" i="8"/>
  <c r="AS31" i="8"/>
  <c r="AT31" i="8"/>
  <c r="AU31" i="8"/>
  <c r="AV31" i="8"/>
  <c r="AW31" i="8"/>
  <c r="AX31" i="8"/>
  <c r="AY31" i="8"/>
  <c r="AZ31" i="8"/>
  <c r="BA31" i="8"/>
  <c r="BB31" i="8"/>
  <c r="BC31" i="8"/>
  <c r="BD31" i="8"/>
  <c r="BE31" i="8"/>
  <c r="BF31" i="8"/>
  <c r="BG31" i="8"/>
  <c r="BH31" i="8"/>
  <c r="BI31" i="8"/>
  <c r="BJ31" i="8"/>
  <c r="C31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49" i="8"/>
  <c r="C55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8" i="8"/>
  <c r="BK49" i="8" l="1"/>
  <c r="BI50" i="8"/>
  <c r="BE50" i="8"/>
  <c r="BC50" i="8"/>
  <c r="BA50" i="8"/>
  <c r="AY50" i="8"/>
  <c r="AW50" i="8"/>
  <c r="AU50" i="8"/>
  <c r="AS50" i="8"/>
  <c r="AQ50" i="8"/>
  <c r="AO50" i="8"/>
  <c r="AM50" i="8"/>
  <c r="AK50" i="8"/>
  <c r="AI50" i="8"/>
  <c r="AG50" i="8"/>
  <c r="AE50" i="8"/>
  <c r="AC50" i="8"/>
  <c r="AA50" i="8"/>
  <c r="Y50" i="8"/>
  <c r="W50" i="8"/>
  <c r="U50" i="8"/>
  <c r="S50" i="8"/>
  <c r="Q50" i="8"/>
  <c r="O50" i="8"/>
  <c r="M50" i="8"/>
  <c r="K50" i="8"/>
  <c r="I50" i="8"/>
  <c r="G50" i="8"/>
  <c r="E50" i="8"/>
  <c r="AX50" i="8"/>
  <c r="AV50" i="8"/>
  <c r="AT50" i="8"/>
  <c r="AR50" i="8"/>
  <c r="AP50" i="8"/>
  <c r="AN50" i="8"/>
  <c r="AL50" i="8"/>
  <c r="AJ50" i="8"/>
  <c r="AH50" i="8"/>
  <c r="AF50" i="8"/>
  <c r="AD50" i="8"/>
  <c r="AB50" i="8"/>
  <c r="Z50" i="8"/>
  <c r="X50" i="8"/>
  <c r="V50" i="8"/>
  <c r="T50" i="8"/>
  <c r="R50" i="8"/>
  <c r="P50" i="8"/>
  <c r="N50" i="8"/>
  <c r="L50" i="8"/>
  <c r="J50" i="8"/>
  <c r="H50" i="8"/>
  <c r="F50" i="8"/>
  <c r="D50" i="8"/>
  <c r="BK18" i="8"/>
  <c r="BK55" i="8"/>
  <c r="BG50" i="8"/>
  <c r="BK38" i="8"/>
  <c r="BJ50" i="8"/>
  <c r="BF50" i="8"/>
  <c r="BD50" i="8"/>
  <c r="AZ50" i="8"/>
  <c r="BK9" i="8"/>
  <c r="BK12" i="8"/>
  <c r="BK67" i="8"/>
  <c r="BK66" i="8"/>
  <c r="BB50" i="8"/>
  <c r="BK31" i="8"/>
  <c r="BK15" i="8"/>
  <c r="C50" i="8"/>
  <c r="BH50" i="8"/>
  <c r="BI32" i="8"/>
  <c r="BG32" i="8"/>
  <c r="BG74" i="8" s="1"/>
  <c r="BE32" i="8"/>
  <c r="BE74" i="8" s="1"/>
  <c r="BC32" i="8"/>
  <c r="BC74" i="8" s="1"/>
  <c r="BA32" i="8"/>
  <c r="BA74" i="8" s="1"/>
  <c r="AY32" i="8"/>
  <c r="AY74" i="8" s="1"/>
  <c r="AW32" i="8"/>
  <c r="AW74" i="8" s="1"/>
  <c r="AU32" i="8"/>
  <c r="AU74" i="8" s="1"/>
  <c r="AS32" i="8"/>
  <c r="AS74" i="8" s="1"/>
  <c r="AQ32" i="8"/>
  <c r="AQ74" i="8" s="1"/>
  <c r="AO32" i="8"/>
  <c r="AO74" i="8" s="1"/>
  <c r="AM32" i="8"/>
  <c r="AM74" i="8" s="1"/>
  <c r="AK32" i="8"/>
  <c r="AK74" i="8" s="1"/>
  <c r="AI32" i="8"/>
  <c r="AI74" i="8" s="1"/>
  <c r="AG32" i="8"/>
  <c r="AG74" i="8" s="1"/>
  <c r="AE32" i="8"/>
  <c r="AE74" i="8" s="1"/>
  <c r="AC32" i="8"/>
  <c r="AC74" i="8" s="1"/>
  <c r="AA32" i="8"/>
  <c r="AA74" i="8" s="1"/>
  <c r="Y32" i="8"/>
  <c r="Y74" i="8" s="1"/>
  <c r="W32" i="8"/>
  <c r="W74" i="8" s="1"/>
  <c r="BJ32" i="8"/>
  <c r="BH32" i="8"/>
  <c r="BF32" i="8"/>
  <c r="BD32" i="8"/>
  <c r="BD74" i="8" s="1"/>
  <c r="BB32" i="8"/>
  <c r="AZ32" i="8"/>
  <c r="AX32" i="8"/>
  <c r="AV32" i="8"/>
  <c r="AT32" i="8"/>
  <c r="AR32" i="8"/>
  <c r="AP32" i="8"/>
  <c r="AN32" i="8"/>
  <c r="AL32" i="8"/>
  <c r="AJ32" i="8"/>
  <c r="AH32" i="8"/>
  <c r="AF32" i="8"/>
  <c r="AD32" i="8"/>
  <c r="AB32" i="8"/>
  <c r="Z32" i="8"/>
  <c r="X32" i="8"/>
  <c r="V32" i="8"/>
  <c r="T32" i="8"/>
  <c r="R32" i="8"/>
  <c r="P32" i="8"/>
  <c r="N32" i="8"/>
  <c r="L32" i="8"/>
  <c r="J32" i="8"/>
  <c r="H32" i="8"/>
  <c r="F32" i="8"/>
  <c r="D32" i="8"/>
  <c r="U32" i="8"/>
  <c r="U74" i="8" s="1"/>
  <c r="S32" i="8"/>
  <c r="S74" i="8" s="1"/>
  <c r="Q32" i="8"/>
  <c r="Q74" i="8" s="1"/>
  <c r="O32" i="8"/>
  <c r="O74" i="8" s="1"/>
  <c r="M32" i="8"/>
  <c r="M74" i="8" s="1"/>
  <c r="K32" i="8"/>
  <c r="K74" i="8" s="1"/>
  <c r="I32" i="8"/>
  <c r="I74" i="8" s="1"/>
  <c r="G32" i="8"/>
  <c r="G74" i="8" s="1"/>
  <c r="E32" i="8"/>
  <c r="E74" i="8" s="1"/>
  <c r="C32" i="8"/>
  <c r="BI74" i="8" l="1"/>
  <c r="D74" i="8"/>
  <c r="H74" i="8"/>
  <c r="L74" i="8"/>
  <c r="P74" i="8"/>
  <c r="T74" i="8"/>
  <c r="X74" i="8"/>
  <c r="AB74" i="8"/>
  <c r="AF74" i="8"/>
  <c r="AJ74" i="8"/>
  <c r="AN74" i="8"/>
  <c r="AR74" i="8"/>
  <c r="AV74" i="8"/>
  <c r="F74" i="8"/>
  <c r="J74" i="8"/>
  <c r="N74" i="8"/>
  <c r="R74" i="8"/>
  <c r="V74" i="8"/>
  <c r="Z74" i="8"/>
  <c r="AD74" i="8"/>
  <c r="AH74" i="8"/>
  <c r="AL74" i="8"/>
  <c r="AP74" i="8"/>
  <c r="AT74" i="8"/>
  <c r="AX74" i="8"/>
  <c r="AZ74" i="8"/>
  <c r="BB74" i="8"/>
  <c r="BJ74" i="8"/>
  <c r="BF74" i="8"/>
  <c r="BH74" i="8"/>
  <c r="BK50" i="8"/>
  <c r="C74" i="8"/>
  <c r="BK32" i="8"/>
  <c r="BK74" i="8" l="1"/>
</calcChain>
</file>

<file path=xl/sharedStrings.xml><?xml version="1.0" encoding="utf-8"?>
<sst xmlns="http://schemas.openxmlformats.org/spreadsheetml/2006/main" count="176" uniqueCount="133">
  <si>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</si>
  <si>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</si>
  <si>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</si>
  <si>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</si>
  <si>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</si>
  <si>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</si>
  <si>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</si>
  <si>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</si>
  <si>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</si>
  <si>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</si>
  <si>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</si>
  <si>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</si>
  <si>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</si>
  <si>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</si>
  <si>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</si>
  <si>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</si>
  <si>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</si>
  <si>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</si>
  <si>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</si>
  <si>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</si>
  <si>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</si>
  <si>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</si>
  <si>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</si>
  <si>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</si>
  <si>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</si>
  <si>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</si>
  <si>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</si>
  <si>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</si>
  <si>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</si>
  <si>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</si>
  <si>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</si>
  <si>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</si>
  <si>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</si>
  <si>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</si>
  <si>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</si>
  <si>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</si>
  <si>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</si>
  <si>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</si>
  <si>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</si>
  <si>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</si>
  <si>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</si>
  <si>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</si>
  <si>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</si>
  <si>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</si>
  <si>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</si>
  <si>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</si>
  <si>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</si>
  <si>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</si>
  <si>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</si>
  <si>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</si>
  <si>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</si>
  <si>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</si>
  <si>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</si>
  <si>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</si>
  <si>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</si>
  <si>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</si>
  <si>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</si>
  <si>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</si>
  <si>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</si>
  <si>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</si>
  <si>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</si>
  <si>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</si>
  <si>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</si>
  <si>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</si>
  <si>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</si>
  <si>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</si>
  <si>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</si>
  <si>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</si>
  <si>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</si>
  <si>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</si>
  <si>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</si>
  <si>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</si>
  <si>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</si>
  <si>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</si>
  <si>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</si>
  <si>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</si>
  <si>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</si>
  <si>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</si>
  <si>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</si>
  <si>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</si>
  <si>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</si>
  <si>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</si>
  <si>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</si>
  <si>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</si>
  <si>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</si>
  <si>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</si>
  <si>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</si>
  <si>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</si>
  <si>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</si>
  <si>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</si>
  <si>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</si>
  <si>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</si>
  <si>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</si>
  <si>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</si>
  <si>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</si>
  <si>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</si>
  <si>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</si>
  <si>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</si>
  <si>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</si>
  <si>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</si>
  <si>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</si>
  <si>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</si>
  <si>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</si>
  <si>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</si>
  <si>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</si>
  <si>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</si>
  <si>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</si>
  <si>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CAPITAL PROTECTION ORIENTED FUND - Series 2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</si>
  <si>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</si>
  <si>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</si>
  <si>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</si>
  <si>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</si>
  <si>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</si>
  <si>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MONTHLY INCOME PLAN</t>
  </si>
  <si>
    <t>LIC MF SAVINGS PLUS FUND</t>
  </si>
  <si>
    <t>LIC MF TAX PLAN</t>
  </si>
  <si>
    <t>LIC MF Unit Linked Insurance Scheme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</si>
  <si>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</si>
  <si>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</si>
  <si>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</si>
  <si>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</si>
  <si>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</si>
  <si>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</si>
  <si>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</si>
  <si>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</si>
  <si>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</si>
  <si>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</si>
  <si>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</si>
  <si>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</si>
  <si>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</si>
  <si>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</si>
  <si>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28/02/2018 (All figures in Rs. Crore)</t>
  </si>
  <si>
    <t>Table showing State wise /Union Territory wise contribution to AAUM of category of schemes as on 28.02.2018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</si>
</sst>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3"/>
  <sheetViews>
    <sheetView tabSelected="1" zoomScale="75" zoomScaleNormal="75" workbookViewId="0">
      <pane xSplit="2" ySplit="5" topLeftCell="AO6" activePane="bottomRight" state="frozen"/>
      <selection activeCell="F20" sqref="F20"/>
      <selection pane="topRight" activeCell="F20" sqref="F20"/>
      <selection pane="bottomLeft" activeCell="F20" sqref="F20"/>
      <selection pane="bottomRight" sqref="A1:A5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7.570312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73" t="s">
        <v>77</v>
      </c>
      <c r="B1" s="62" t="s">
        <v>31</v>
      </c>
      <c r="C1" s="53" t="s">
        <v>131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5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74"/>
      <c r="B2" s="63"/>
      <c r="C2" s="67" t="s">
        <v>30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W2" s="67" t="s">
        <v>26</v>
      </c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9"/>
      <c r="AQ2" s="67" t="s">
        <v>27</v>
      </c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9"/>
      <c r="BK2" s="59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74"/>
      <c r="B3" s="63"/>
      <c r="C3" s="56" t="s">
        <v>11</v>
      </c>
      <c r="D3" s="57"/>
      <c r="E3" s="57"/>
      <c r="F3" s="57"/>
      <c r="G3" s="57"/>
      <c r="H3" s="57"/>
      <c r="I3" s="57"/>
      <c r="J3" s="57"/>
      <c r="K3" s="57"/>
      <c r="L3" s="58"/>
      <c r="M3" s="56" t="s">
        <v>12</v>
      </c>
      <c r="N3" s="57"/>
      <c r="O3" s="57"/>
      <c r="P3" s="57"/>
      <c r="Q3" s="57"/>
      <c r="R3" s="57"/>
      <c r="S3" s="57"/>
      <c r="T3" s="57"/>
      <c r="U3" s="57"/>
      <c r="V3" s="58"/>
      <c r="W3" s="56" t="s">
        <v>11</v>
      </c>
      <c r="X3" s="57"/>
      <c r="Y3" s="57"/>
      <c r="Z3" s="57"/>
      <c r="AA3" s="57"/>
      <c r="AB3" s="57"/>
      <c r="AC3" s="57"/>
      <c r="AD3" s="57"/>
      <c r="AE3" s="57"/>
      <c r="AF3" s="58"/>
      <c r="AG3" s="56" t="s">
        <v>12</v>
      </c>
      <c r="AH3" s="57"/>
      <c r="AI3" s="57"/>
      <c r="AJ3" s="57"/>
      <c r="AK3" s="57"/>
      <c r="AL3" s="57"/>
      <c r="AM3" s="57"/>
      <c r="AN3" s="57"/>
      <c r="AO3" s="57"/>
      <c r="AP3" s="58"/>
      <c r="AQ3" s="56" t="s">
        <v>11</v>
      </c>
      <c r="AR3" s="57"/>
      <c r="AS3" s="57"/>
      <c r="AT3" s="57"/>
      <c r="AU3" s="57"/>
      <c r="AV3" s="57"/>
      <c r="AW3" s="57"/>
      <c r="AX3" s="57"/>
      <c r="AY3" s="57"/>
      <c r="AZ3" s="58"/>
      <c r="BA3" s="56" t="s">
        <v>12</v>
      </c>
      <c r="BB3" s="57"/>
      <c r="BC3" s="57"/>
      <c r="BD3" s="57"/>
      <c r="BE3" s="57"/>
      <c r="BF3" s="57"/>
      <c r="BG3" s="57"/>
      <c r="BH3" s="57"/>
      <c r="BI3" s="57"/>
      <c r="BJ3" s="58"/>
      <c r="BK3" s="60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74"/>
      <c r="B4" s="63"/>
      <c r="C4" s="50" t="s">
        <v>37</v>
      </c>
      <c r="D4" s="51"/>
      <c r="E4" s="51"/>
      <c r="F4" s="51"/>
      <c r="G4" s="52"/>
      <c r="H4" s="47" t="s">
        <v>38</v>
      </c>
      <c r="I4" s="48"/>
      <c r="J4" s="48"/>
      <c r="K4" s="48"/>
      <c r="L4" s="49"/>
      <c r="M4" s="50" t="s">
        <v>37</v>
      </c>
      <c r="N4" s="51"/>
      <c r="O4" s="51"/>
      <c r="P4" s="51"/>
      <c r="Q4" s="52"/>
      <c r="R4" s="47" t="s">
        <v>38</v>
      </c>
      <c r="S4" s="48"/>
      <c r="T4" s="48"/>
      <c r="U4" s="48"/>
      <c r="V4" s="49"/>
      <c r="W4" s="50" t="s">
        <v>37</v>
      </c>
      <c r="X4" s="51"/>
      <c r="Y4" s="51"/>
      <c r="Z4" s="51"/>
      <c r="AA4" s="52"/>
      <c r="AB4" s="47" t="s">
        <v>38</v>
      </c>
      <c r="AC4" s="48"/>
      <c r="AD4" s="48"/>
      <c r="AE4" s="48"/>
      <c r="AF4" s="49"/>
      <c r="AG4" s="50" t="s">
        <v>37</v>
      </c>
      <c r="AH4" s="51"/>
      <c r="AI4" s="51"/>
      <c r="AJ4" s="51"/>
      <c r="AK4" s="52"/>
      <c r="AL4" s="47" t="s">
        <v>38</v>
      </c>
      <c r="AM4" s="48"/>
      <c r="AN4" s="48"/>
      <c r="AO4" s="48"/>
      <c r="AP4" s="49"/>
      <c r="AQ4" s="50" t="s">
        <v>37</v>
      </c>
      <c r="AR4" s="51"/>
      <c r="AS4" s="51"/>
      <c r="AT4" s="51"/>
      <c r="AU4" s="52"/>
      <c r="AV4" s="47" t="s">
        <v>38</v>
      </c>
      <c r="AW4" s="48"/>
      <c r="AX4" s="48"/>
      <c r="AY4" s="48"/>
      <c r="AZ4" s="49"/>
      <c r="BA4" s="50" t="s">
        <v>37</v>
      </c>
      <c r="BB4" s="51"/>
      <c r="BC4" s="51"/>
      <c r="BD4" s="51"/>
      <c r="BE4" s="52"/>
      <c r="BF4" s="47" t="s">
        <v>38</v>
      </c>
      <c r="BG4" s="48"/>
      <c r="BH4" s="48"/>
      <c r="BI4" s="48"/>
      <c r="BJ4" s="49"/>
      <c r="BK4" s="60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74"/>
      <c r="B5" s="63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1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6"/>
    </row>
    <row r="7" spans="1:107" x14ac:dyDescent="0.2">
      <c r="A7" s="23" t="s">
        <v>78</v>
      </c>
      <c r="B7" s="26" t="s">
        <v>13</v>
      </c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6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7.9028561106992798</v>
      </c>
      <c r="I8" s="28">
        <v>8677.8524739241693</v>
      </c>
      <c r="J8" s="28">
        <v>3057.3507344475265</v>
      </c>
      <c r="K8" s="28">
        <v>0</v>
      </c>
      <c r="L8" s="28">
        <v>183.93595967915795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5.2430194203362621</v>
      </c>
      <c r="S8" s="28">
        <v>253.59081674302362</v>
      </c>
      <c r="T8" s="28">
        <v>713.66257418632188</v>
      </c>
      <c r="U8" s="28">
        <v>0</v>
      </c>
      <c r="V8" s="28">
        <v>20.348243548206352</v>
      </c>
      <c r="W8" s="28">
        <v>2.1127891993332924E-3</v>
      </c>
      <c r="X8" s="28">
        <v>27.780175651997936</v>
      </c>
      <c r="Y8" s="28">
        <v>0</v>
      </c>
      <c r="Z8" s="28">
        <v>0</v>
      </c>
      <c r="AA8" s="28">
        <v>0.14066017683962048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0.22889279427272721</v>
      </c>
      <c r="AH8" s="28">
        <v>5.5098061561690455E-2</v>
      </c>
      <c r="AI8" s="28">
        <v>0</v>
      </c>
      <c r="AJ8" s="28">
        <v>0</v>
      </c>
      <c r="AK8" s="28">
        <v>0.33168345022007517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23.323186528393933</v>
      </c>
      <c r="AW8" s="28">
        <v>1347.0329761749701</v>
      </c>
      <c r="AX8" s="28">
        <v>77.660268230660733</v>
      </c>
      <c r="AY8" s="28">
        <v>0</v>
      </c>
      <c r="AZ8" s="28">
        <v>109.266203576153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14.327298178692789</v>
      </c>
      <c r="BG8" s="28">
        <v>16.694802110882137</v>
      </c>
      <c r="BH8" s="28">
        <v>72.878486696719193</v>
      </c>
      <c r="BI8" s="28">
        <v>0</v>
      </c>
      <c r="BJ8" s="28">
        <v>17.65985875803981</v>
      </c>
      <c r="BK8" s="29">
        <f>SUM(C8:BJ8)</f>
        <v>14627.268381238047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7.9028561106992798</v>
      </c>
      <c r="I9" s="31">
        <f t="shared" si="0"/>
        <v>8677.8524739241693</v>
      </c>
      <c r="J9" s="31">
        <f t="shared" si="0"/>
        <v>3057.3507344475265</v>
      </c>
      <c r="K9" s="31">
        <f t="shared" si="0"/>
        <v>0</v>
      </c>
      <c r="L9" s="31">
        <f t="shared" si="0"/>
        <v>183.93595967915795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5.2430194203362621</v>
      </c>
      <c r="S9" s="31">
        <f t="shared" si="0"/>
        <v>253.59081674302362</v>
      </c>
      <c r="T9" s="31">
        <f t="shared" si="0"/>
        <v>713.66257418632188</v>
      </c>
      <c r="U9" s="31">
        <f t="shared" si="0"/>
        <v>0</v>
      </c>
      <c r="V9" s="31">
        <f t="shared" si="0"/>
        <v>20.348243548206352</v>
      </c>
      <c r="W9" s="31">
        <f t="shared" si="0"/>
        <v>2.1127891993332924E-3</v>
      </c>
      <c r="X9" s="31">
        <f t="shared" si="0"/>
        <v>27.780175651997936</v>
      </c>
      <c r="Y9" s="31">
        <f t="shared" si="0"/>
        <v>0</v>
      </c>
      <c r="Z9" s="31">
        <f t="shared" si="0"/>
        <v>0</v>
      </c>
      <c r="AA9" s="31">
        <f t="shared" si="0"/>
        <v>0.14066017683962048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0.22889279427272721</v>
      </c>
      <c r="AH9" s="31">
        <f t="shared" si="0"/>
        <v>5.5098061561690455E-2</v>
      </c>
      <c r="AI9" s="31">
        <f t="shared" si="0"/>
        <v>0</v>
      </c>
      <c r="AJ9" s="31">
        <f t="shared" si="0"/>
        <v>0</v>
      </c>
      <c r="AK9" s="31">
        <f t="shared" si="0"/>
        <v>0.33168345022007517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23.323186528393933</v>
      </c>
      <c r="AW9" s="31">
        <f t="shared" si="0"/>
        <v>1347.0329761749701</v>
      </c>
      <c r="AX9" s="31">
        <f t="shared" si="0"/>
        <v>77.660268230660733</v>
      </c>
      <c r="AY9" s="31">
        <f t="shared" si="0"/>
        <v>0</v>
      </c>
      <c r="AZ9" s="31">
        <f t="shared" si="0"/>
        <v>109.266203576153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14.327298178692789</v>
      </c>
      <c r="BG9" s="31">
        <f t="shared" si="0"/>
        <v>16.694802110882137</v>
      </c>
      <c r="BH9" s="31">
        <f t="shared" si="0"/>
        <v>72.878486696719193</v>
      </c>
      <c r="BI9" s="31">
        <f t="shared" si="0"/>
        <v>0</v>
      </c>
      <c r="BJ9" s="31">
        <f t="shared" si="0"/>
        <v>17.65985875803981</v>
      </c>
      <c r="BK9" s="29">
        <f>SUM(C9:BJ9)</f>
        <v>14627.268381238047</v>
      </c>
    </row>
    <row r="10" spans="1:107" x14ac:dyDescent="0.2">
      <c r="A10" s="23" t="s">
        <v>79</v>
      </c>
      <c r="B10" s="26" t="s">
        <v>3</v>
      </c>
      <c r="C10" s="70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2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0.48172569201896681</v>
      </c>
      <c r="I11" s="28">
        <v>1.9342327613281649</v>
      </c>
      <c r="J11" s="28">
        <v>0.3426117468710162</v>
      </c>
      <c r="K11" s="28">
        <v>0</v>
      </c>
      <c r="L11" s="28">
        <v>20.597465910157929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0.38301656937199724</v>
      </c>
      <c r="S11" s="28">
        <v>0.82087933835464266</v>
      </c>
      <c r="T11" s="28">
        <v>8.6558644532800866</v>
      </c>
      <c r="U11" s="28">
        <v>0</v>
      </c>
      <c r="V11" s="28">
        <v>0.25377135458150768</v>
      </c>
      <c r="W11" s="28">
        <v>0</v>
      </c>
      <c r="X11" s="28">
        <v>0</v>
      </c>
      <c r="Y11" s="28">
        <v>0</v>
      </c>
      <c r="Z11" s="28">
        <v>0</v>
      </c>
      <c r="AA11" s="28">
        <v>3.0653869077799673E-2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3.310222504251082E-2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1.4092214210906104</v>
      </c>
      <c r="AW11" s="28">
        <v>10.92575158114764</v>
      </c>
      <c r="AX11" s="28">
        <v>7.0595422597237363</v>
      </c>
      <c r="AY11" s="28">
        <v>0</v>
      </c>
      <c r="AZ11" s="28">
        <v>1.9755420855755734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2.1562931160166166</v>
      </c>
      <c r="BG11" s="28">
        <v>14.249966371080523</v>
      </c>
      <c r="BH11" s="28">
        <v>7.0003215902295999</v>
      </c>
      <c r="BI11" s="28">
        <v>0</v>
      </c>
      <c r="BJ11" s="28">
        <v>0.93338797283686503</v>
      </c>
      <c r="BK11" s="29">
        <f t="shared" ref="BK11:BK12" si="1">SUM(C11:BJ11)</f>
        <v>79.243350317785797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0.48172569201896681</v>
      </c>
      <c r="I12" s="31">
        <f t="shared" si="2"/>
        <v>1.9342327613281649</v>
      </c>
      <c r="J12" s="31">
        <f t="shared" si="2"/>
        <v>0.3426117468710162</v>
      </c>
      <c r="K12" s="31">
        <f t="shared" si="2"/>
        <v>0</v>
      </c>
      <c r="L12" s="31">
        <f t="shared" si="2"/>
        <v>20.597465910157929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0.38301656937199724</v>
      </c>
      <c r="S12" s="31">
        <f t="shared" si="2"/>
        <v>0.82087933835464266</v>
      </c>
      <c r="T12" s="31">
        <f t="shared" si="2"/>
        <v>8.6558644532800866</v>
      </c>
      <c r="U12" s="31">
        <f t="shared" si="2"/>
        <v>0</v>
      </c>
      <c r="V12" s="31">
        <f t="shared" si="2"/>
        <v>0.25377135458150768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3.0653869077799673E-2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3.310222504251082E-2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1.4092214210906104</v>
      </c>
      <c r="AW12" s="31">
        <f t="shared" si="2"/>
        <v>10.92575158114764</v>
      </c>
      <c r="AX12" s="31">
        <f t="shared" si="2"/>
        <v>7.0595422597237363</v>
      </c>
      <c r="AY12" s="31">
        <f t="shared" si="2"/>
        <v>0</v>
      </c>
      <c r="AZ12" s="31">
        <f t="shared" si="2"/>
        <v>1.9755420855755734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2.1562931160166166</v>
      </c>
      <c r="BG12" s="31">
        <f t="shared" si="2"/>
        <v>14.249966371080523</v>
      </c>
      <c r="BH12" s="31">
        <f t="shared" si="2"/>
        <v>7.0003215902295999</v>
      </c>
      <c r="BI12" s="31">
        <f t="shared" si="2"/>
        <v>0</v>
      </c>
      <c r="BJ12" s="31">
        <f t="shared" si="2"/>
        <v>0.93338797283686503</v>
      </c>
      <c r="BK12" s="29">
        <f t="shared" si="1"/>
        <v>79.243350317785797</v>
      </c>
    </row>
    <row r="13" spans="1:107" x14ac:dyDescent="0.2">
      <c r="A13" s="23" t="s">
        <v>80</v>
      </c>
      <c r="B13" s="26" t="s">
        <v>10</v>
      </c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2"/>
    </row>
    <row r="14" spans="1:107" x14ac:dyDescent="0.2">
      <c r="A14" s="23"/>
      <c r="B14" s="32" t="s">
        <v>39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9">
        <f t="shared" ref="BK14:BK15" si="3">SUM(C14:BJ14)</f>
        <v>0</v>
      </c>
    </row>
    <row r="15" spans="1:107" x14ac:dyDescent="0.2">
      <c r="A15" s="23"/>
      <c r="B15" s="30" t="s">
        <v>95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81</v>
      </c>
      <c r="B16" s="26" t="s">
        <v>14</v>
      </c>
      <c r="C16" s="70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2"/>
    </row>
    <row r="17" spans="1:63" x14ac:dyDescent="0.2">
      <c r="A17" s="23"/>
      <c r="B17" s="30" t="s">
        <v>39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6">SUM(C17:BJ17)</f>
        <v>0</v>
      </c>
    </row>
    <row r="18" spans="1:63" x14ac:dyDescent="0.2">
      <c r="A18" s="23"/>
      <c r="B18" s="30" t="s">
        <v>94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83</v>
      </c>
      <c r="B19" s="26" t="s">
        <v>99</v>
      </c>
      <c r="C19" s="70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2"/>
    </row>
    <row r="20" spans="1:63" x14ac:dyDescent="0.2">
      <c r="A20" s="23"/>
      <c r="B20" s="32" t="s">
        <v>39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93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84</v>
      </c>
      <c r="B22" s="26" t="s">
        <v>15</v>
      </c>
      <c r="C22" s="70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2"/>
    </row>
    <row r="23" spans="1:63" x14ac:dyDescent="0.2">
      <c r="A23" s="23"/>
      <c r="B23" s="27" t="s">
        <v>106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1.0457372034926808</v>
      </c>
      <c r="I23" s="28">
        <v>67.993776827091139</v>
      </c>
      <c r="J23" s="28">
        <v>2.3255027372242747</v>
      </c>
      <c r="K23" s="28">
        <v>0</v>
      </c>
      <c r="L23" s="28">
        <v>13.409972909690104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0.5477676259048988</v>
      </c>
      <c r="S23" s="28">
        <v>5.8987721705750893</v>
      </c>
      <c r="T23" s="28">
        <v>3.41280731617901</v>
      </c>
      <c r="U23" s="28">
        <v>0</v>
      </c>
      <c r="V23" s="28">
        <v>6.3292430490570295</v>
      </c>
      <c r="W23" s="28">
        <v>3.0074223533798721E-2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0.11100969245794934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19.786481126996783</v>
      </c>
      <c r="AW23" s="28">
        <v>66.286236285570965</v>
      </c>
      <c r="AX23" s="28">
        <v>4.4516569925486742</v>
      </c>
      <c r="AY23" s="28">
        <v>0</v>
      </c>
      <c r="AZ23" s="28">
        <v>134.24552375994909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18.450446381243797</v>
      </c>
      <c r="BG23" s="28">
        <v>1.7928466519395063</v>
      </c>
      <c r="BH23" s="28">
        <v>8.3753182190182631</v>
      </c>
      <c r="BI23" s="28">
        <v>0</v>
      </c>
      <c r="BJ23" s="28">
        <v>6.1393729497775196</v>
      </c>
      <c r="BK23" s="29">
        <f t="shared" ref="BK23:BK32" si="8">SUM(C23:BJ23)</f>
        <v>360.63254612225057</v>
      </c>
    </row>
    <row r="24" spans="1:63" x14ac:dyDescent="0.2">
      <c r="A24" s="23"/>
      <c r="B24" s="27" t="s">
        <v>107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7.2090425571410655E-2</v>
      </c>
      <c r="I24" s="28">
        <v>0</v>
      </c>
      <c r="J24" s="28">
        <v>0</v>
      </c>
      <c r="K24" s="28">
        <v>0</v>
      </c>
      <c r="L24" s="28">
        <v>5.4141342857183097E-2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5.3786867356982557E-2</v>
      </c>
      <c r="S24" s="28">
        <v>0</v>
      </c>
      <c r="T24" s="28">
        <v>0</v>
      </c>
      <c r="U24" s="28">
        <v>0</v>
      </c>
      <c r="V24" s="28">
        <v>0.192201767142995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2.2498557428413078E-2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3.4154407319618612</v>
      </c>
      <c r="AW24" s="28">
        <v>2.6874272975364821</v>
      </c>
      <c r="AX24" s="28">
        <v>3.978756428572313E-2</v>
      </c>
      <c r="AY24" s="28">
        <v>0</v>
      </c>
      <c r="AZ24" s="28">
        <v>11.317630954004564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1.2548158038903201</v>
      </c>
      <c r="BG24" s="28">
        <v>0</v>
      </c>
      <c r="BH24" s="28">
        <v>0</v>
      </c>
      <c r="BI24" s="28">
        <v>0</v>
      </c>
      <c r="BJ24" s="28">
        <v>0.31222595835698153</v>
      </c>
      <c r="BK24" s="29">
        <f t="shared" si="8"/>
        <v>19.42204727039292</v>
      </c>
    </row>
    <row r="25" spans="1:63" x14ac:dyDescent="0.2">
      <c r="A25" s="23"/>
      <c r="B25" s="27" t="s">
        <v>109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0.49456864821381025</v>
      </c>
      <c r="I25" s="28">
        <v>0.33254607857134466</v>
      </c>
      <c r="J25" s="28">
        <v>0.12316521428571653</v>
      </c>
      <c r="K25" s="28">
        <v>0</v>
      </c>
      <c r="L25" s="28">
        <v>13.632691570037133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0.933013149713667</v>
      </c>
      <c r="S25" s="28">
        <v>0.25500498539283423</v>
      </c>
      <c r="T25" s="28">
        <v>0</v>
      </c>
      <c r="U25" s="28">
        <v>0</v>
      </c>
      <c r="V25" s="28">
        <v>1.4907901478212351</v>
      </c>
      <c r="W25" s="28">
        <v>5.9741071428006838E-3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0.19498726760672935</v>
      </c>
      <c r="AH25" s="28">
        <v>0</v>
      </c>
      <c r="AI25" s="28">
        <v>0</v>
      </c>
      <c r="AJ25" s="28">
        <v>0</v>
      </c>
      <c r="AK25" s="28">
        <v>2.3896428571002735E-3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6.5359879248824351</v>
      </c>
      <c r="AW25" s="28">
        <v>5.0517587669644781</v>
      </c>
      <c r="AX25" s="28">
        <v>2.3896428571402735E-2</v>
      </c>
      <c r="AY25" s="28">
        <v>0</v>
      </c>
      <c r="AZ25" s="28">
        <v>7.4335669298928222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10.203190851798771</v>
      </c>
      <c r="BG25" s="28">
        <v>0.29870535714283425</v>
      </c>
      <c r="BH25" s="28">
        <v>0.29870535714283419</v>
      </c>
      <c r="BI25" s="28">
        <v>0</v>
      </c>
      <c r="BJ25" s="28">
        <v>5.555737313248037</v>
      </c>
      <c r="BK25" s="29">
        <f t="shared" si="8"/>
        <v>52.866679741285992</v>
      </c>
    </row>
    <row r="26" spans="1:63" x14ac:dyDescent="0.2">
      <c r="A26" s="23"/>
      <c r="B26" s="27" t="s">
        <v>110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0.64948299303526535</v>
      </c>
      <c r="I26" s="28">
        <v>0.36662367857146622</v>
      </c>
      <c r="J26" s="28">
        <v>0</v>
      </c>
      <c r="K26" s="28">
        <v>0</v>
      </c>
      <c r="L26" s="28">
        <v>6.3867784443580531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0.51004005707089761</v>
      </c>
      <c r="S26" s="28">
        <v>1.2220789285716207</v>
      </c>
      <c r="T26" s="28">
        <v>0</v>
      </c>
      <c r="U26" s="28">
        <v>0</v>
      </c>
      <c r="V26" s="28">
        <v>1.1261457326784032</v>
      </c>
      <c r="W26" s="28">
        <v>3.5739825000011935E-3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0.17917874142855988</v>
      </c>
      <c r="AH26" s="28">
        <v>0</v>
      </c>
      <c r="AI26" s="28">
        <v>0</v>
      </c>
      <c r="AJ26" s="28">
        <v>0</v>
      </c>
      <c r="AK26" s="28">
        <v>2.0881934000006975E-2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4.6737298364635338</v>
      </c>
      <c r="AW26" s="28">
        <v>0.41696462500013926</v>
      </c>
      <c r="AX26" s="28">
        <v>0</v>
      </c>
      <c r="AY26" s="28">
        <v>0</v>
      </c>
      <c r="AZ26" s="28">
        <v>6.5927476252517723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5.963685605890312</v>
      </c>
      <c r="BG26" s="28">
        <v>0.41339064250013807</v>
      </c>
      <c r="BH26" s="28">
        <v>0.65523012500021882</v>
      </c>
      <c r="BI26" s="28">
        <v>0</v>
      </c>
      <c r="BJ26" s="28">
        <v>3.8666935817510804</v>
      </c>
      <c r="BK26" s="29">
        <f t="shared" si="8"/>
        <v>33.04722653407147</v>
      </c>
    </row>
    <row r="27" spans="1:63" x14ac:dyDescent="0.2">
      <c r="A27" s="23"/>
      <c r="B27" s="27" t="s">
        <v>111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0.31487027553541364</v>
      </c>
      <c r="I27" s="28">
        <v>1.2296196428502585E-2</v>
      </c>
      <c r="J27" s="28">
        <v>0</v>
      </c>
      <c r="K27" s="28">
        <v>0</v>
      </c>
      <c r="L27" s="28">
        <v>6.9598324220368637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0.47897081057070756</v>
      </c>
      <c r="S27" s="28">
        <v>0.86073375000018104</v>
      </c>
      <c r="T27" s="28">
        <v>0</v>
      </c>
      <c r="U27" s="28">
        <v>0</v>
      </c>
      <c r="V27" s="28">
        <v>0.15364270692833232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7.9728851071207904E-2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3.6522428872838764</v>
      </c>
      <c r="AW27" s="28">
        <v>0.34884796250027211</v>
      </c>
      <c r="AX27" s="28">
        <v>0</v>
      </c>
      <c r="AY27" s="28">
        <v>0</v>
      </c>
      <c r="AZ27" s="28">
        <v>4.3446536091828758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4.0464604458872158</v>
      </c>
      <c r="BG27" s="28">
        <v>0.29570976335750015</v>
      </c>
      <c r="BH27" s="28">
        <v>0.72051214285797516</v>
      </c>
      <c r="BI27" s="28">
        <v>0</v>
      </c>
      <c r="BJ27" s="28">
        <v>2.6062446507163273</v>
      </c>
      <c r="BK27" s="29">
        <f t="shared" si="8"/>
        <v>24.874746474357252</v>
      </c>
    </row>
    <row r="28" spans="1:63" x14ac:dyDescent="0.2">
      <c r="A28" s="23"/>
      <c r="B28" s="27" t="s">
        <v>112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1.6424003164844119</v>
      </c>
      <c r="I28" s="28">
        <v>10.041929043933317</v>
      </c>
      <c r="J28" s="28">
        <v>3.0680439567313673</v>
      </c>
      <c r="K28" s="28">
        <v>0</v>
      </c>
      <c r="L28" s="28">
        <v>63.026603056731801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2.4651050206137017</v>
      </c>
      <c r="S28" s="28">
        <v>4.0950881687129259</v>
      </c>
      <c r="T28" s="28">
        <v>10.176015228000264</v>
      </c>
      <c r="U28" s="28">
        <v>0</v>
      </c>
      <c r="V28" s="28">
        <v>6.9086459864351237</v>
      </c>
      <c r="W28" s="28">
        <v>2.7312003738451341E-3</v>
      </c>
      <c r="X28" s="28">
        <v>0</v>
      </c>
      <c r="Y28" s="28">
        <v>0</v>
      </c>
      <c r="Z28" s="28">
        <v>0</v>
      </c>
      <c r="AA28" s="28">
        <v>6.974556474901375E-2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3.6729680903391612E-2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15.778742908678048</v>
      </c>
      <c r="AW28" s="28">
        <v>5.3928284076417015</v>
      </c>
      <c r="AX28" s="28">
        <v>8.2137245432087794E-2</v>
      </c>
      <c r="AY28" s="28">
        <v>0</v>
      </c>
      <c r="AZ28" s="28">
        <v>40.044530840187072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20.881717061769866</v>
      </c>
      <c r="BG28" s="28">
        <v>11.140351204468896</v>
      </c>
      <c r="BH28" s="28">
        <v>12.095296575228003</v>
      </c>
      <c r="BI28" s="28">
        <v>0</v>
      </c>
      <c r="BJ28" s="28">
        <v>20.588947469746689</v>
      </c>
      <c r="BK28" s="29">
        <f t="shared" si="8"/>
        <v>227.53758893682152</v>
      </c>
    </row>
    <row r="29" spans="1:63" x14ac:dyDescent="0.2">
      <c r="A29" s="23"/>
      <c r="B29" s="27" t="s">
        <v>113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0.37470429863088267</v>
      </c>
      <c r="I29" s="28">
        <v>0.60957605604675735</v>
      </c>
      <c r="J29" s="28">
        <v>0</v>
      </c>
      <c r="K29" s="28">
        <v>0</v>
      </c>
      <c r="L29" s="28">
        <v>0.95736361030467321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0.69332830361614028</v>
      </c>
      <c r="S29" s="28">
        <v>3.3118914854527759</v>
      </c>
      <c r="T29" s="28">
        <v>0</v>
      </c>
      <c r="U29" s="28">
        <v>0</v>
      </c>
      <c r="V29" s="28">
        <v>2.2135275767344931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6.4384503014975648E-3</v>
      </c>
      <c r="AH29" s="28">
        <v>0</v>
      </c>
      <c r="AI29" s="28">
        <v>0</v>
      </c>
      <c r="AJ29" s="28">
        <v>0</v>
      </c>
      <c r="AK29" s="28">
        <v>9.9281304951347155E-2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24.590132588482604</v>
      </c>
      <c r="AW29" s="28">
        <v>1.2150213593086776</v>
      </c>
      <c r="AX29" s="28">
        <v>1.5695200335765471</v>
      </c>
      <c r="AY29" s="28">
        <v>0</v>
      </c>
      <c r="AZ29" s="28">
        <v>14.0688198427888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31.748907394166199</v>
      </c>
      <c r="BG29" s="28">
        <v>3.6556607605805342</v>
      </c>
      <c r="BH29" s="28">
        <v>3.3286494066380299</v>
      </c>
      <c r="BI29" s="28">
        <v>0</v>
      </c>
      <c r="BJ29" s="28">
        <v>19.239883109312974</v>
      </c>
      <c r="BK29" s="29">
        <f t="shared" si="8"/>
        <v>107.68270558089293</v>
      </c>
    </row>
    <row r="30" spans="1:63" x14ac:dyDescent="0.2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8.726187085126714</v>
      </c>
      <c r="I30" s="28">
        <v>844.0983333111086</v>
      </c>
      <c r="J30" s="28">
        <v>46.013812989047871</v>
      </c>
      <c r="K30" s="28">
        <v>0</v>
      </c>
      <c r="L30" s="28">
        <v>195.97840432387875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19.334239643534595</v>
      </c>
      <c r="S30" s="28">
        <v>241.69319763292924</v>
      </c>
      <c r="T30" s="28">
        <v>97.112911364451421</v>
      </c>
      <c r="U30" s="28">
        <v>0</v>
      </c>
      <c r="V30" s="28">
        <v>28.067579339708328</v>
      </c>
      <c r="W30" s="28">
        <v>0.22029395701985025</v>
      </c>
      <c r="X30" s="28">
        <v>0</v>
      </c>
      <c r="Y30" s="28">
        <v>0</v>
      </c>
      <c r="Z30" s="28">
        <v>0</v>
      </c>
      <c r="AA30" s="28">
        <v>1.3351313798918605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0.56464195820289731</v>
      </c>
      <c r="AH30" s="28">
        <v>1.7654407244190626</v>
      </c>
      <c r="AI30" s="28">
        <v>0</v>
      </c>
      <c r="AJ30" s="28">
        <v>0</v>
      </c>
      <c r="AK30" s="28">
        <v>1.6460043595544636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50.397905137382637</v>
      </c>
      <c r="AW30" s="28">
        <v>250.40963670189512</v>
      </c>
      <c r="AX30" s="28">
        <v>0.28720185754020949</v>
      </c>
      <c r="AY30" s="28">
        <v>0</v>
      </c>
      <c r="AZ30" s="28">
        <v>157.75782271232626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119.92712416424907</v>
      </c>
      <c r="BG30" s="28">
        <v>53.873415400721221</v>
      </c>
      <c r="BH30" s="28">
        <v>84.483824186405528</v>
      </c>
      <c r="BI30" s="28">
        <v>0</v>
      </c>
      <c r="BJ30" s="28">
        <v>113.724172213068</v>
      </c>
      <c r="BK30" s="29">
        <f t="shared" si="8"/>
        <v>2317.4172804424611</v>
      </c>
    </row>
    <row r="31" spans="1:63" x14ac:dyDescent="0.2">
      <c r="A31" s="23"/>
      <c r="B31" s="30" t="s">
        <v>92</v>
      </c>
      <c r="C31" s="31">
        <f t="shared" ref="C31:AH31" si="9">SUM(C23:C30)</f>
        <v>0</v>
      </c>
      <c r="D31" s="31">
        <f t="shared" si="9"/>
        <v>0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13.320041246090589</v>
      </c>
      <c r="I31" s="31">
        <f t="shared" si="9"/>
        <v>923.45508119175111</v>
      </c>
      <c r="J31" s="31">
        <f t="shared" si="9"/>
        <v>51.530524897289226</v>
      </c>
      <c r="K31" s="31">
        <f t="shared" si="9"/>
        <v>0</v>
      </c>
      <c r="L31" s="31">
        <f t="shared" si="9"/>
        <v>300.40578767989456</v>
      </c>
      <c r="M31" s="31">
        <f t="shared" si="9"/>
        <v>0</v>
      </c>
      <c r="N31" s="31">
        <f t="shared" si="9"/>
        <v>0</v>
      </c>
      <c r="O31" s="31">
        <f t="shared" si="9"/>
        <v>0</v>
      </c>
      <c r="P31" s="31">
        <f t="shared" si="9"/>
        <v>0</v>
      </c>
      <c r="Q31" s="31">
        <f t="shared" si="9"/>
        <v>0</v>
      </c>
      <c r="R31" s="31">
        <f t="shared" si="9"/>
        <v>25.016251478381591</v>
      </c>
      <c r="S31" s="31">
        <f t="shared" si="9"/>
        <v>257.33676712163469</v>
      </c>
      <c r="T31" s="31">
        <f t="shared" si="9"/>
        <v>110.7017339086307</v>
      </c>
      <c r="U31" s="31">
        <f t="shared" si="9"/>
        <v>0</v>
      </c>
      <c r="V31" s="31">
        <f t="shared" si="9"/>
        <v>46.481776306505935</v>
      </c>
      <c r="W31" s="31">
        <f t="shared" si="9"/>
        <v>0.26264747057029597</v>
      </c>
      <c r="X31" s="31">
        <f t="shared" si="9"/>
        <v>0</v>
      </c>
      <c r="Y31" s="31">
        <f t="shared" si="9"/>
        <v>0</v>
      </c>
      <c r="Z31" s="31">
        <f t="shared" si="9"/>
        <v>0</v>
      </c>
      <c r="AA31" s="31">
        <f t="shared" si="9"/>
        <v>1.4048769446408742</v>
      </c>
      <c r="AB31" s="31">
        <f t="shared" si="9"/>
        <v>0</v>
      </c>
      <c r="AC31" s="31">
        <f t="shared" si="9"/>
        <v>0</v>
      </c>
      <c r="AD31" s="31">
        <f t="shared" si="9"/>
        <v>0</v>
      </c>
      <c r="AE31" s="31">
        <f t="shared" si="9"/>
        <v>0</v>
      </c>
      <c r="AF31" s="31">
        <f t="shared" si="9"/>
        <v>0</v>
      </c>
      <c r="AG31" s="31">
        <f t="shared" si="9"/>
        <v>1.1952131994006461</v>
      </c>
      <c r="AH31" s="31">
        <f t="shared" si="9"/>
        <v>1.7654407244190626</v>
      </c>
      <c r="AI31" s="31">
        <f t="shared" ref="AI31:BJ31" si="10">SUM(AI23:AI30)</f>
        <v>0</v>
      </c>
      <c r="AJ31" s="31">
        <f t="shared" si="10"/>
        <v>0</v>
      </c>
      <c r="AK31" s="31">
        <f t="shared" si="10"/>
        <v>1.768557241362918</v>
      </c>
      <c r="AL31" s="31">
        <f t="shared" si="10"/>
        <v>0</v>
      </c>
      <c r="AM31" s="31">
        <f t="shared" si="10"/>
        <v>0</v>
      </c>
      <c r="AN31" s="31">
        <f t="shared" si="10"/>
        <v>0</v>
      </c>
      <c r="AO31" s="31">
        <f t="shared" si="10"/>
        <v>0</v>
      </c>
      <c r="AP31" s="31">
        <f t="shared" si="10"/>
        <v>0</v>
      </c>
      <c r="AQ31" s="31">
        <f t="shared" si="10"/>
        <v>0</v>
      </c>
      <c r="AR31" s="31">
        <f t="shared" si="10"/>
        <v>0</v>
      </c>
      <c r="AS31" s="31">
        <f t="shared" si="10"/>
        <v>0</v>
      </c>
      <c r="AT31" s="31">
        <f t="shared" si="10"/>
        <v>0</v>
      </c>
      <c r="AU31" s="31">
        <f t="shared" si="10"/>
        <v>0</v>
      </c>
      <c r="AV31" s="31">
        <f t="shared" si="10"/>
        <v>128.83066314213175</v>
      </c>
      <c r="AW31" s="31">
        <f t="shared" si="10"/>
        <v>331.80872140641782</v>
      </c>
      <c r="AX31" s="31">
        <f t="shared" si="10"/>
        <v>6.4542001219546439</v>
      </c>
      <c r="AY31" s="31">
        <f t="shared" si="10"/>
        <v>0</v>
      </c>
      <c r="AZ31" s="31">
        <f t="shared" si="10"/>
        <v>375.80529627358328</v>
      </c>
      <c r="BA31" s="31">
        <f t="shared" si="10"/>
        <v>0</v>
      </c>
      <c r="BB31" s="31">
        <f t="shared" si="10"/>
        <v>0</v>
      </c>
      <c r="BC31" s="31">
        <f t="shared" si="10"/>
        <v>0</v>
      </c>
      <c r="BD31" s="31">
        <f t="shared" si="10"/>
        <v>0</v>
      </c>
      <c r="BE31" s="31">
        <f t="shared" si="10"/>
        <v>0</v>
      </c>
      <c r="BF31" s="31">
        <f t="shared" si="10"/>
        <v>212.47634770889556</v>
      </c>
      <c r="BG31" s="31">
        <f t="shared" si="10"/>
        <v>71.470079780710634</v>
      </c>
      <c r="BH31" s="31">
        <f t="shared" si="10"/>
        <v>109.95753601229086</v>
      </c>
      <c r="BI31" s="31">
        <f t="shared" si="10"/>
        <v>0</v>
      </c>
      <c r="BJ31" s="31">
        <f t="shared" si="10"/>
        <v>172.03327724597762</v>
      </c>
      <c r="BK31" s="29">
        <f t="shared" si="8"/>
        <v>3143.4808211025338</v>
      </c>
    </row>
    <row r="32" spans="1:63" x14ac:dyDescent="0.2">
      <c r="A32" s="23"/>
      <c r="B32" s="33" t="s">
        <v>82</v>
      </c>
      <c r="C32" s="28">
        <f t="shared" ref="C32:AH32" si="11">C9+C12+C15+C18+C21+C31</f>
        <v>0</v>
      </c>
      <c r="D32" s="28">
        <f t="shared" si="11"/>
        <v>0</v>
      </c>
      <c r="E32" s="28">
        <f t="shared" si="11"/>
        <v>0</v>
      </c>
      <c r="F32" s="28">
        <f t="shared" si="11"/>
        <v>0</v>
      </c>
      <c r="G32" s="28">
        <f t="shared" si="11"/>
        <v>0</v>
      </c>
      <c r="H32" s="28">
        <f t="shared" si="11"/>
        <v>21.704623048808834</v>
      </c>
      <c r="I32" s="28">
        <f t="shared" si="11"/>
        <v>9603.2417878772485</v>
      </c>
      <c r="J32" s="28">
        <f t="shared" si="11"/>
        <v>3109.2238710916868</v>
      </c>
      <c r="K32" s="28">
        <f t="shared" si="11"/>
        <v>0</v>
      </c>
      <c r="L32" s="28">
        <f t="shared" si="11"/>
        <v>504.93921326921043</v>
      </c>
      <c r="M32" s="28">
        <f t="shared" si="11"/>
        <v>0</v>
      </c>
      <c r="N32" s="28">
        <f t="shared" si="11"/>
        <v>0</v>
      </c>
      <c r="O32" s="28">
        <f t="shared" si="11"/>
        <v>0</v>
      </c>
      <c r="P32" s="28">
        <f t="shared" si="11"/>
        <v>0</v>
      </c>
      <c r="Q32" s="28">
        <f t="shared" si="11"/>
        <v>0</v>
      </c>
      <c r="R32" s="28">
        <f t="shared" si="11"/>
        <v>30.642287468089851</v>
      </c>
      <c r="S32" s="28">
        <f t="shared" si="11"/>
        <v>511.74846320301299</v>
      </c>
      <c r="T32" s="28">
        <f t="shared" si="11"/>
        <v>833.02017254823261</v>
      </c>
      <c r="U32" s="28">
        <f t="shared" si="11"/>
        <v>0</v>
      </c>
      <c r="V32" s="28">
        <f t="shared" si="11"/>
        <v>67.083791209293793</v>
      </c>
      <c r="W32" s="28">
        <f t="shared" si="11"/>
        <v>0.26476025976962925</v>
      </c>
      <c r="X32" s="28">
        <f t="shared" si="11"/>
        <v>27.780175651997936</v>
      </c>
      <c r="Y32" s="28">
        <f t="shared" si="11"/>
        <v>0</v>
      </c>
      <c r="Z32" s="28">
        <f t="shared" si="11"/>
        <v>0</v>
      </c>
      <c r="AA32" s="28">
        <f t="shared" si="11"/>
        <v>1.5761909905582945</v>
      </c>
      <c r="AB32" s="28">
        <f t="shared" si="11"/>
        <v>0</v>
      </c>
      <c r="AC32" s="28">
        <f t="shared" si="11"/>
        <v>0</v>
      </c>
      <c r="AD32" s="28">
        <f t="shared" si="11"/>
        <v>0</v>
      </c>
      <c r="AE32" s="28">
        <f t="shared" si="11"/>
        <v>0</v>
      </c>
      <c r="AF32" s="28">
        <f t="shared" si="11"/>
        <v>0</v>
      </c>
      <c r="AG32" s="28">
        <f t="shared" si="11"/>
        <v>1.4572082187158841</v>
      </c>
      <c r="AH32" s="28">
        <f t="shared" si="11"/>
        <v>1.8205387859807531</v>
      </c>
      <c r="AI32" s="28">
        <f t="shared" ref="AI32:BJ32" si="12">AI9+AI12+AI15+AI18+AI21+AI31</f>
        <v>0</v>
      </c>
      <c r="AJ32" s="28">
        <f t="shared" si="12"/>
        <v>0</v>
      </c>
      <c r="AK32" s="28">
        <f t="shared" si="12"/>
        <v>2.100240691582993</v>
      </c>
      <c r="AL32" s="28">
        <f t="shared" si="12"/>
        <v>0</v>
      </c>
      <c r="AM32" s="28">
        <f t="shared" si="12"/>
        <v>0</v>
      </c>
      <c r="AN32" s="28">
        <f t="shared" si="12"/>
        <v>0</v>
      </c>
      <c r="AO32" s="28">
        <f t="shared" si="12"/>
        <v>0</v>
      </c>
      <c r="AP32" s="28">
        <f t="shared" si="12"/>
        <v>0</v>
      </c>
      <c r="AQ32" s="28">
        <f t="shared" si="12"/>
        <v>0</v>
      </c>
      <c r="AR32" s="28">
        <f t="shared" si="12"/>
        <v>0</v>
      </c>
      <c r="AS32" s="28">
        <f t="shared" si="12"/>
        <v>0</v>
      </c>
      <c r="AT32" s="28">
        <f t="shared" si="12"/>
        <v>0</v>
      </c>
      <c r="AU32" s="28">
        <f t="shared" si="12"/>
        <v>0</v>
      </c>
      <c r="AV32" s="28">
        <f t="shared" si="12"/>
        <v>153.56307109161631</v>
      </c>
      <c r="AW32" s="28">
        <f t="shared" si="12"/>
        <v>1689.7674491625355</v>
      </c>
      <c r="AX32" s="28">
        <f t="shared" si="12"/>
        <v>91.174010612339117</v>
      </c>
      <c r="AY32" s="28">
        <f t="shared" si="12"/>
        <v>0</v>
      </c>
      <c r="AZ32" s="28">
        <f t="shared" si="12"/>
        <v>487.04704193531188</v>
      </c>
      <c r="BA32" s="28">
        <f t="shared" si="12"/>
        <v>0</v>
      </c>
      <c r="BB32" s="28">
        <f t="shared" si="12"/>
        <v>0</v>
      </c>
      <c r="BC32" s="28">
        <f t="shared" si="12"/>
        <v>0</v>
      </c>
      <c r="BD32" s="28">
        <f t="shared" si="12"/>
        <v>0</v>
      </c>
      <c r="BE32" s="28">
        <f t="shared" si="12"/>
        <v>0</v>
      </c>
      <c r="BF32" s="28">
        <f t="shared" si="12"/>
        <v>228.95993900360497</v>
      </c>
      <c r="BG32" s="28">
        <f t="shared" si="12"/>
        <v>102.4148482626733</v>
      </c>
      <c r="BH32" s="28">
        <f t="shared" si="12"/>
        <v>189.83634429923967</v>
      </c>
      <c r="BI32" s="28">
        <f t="shared" si="12"/>
        <v>0</v>
      </c>
      <c r="BJ32" s="28">
        <f t="shared" si="12"/>
        <v>190.62652397685429</v>
      </c>
      <c r="BK32" s="29">
        <f t="shared" si="8"/>
        <v>17849.992552658368</v>
      </c>
    </row>
    <row r="33" spans="1:63" ht="3.75" customHeight="1" x14ac:dyDescent="0.2">
      <c r="A33" s="23"/>
      <c r="B33" s="34"/>
      <c r="C33" s="70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2"/>
    </row>
    <row r="34" spans="1:63" x14ac:dyDescent="0.2">
      <c r="A34" s="23" t="s">
        <v>1</v>
      </c>
      <c r="B34" s="24" t="s">
        <v>7</v>
      </c>
      <c r="C34" s="70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2"/>
    </row>
    <row r="35" spans="1:63" s="35" customFormat="1" x14ac:dyDescent="0.2">
      <c r="A35" s="23" t="s">
        <v>78</v>
      </c>
      <c r="B35" s="26" t="s">
        <v>2</v>
      </c>
      <c r="C35" s="77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9"/>
    </row>
    <row r="36" spans="1:63" s="35" customFormat="1" x14ac:dyDescent="0.2">
      <c r="A36" s="23"/>
      <c r="B36" s="27" t="s">
        <v>115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2.7608677653650853</v>
      </c>
      <c r="I36" s="28">
        <v>0.49911983000595772</v>
      </c>
      <c r="J36" s="28">
        <v>0</v>
      </c>
      <c r="K36" s="28">
        <v>0</v>
      </c>
      <c r="L36" s="28">
        <v>0.56405061475552698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3.5654949251838386</v>
      </c>
      <c r="S36" s="28">
        <v>0</v>
      </c>
      <c r="T36" s="28">
        <v>0</v>
      </c>
      <c r="U36" s="28">
        <v>0</v>
      </c>
      <c r="V36" s="28">
        <v>0.46985480726101791</v>
      </c>
      <c r="W36" s="28">
        <v>0.37548834475740311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0.99863968327006747</v>
      </c>
      <c r="AH36" s="28">
        <v>0</v>
      </c>
      <c r="AI36" s="28">
        <v>0</v>
      </c>
      <c r="AJ36" s="28">
        <v>0</v>
      </c>
      <c r="AK36" s="28">
        <v>0.18185152293125184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37.718809854394571</v>
      </c>
      <c r="AW36" s="28">
        <v>1.5749345851364238</v>
      </c>
      <c r="AX36" s="28">
        <v>0</v>
      </c>
      <c r="AY36" s="28">
        <v>0</v>
      </c>
      <c r="AZ36" s="28">
        <v>10.066591396920039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79.194016727967579</v>
      </c>
      <c r="BG36" s="28">
        <v>1.4698870876051986</v>
      </c>
      <c r="BH36" s="28">
        <v>0</v>
      </c>
      <c r="BI36" s="28">
        <v>0</v>
      </c>
      <c r="BJ36" s="28">
        <v>15.147016756876965</v>
      </c>
      <c r="BK36" s="29">
        <f t="shared" ref="BK36:BK37" si="13">SUM(C36:BJ36)</f>
        <v>154.58662390243092</v>
      </c>
    </row>
    <row r="37" spans="1:63" s="35" customFormat="1" x14ac:dyDescent="0.2">
      <c r="A37" s="23"/>
      <c r="B37" s="27" t="s">
        <v>116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1.8290681818028887</v>
      </c>
      <c r="I37" s="28">
        <v>0.63185723875030941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2.9017285068039622</v>
      </c>
      <c r="S37" s="28">
        <v>0</v>
      </c>
      <c r="T37" s="28">
        <v>0</v>
      </c>
      <c r="U37" s="28">
        <v>0</v>
      </c>
      <c r="V37" s="28">
        <v>2.4449239857123869E-2</v>
      </c>
      <c r="W37" s="28">
        <v>9.3454020343380614E-2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0.18436854625561638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91.733036407465661</v>
      </c>
      <c r="AW37" s="28">
        <v>0.20593235134630461</v>
      </c>
      <c r="AX37" s="28">
        <v>0</v>
      </c>
      <c r="AY37" s="28">
        <v>0</v>
      </c>
      <c r="AZ37" s="28">
        <v>5.6898000550450023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149.96521655959737</v>
      </c>
      <c r="BG37" s="28">
        <v>0</v>
      </c>
      <c r="BH37" s="28">
        <v>0</v>
      </c>
      <c r="BI37" s="28">
        <v>0</v>
      </c>
      <c r="BJ37" s="28">
        <v>1.0210404986611514</v>
      </c>
      <c r="BK37" s="29">
        <f t="shared" si="13"/>
        <v>254.27995160592877</v>
      </c>
    </row>
    <row r="38" spans="1:63" s="35" customFormat="1" x14ac:dyDescent="0.2">
      <c r="A38" s="23"/>
      <c r="B38" s="30" t="s">
        <v>87</v>
      </c>
      <c r="C38" s="36">
        <f>SUM(C36:C37)</f>
        <v>0</v>
      </c>
      <c r="D38" s="36">
        <f t="shared" ref="D38:BK38" si="14">SUM(D36:D37)</f>
        <v>0</v>
      </c>
      <c r="E38" s="36">
        <f t="shared" si="14"/>
        <v>0</v>
      </c>
      <c r="F38" s="36">
        <f t="shared" si="14"/>
        <v>0</v>
      </c>
      <c r="G38" s="36">
        <f t="shared" si="14"/>
        <v>0</v>
      </c>
      <c r="H38" s="36">
        <f t="shared" si="14"/>
        <v>4.5899359471679739</v>
      </c>
      <c r="I38" s="36">
        <f t="shared" si="14"/>
        <v>1.130977068756267</v>
      </c>
      <c r="J38" s="36">
        <f t="shared" si="14"/>
        <v>0</v>
      </c>
      <c r="K38" s="36">
        <f t="shared" si="14"/>
        <v>0</v>
      </c>
      <c r="L38" s="36">
        <f t="shared" si="14"/>
        <v>0.56405061475552698</v>
      </c>
      <c r="M38" s="36">
        <f t="shared" si="14"/>
        <v>0</v>
      </c>
      <c r="N38" s="36">
        <f t="shared" si="14"/>
        <v>0</v>
      </c>
      <c r="O38" s="36">
        <f t="shared" si="14"/>
        <v>0</v>
      </c>
      <c r="P38" s="36">
        <f t="shared" si="14"/>
        <v>0</v>
      </c>
      <c r="Q38" s="36">
        <f t="shared" si="14"/>
        <v>0</v>
      </c>
      <c r="R38" s="36">
        <f t="shared" si="14"/>
        <v>6.4672234319878008</v>
      </c>
      <c r="S38" s="36">
        <f t="shared" si="14"/>
        <v>0</v>
      </c>
      <c r="T38" s="36">
        <f t="shared" si="14"/>
        <v>0</v>
      </c>
      <c r="U38" s="36">
        <f t="shared" si="14"/>
        <v>0</v>
      </c>
      <c r="V38" s="36">
        <f t="shared" si="14"/>
        <v>0.4943040471181418</v>
      </c>
      <c r="W38" s="36">
        <f t="shared" si="14"/>
        <v>0.46894236510078374</v>
      </c>
      <c r="X38" s="36">
        <f t="shared" si="14"/>
        <v>0</v>
      </c>
      <c r="Y38" s="36">
        <f t="shared" si="14"/>
        <v>0</v>
      </c>
      <c r="Z38" s="36">
        <f t="shared" si="14"/>
        <v>0</v>
      </c>
      <c r="AA38" s="36">
        <f t="shared" si="14"/>
        <v>0</v>
      </c>
      <c r="AB38" s="36">
        <f t="shared" si="14"/>
        <v>0</v>
      </c>
      <c r="AC38" s="36">
        <f t="shared" si="14"/>
        <v>0</v>
      </c>
      <c r="AD38" s="36">
        <f t="shared" si="14"/>
        <v>0</v>
      </c>
      <c r="AE38" s="36">
        <f t="shared" si="14"/>
        <v>0</v>
      </c>
      <c r="AF38" s="36">
        <f t="shared" si="14"/>
        <v>0</v>
      </c>
      <c r="AG38" s="36">
        <f t="shared" si="14"/>
        <v>1.1830082295256839</v>
      </c>
      <c r="AH38" s="36">
        <f t="shared" si="14"/>
        <v>0</v>
      </c>
      <c r="AI38" s="36">
        <f t="shared" si="14"/>
        <v>0</v>
      </c>
      <c r="AJ38" s="36">
        <f t="shared" si="14"/>
        <v>0</v>
      </c>
      <c r="AK38" s="36">
        <f t="shared" si="14"/>
        <v>0.18185152293125184</v>
      </c>
      <c r="AL38" s="36">
        <f t="shared" si="14"/>
        <v>0</v>
      </c>
      <c r="AM38" s="36">
        <f t="shared" si="14"/>
        <v>0</v>
      </c>
      <c r="AN38" s="36">
        <f t="shared" si="14"/>
        <v>0</v>
      </c>
      <c r="AO38" s="36">
        <f t="shared" si="14"/>
        <v>0</v>
      </c>
      <c r="AP38" s="36">
        <f t="shared" si="14"/>
        <v>0</v>
      </c>
      <c r="AQ38" s="36">
        <f t="shared" si="14"/>
        <v>0</v>
      </c>
      <c r="AR38" s="36">
        <f t="shared" si="14"/>
        <v>0</v>
      </c>
      <c r="AS38" s="36">
        <f t="shared" si="14"/>
        <v>0</v>
      </c>
      <c r="AT38" s="36">
        <f t="shared" si="14"/>
        <v>0</v>
      </c>
      <c r="AU38" s="36">
        <f t="shared" si="14"/>
        <v>0</v>
      </c>
      <c r="AV38" s="36">
        <f t="shared" si="14"/>
        <v>129.45184626186023</v>
      </c>
      <c r="AW38" s="36">
        <f t="shared" si="14"/>
        <v>1.7808669364827283</v>
      </c>
      <c r="AX38" s="36">
        <f t="shared" si="14"/>
        <v>0</v>
      </c>
      <c r="AY38" s="36">
        <f t="shared" si="14"/>
        <v>0</v>
      </c>
      <c r="AZ38" s="36">
        <f t="shared" si="14"/>
        <v>15.75639145196504</v>
      </c>
      <c r="BA38" s="36">
        <f t="shared" si="14"/>
        <v>0</v>
      </c>
      <c r="BB38" s="36">
        <f t="shared" si="14"/>
        <v>0</v>
      </c>
      <c r="BC38" s="36">
        <f t="shared" si="14"/>
        <v>0</v>
      </c>
      <c r="BD38" s="36">
        <f t="shared" si="14"/>
        <v>0</v>
      </c>
      <c r="BE38" s="36">
        <f t="shared" si="14"/>
        <v>0</v>
      </c>
      <c r="BF38" s="36">
        <f t="shared" si="14"/>
        <v>229.15923328756494</v>
      </c>
      <c r="BG38" s="36">
        <f t="shared" si="14"/>
        <v>1.4698870876051986</v>
      </c>
      <c r="BH38" s="36">
        <f t="shared" si="14"/>
        <v>0</v>
      </c>
      <c r="BI38" s="36">
        <f t="shared" si="14"/>
        <v>0</v>
      </c>
      <c r="BJ38" s="36">
        <f t="shared" si="14"/>
        <v>16.168057255538116</v>
      </c>
      <c r="BK38" s="36">
        <f t="shared" si="14"/>
        <v>408.86657550835969</v>
      </c>
    </row>
    <row r="39" spans="1:63" x14ac:dyDescent="0.2">
      <c r="A39" s="23" t="s">
        <v>79</v>
      </c>
      <c r="B39" s="26" t="s">
        <v>16</v>
      </c>
      <c r="C39" s="70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2"/>
    </row>
    <row r="40" spans="1:63" x14ac:dyDescent="0.2">
      <c r="A40" s="23"/>
      <c r="B40" s="27" t="s">
        <v>130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2.2931542305902197</v>
      </c>
      <c r="I40" s="28">
        <v>0.84012946680109757</v>
      </c>
      <c r="J40" s="28">
        <v>0</v>
      </c>
      <c r="K40" s="28">
        <v>0</v>
      </c>
      <c r="L40" s="28">
        <v>1.1106493955224241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2.4700476327257652</v>
      </c>
      <c r="S40" s="28">
        <v>1.1396851611672929E-2</v>
      </c>
      <c r="T40" s="28">
        <v>0</v>
      </c>
      <c r="U40" s="28">
        <v>0</v>
      </c>
      <c r="V40" s="28">
        <v>2.2716274389631099</v>
      </c>
      <c r="W40" s="28">
        <v>0.14167411538689911</v>
      </c>
      <c r="X40" s="28">
        <v>1.4458546070459017E-3</v>
      </c>
      <c r="Y40" s="28">
        <v>0</v>
      </c>
      <c r="Z40" s="28">
        <v>0</v>
      </c>
      <c r="AA40" s="28">
        <v>0.1780989417431362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0.49478908233728691</v>
      </c>
      <c r="AH40" s="28">
        <v>0</v>
      </c>
      <c r="AI40" s="28">
        <v>0</v>
      </c>
      <c r="AJ40" s="28">
        <v>0</v>
      </c>
      <c r="AK40" s="28">
        <v>0.31026973780959088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15.931812504595731</v>
      </c>
      <c r="AW40" s="28">
        <v>3.2291689973357456</v>
      </c>
      <c r="AX40" s="28">
        <v>0</v>
      </c>
      <c r="AY40" s="28">
        <v>0</v>
      </c>
      <c r="AZ40" s="28">
        <v>13.113277674338123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24.125174761112092</v>
      </c>
      <c r="BG40" s="28">
        <v>1.3723017011993637</v>
      </c>
      <c r="BH40" s="28">
        <v>0.2887396428462965</v>
      </c>
      <c r="BI40" s="28">
        <v>0</v>
      </c>
      <c r="BJ40" s="28">
        <v>9.276837469439009</v>
      </c>
      <c r="BK40" s="29">
        <f t="shared" ref="BK40:BK50" si="15">SUM(C40:BJ40)</f>
        <v>77.460595498964608</v>
      </c>
    </row>
    <row r="41" spans="1:63" x14ac:dyDescent="0.2">
      <c r="A41" s="23"/>
      <c r="B41" s="27" t="s">
        <v>108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0.31814472496442492</v>
      </c>
      <c r="I41" s="28">
        <v>6.1103387535839222E-2</v>
      </c>
      <c r="J41" s="28">
        <v>0</v>
      </c>
      <c r="K41" s="28">
        <v>0</v>
      </c>
      <c r="L41" s="28">
        <v>0.13180700728570033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0.30231423635678872</v>
      </c>
      <c r="S41" s="28">
        <v>0</v>
      </c>
      <c r="T41" s="28">
        <v>0</v>
      </c>
      <c r="U41" s="28">
        <v>0</v>
      </c>
      <c r="V41" s="28">
        <v>0.13975385128581841</v>
      </c>
      <c r="W41" s="28">
        <v>2.8961036068294024E-3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4.3363587782745641E-2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4.3426820229542793</v>
      </c>
      <c r="AW41" s="28">
        <v>0.4022065333689076</v>
      </c>
      <c r="AX41" s="28">
        <v>0</v>
      </c>
      <c r="AY41" s="28">
        <v>0</v>
      </c>
      <c r="AZ41" s="28">
        <v>1.8919681938871522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6.8318732745769628</v>
      </c>
      <c r="BG41" s="28">
        <v>1.5174492641506136E-2</v>
      </c>
      <c r="BH41" s="28">
        <v>0.25784754030621126</v>
      </c>
      <c r="BI41" s="28">
        <v>0</v>
      </c>
      <c r="BJ41" s="28">
        <v>3.2962267731249351</v>
      </c>
      <c r="BK41" s="29">
        <f t="shared" si="15"/>
        <v>18.037361729678103</v>
      </c>
    </row>
    <row r="42" spans="1:63" x14ac:dyDescent="0.2">
      <c r="A42" s="23"/>
      <c r="B42" s="27" t="s">
        <v>117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2.3355823990060531</v>
      </c>
      <c r="I42" s="28">
        <v>13.059724020078091</v>
      </c>
      <c r="J42" s="28">
        <v>0</v>
      </c>
      <c r="K42" s="28">
        <v>0</v>
      </c>
      <c r="L42" s="28">
        <v>71.944360733722945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2.0581464202629522</v>
      </c>
      <c r="S42" s="28">
        <v>0.22009915978641562</v>
      </c>
      <c r="T42" s="28">
        <v>0</v>
      </c>
      <c r="U42" s="28">
        <v>0</v>
      </c>
      <c r="V42" s="28">
        <v>0.46822387021488227</v>
      </c>
      <c r="W42" s="28">
        <v>0.1047720686991081</v>
      </c>
      <c r="X42" s="28">
        <v>0</v>
      </c>
      <c r="Y42" s="28">
        <v>0</v>
      </c>
      <c r="Z42" s="28">
        <v>0</v>
      </c>
      <c r="AA42" s="28">
        <v>0.23790880093365194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0.44952168506767282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88.445643218201184</v>
      </c>
      <c r="AW42" s="28">
        <v>4.611169237196731</v>
      </c>
      <c r="AX42" s="28">
        <v>0</v>
      </c>
      <c r="AY42" s="28">
        <v>0</v>
      </c>
      <c r="AZ42" s="28">
        <v>16.002948611085522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152.73924834975844</v>
      </c>
      <c r="BG42" s="28">
        <v>1.8828715929842184</v>
      </c>
      <c r="BH42" s="28">
        <v>1.1900833427913577E-2</v>
      </c>
      <c r="BI42" s="28">
        <v>0</v>
      </c>
      <c r="BJ42" s="28">
        <v>6.4542669480486774</v>
      </c>
      <c r="BK42" s="29">
        <f t="shared" si="15"/>
        <v>361.02638794847439</v>
      </c>
    </row>
    <row r="43" spans="1:63" x14ac:dyDescent="0.2">
      <c r="A43" s="23"/>
      <c r="B43" s="27" t="s">
        <v>118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3.9979536480811175</v>
      </c>
      <c r="I43" s="28">
        <v>12.809565892816535</v>
      </c>
      <c r="J43" s="28">
        <v>0</v>
      </c>
      <c r="K43" s="28">
        <v>0</v>
      </c>
      <c r="L43" s="28">
        <v>39.699659540849623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5.9662468456145161</v>
      </c>
      <c r="S43" s="28">
        <v>3.5553822335294725</v>
      </c>
      <c r="T43" s="28">
        <v>0</v>
      </c>
      <c r="U43" s="28">
        <v>0</v>
      </c>
      <c r="V43" s="28">
        <v>2.2454648676801514</v>
      </c>
      <c r="W43" s="28">
        <v>0.32669432840264173</v>
      </c>
      <c r="X43" s="28">
        <v>0</v>
      </c>
      <c r="Y43" s="28">
        <v>0</v>
      </c>
      <c r="Z43" s="28">
        <v>0</v>
      </c>
      <c r="AA43" s="28">
        <v>1.5138285276227617E-3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1.4703205217507129</v>
      </c>
      <c r="AH43" s="28">
        <v>0</v>
      </c>
      <c r="AI43" s="28">
        <v>0</v>
      </c>
      <c r="AJ43" s="28">
        <v>0</v>
      </c>
      <c r="AK43" s="28">
        <v>0.28901004266615338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38.397259909851215</v>
      </c>
      <c r="AW43" s="28">
        <v>5.1351112608033356</v>
      </c>
      <c r="AX43" s="28">
        <v>0</v>
      </c>
      <c r="AY43" s="28">
        <v>0</v>
      </c>
      <c r="AZ43" s="28">
        <v>10.072769791914061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92.241439988842188</v>
      </c>
      <c r="BG43" s="28">
        <v>7.9478557368383154</v>
      </c>
      <c r="BH43" s="28">
        <v>0</v>
      </c>
      <c r="BI43" s="28">
        <v>0</v>
      </c>
      <c r="BJ43" s="28">
        <v>12.813746270547185</v>
      </c>
      <c r="BK43" s="29">
        <f t="shared" si="15"/>
        <v>236.96999470871481</v>
      </c>
    </row>
    <row r="44" spans="1:63" x14ac:dyDescent="0.2">
      <c r="A44" s="23"/>
      <c r="B44" s="27" t="s">
        <v>119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0.82948482330037032</v>
      </c>
      <c r="I44" s="28">
        <v>0.25287330213897996</v>
      </c>
      <c r="J44" s="28">
        <v>0</v>
      </c>
      <c r="K44" s="28">
        <v>0</v>
      </c>
      <c r="L44" s="28">
        <v>4.3262760880374982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0.72512708498608214</v>
      </c>
      <c r="S44" s="28">
        <v>1.6755036890007309</v>
      </c>
      <c r="T44" s="28">
        <v>0</v>
      </c>
      <c r="U44" s="28">
        <v>0</v>
      </c>
      <c r="V44" s="28">
        <v>0.32440615407205453</v>
      </c>
      <c r="W44" s="28">
        <v>9.4183573478695704E-3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5.7128982193184429E-2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4.1050311642153821</v>
      </c>
      <c r="AW44" s="28">
        <v>0.13213910001431814</v>
      </c>
      <c r="AX44" s="28">
        <v>0</v>
      </c>
      <c r="AY44" s="28">
        <v>0</v>
      </c>
      <c r="AZ44" s="28">
        <v>1.4367774010130572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4.4984066779973357</v>
      </c>
      <c r="BG44" s="28">
        <v>0.10558544699971001</v>
      </c>
      <c r="BH44" s="28">
        <v>0</v>
      </c>
      <c r="BI44" s="28">
        <v>0</v>
      </c>
      <c r="BJ44" s="28">
        <v>0.26149980236199377</v>
      </c>
      <c r="BK44" s="29">
        <f t="shared" si="15"/>
        <v>18.739658073678566</v>
      </c>
    </row>
    <row r="45" spans="1:63" x14ac:dyDescent="0.2">
      <c r="A45" s="23"/>
      <c r="B45" s="27" t="s">
        <v>120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0.79216975092215747</v>
      </c>
      <c r="I45" s="28">
        <v>0.22662422901113508</v>
      </c>
      <c r="J45" s="28">
        <v>0</v>
      </c>
      <c r="K45" s="28">
        <v>0</v>
      </c>
      <c r="L45" s="28">
        <v>0.67424772814105827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0.4756843313191878</v>
      </c>
      <c r="S45" s="28">
        <v>0.3191537318707981</v>
      </c>
      <c r="T45" s="28">
        <v>0</v>
      </c>
      <c r="U45" s="28">
        <v>0</v>
      </c>
      <c r="V45" s="28">
        <v>8.3199573235662294E-2</v>
      </c>
      <c r="W45" s="28">
        <v>3.5022131878080964E-3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1.5409706572985616E-2</v>
      </c>
      <c r="AH45" s="28">
        <v>0</v>
      </c>
      <c r="AI45" s="28">
        <v>0</v>
      </c>
      <c r="AJ45" s="28">
        <v>0</v>
      </c>
      <c r="AK45" s="28">
        <v>3.6451603667920997E-4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5.2693637330155259</v>
      </c>
      <c r="AW45" s="28">
        <v>0.38858434636505323</v>
      </c>
      <c r="AX45" s="28">
        <v>0</v>
      </c>
      <c r="AY45" s="28">
        <v>0</v>
      </c>
      <c r="AZ45" s="28">
        <v>0.50910485240962777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4.8300187797928062</v>
      </c>
      <c r="BG45" s="28">
        <v>0.30058876838730031</v>
      </c>
      <c r="BH45" s="28">
        <v>0</v>
      </c>
      <c r="BI45" s="28">
        <v>0</v>
      </c>
      <c r="BJ45" s="28">
        <v>0.41374938587506954</v>
      </c>
      <c r="BK45" s="29">
        <f t="shared" si="15"/>
        <v>14.301765646142856</v>
      </c>
    </row>
    <row r="46" spans="1:63" x14ac:dyDescent="0.2">
      <c r="A46" s="23"/>
      <c r="B46" s="27" t="s">
        <v>121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0.67130080921532453</v>
      </c>
      <c r="I46" s="28">
        <v>1.1043097281102177</v>
      </c>
      <c r="J46" s="28">
        <v>0</v>
      </c>
      <c r="K46" s="28">
        <v>0</v>
      </c>
      <c r="L46" s="28">
        <v>9.9998729359205978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0.90221555289417144</v>
      </c>
      <c r="S46" s="28">
        <v>0</v>
      </c>
      <c r="T46" s="28">
        <v>0</v>
      </c>
      <c r="U46" s="28">
        <v>0</v>
      </c>
      <c r="V46" s="28">
        <v>1.0862349453239859</v>
      </c>
      <c r="W46" s="28">
        <v>0.1035832507191215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0.1936809540136816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17.994015995804244</v>
      </c>
      <c r="AW46" s="28">
        <v>0.61430557246470963</v>
      </c>
      <c r="AX46" s="28">
        <v>0</v>
      </c>
      <c r="AY46" s="28">
        <v>0</v>
      </c>
      <c r="AZ46" s="28">
        <v>2.8339428573816146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33.550868434031308</v>
      </c>
      <c r="BG46" s="28">
        <v>0.89692136356672114</v>
      </c>
      <c r="BH46" s="28">
        <v>0</v>
      </c>
      <c r="BI46" s="28">
        <v>0</v>
      </c>
      <c r="BJ46" s="28">
        <v>2.3102131504482117</v>
      </c>
      <c r="BK46" s="29">
        <f t="shared" si="15"/>
        <v>72.261465549893899</v>
      </c>
    </row>
    <row r="47" spans="1:63" x14ac:dyDescent="0.2">
      <c r="A47" s="23"/>
      <c r="B47" s="27" t="s">
        <v>122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4.6765284355181009</v>
      </c>
      <c r="I47" s="28">
        <v>2.5587715626379612</v>
      </c>
      <c r="J47" s="28">
        <v>0</v>
      </c>
      <c r="K47" s="28">
        <v>0</v>
      </c>
      <c r="L47" s="28">
        <v>23.587066306752636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6.500389545318634</v>
      </c>
      <c r="S47" s="28">
        <v>1.642426637905622</v>
      </c>
      <c r="T47" s="28">
        <v>7.2866911252152694E-2</v>
      </c>
      <c r="U47" s="28">
        <v>0</v>
      </c>
      <c r="V47" s="28">
        <v>2.8511461921149417</v>
      </c>
      <c r="W47" s="28">
        <v>1.2154257657624459</v>
      </c>
      <c r="X47" s="28">
        <v>1.9711637883867872E-2</v>
      </c>
      <c r="Y47" s="28">
        <v>0</v>
      </c>
      <c r="Z47" s="28">
        <v>0</v>
      </c>
      <c r="AA47" s="28">
        <v>0.32893814123519011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2.5094002682044922</v>
      </c>
      <c r="AH47" s="28">
        <v>2.4137816592049882E-3</v>
      </c>
      <c r="AI47" s="28">
        <v>0</v>
      </c>
      <c r="AJ47" s="28">
        <v>0</v>
      </c>
      <c r="AK47" s="28">
        <v>0.56462381855140054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49.656672993104138</v>
      </c>
      <c r="AW47" s="28">
        <v>5.5559509731871106</v>
      </c>
      <c r="AX47" s="28">
        <v>0</v>
      </c>
      <c r="AY47" s="28">
        <v>0</v>
      </c>
      <c r="AZ47" s="28">
        <v>29.090295557852215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96.739190145651932</v>
      </c>
      <c r="BG47" s="28">
        <v>1.6905269626212946</v>
      </c>
      <c r="BH47" s="28">
        <v>0</v>
      </c>
      <c r="BI47" s="28">
        <v>0</v>
      </c>
      <c r="BJ47" s="28">
        <v>43.295560896002172</v>
      </c>
      <c r="BK47" s="29">
        <f t="shared" si="15"/>
        <v>272.55790653321554</v>
      </c>
    </row>
    <row r="48" spans="1:63" x14ac:dyDescent="0.2">
      <c r="A48" s="23"/>
      <c r="B48" s="27" t="s">
        <v>123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0.13333193517809053</v>
      </c>
      <c r="I48" s="28">
        <v>0</v>
      </c>
      <c r="J48" s="28">
        <v>0</v>
      </c>
      <c r="K48" s="28">
        <v>0</v>
      </c>
      <c r="L48" s="28">
        <v>1.3657156603586014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0.1191865116422469</v>
      </c>
      <c r="S48" s="28">
        <v>0</v>
      </c>
      <c r="T48" s="28">
        <v>0</v>
      </c>
      <c r="U48" s="28">
        <v>0</v>
      </c>
      <c r="V48" s="28">
        <v>1.5914292499632582E-2</v>
      </c>
      <c r="W48" s="28">
        <v>5.2456906072324153E-3</v>
      </c>
      <c r="X48" s="28">
        <v>0</v>
      </c>
      <c r="Y48" s="28">
        <v>0</v>
      </c>
      <c r="Z48" s="28">
        <v>0</v>
      </c>
      <c r="AA48" s="28">
        <v>8.3238392859742434E-4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4.8642203147893213E-2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1.0177049355469099</v>
      </c>
      <c r="AW48" s="28">
        <v>3.5130763754011793E-2</v>
      </c>
      <c r="AX48" s="28">
        <v>0</v>
      </c>
      <c r="AY48" s="28">
        <v>0</v>
      </c>
      <c r="AZ48" s="28">
        <v>0.18106358294413286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2.2862751713886005</v>
      </c>
      <c r="BG48" s="28">
        <v>7.551387000873834E-2</v>
      </c>
      <c r="BH48" s="28">
        <v>0</v>
      </c>
      <c r="BI48" s="28">
        <v>0</v>
      </c>
      <c r="BJ48" s="28">
        <v>0.31385906442376682</v>
      </c>
      <c r="BK48" s="29">
        <f t="shared" si="15"/>
        <v>5.5984160654284549</v>
      </c>
    </row>
    <row r="49" spans="1:63" x14ac:dyDescent="0.2">
      <c r="A49" s="23"/>
      <c r="B49" s="30" t="s">
        <v>88</v>
      </c>
      <c r="C49" s="28">
        <f t="shared" ref="C49:AH49" si="16">SUM(C40:C48)</f>
        <v>0</v>
      </c>
      <c r="D49" s="28">
        <f t="shared" si="16"/>
        <v>0</v>
      </c>
      <c r="E49" s="28">
        <f t="shared" si="16"/>
        <v>0</v>
      </c>
      <c r="F49" s="28">
        <f t="shared" si="16"/>
        <v>0</v>
      </c>
      <c r="G49" s="28">
        <f t="shared" si="16"/>
        <v>0</v>
      </c>
      <c r="H49" s="28">
        <f t="shared" si="16"/>
        <v>16.047650756775862</v>
      </c>
      <c r="I49" s="28">
        <f t="shared" si="16"/>
        <v>30.913101589129855</v>
      </c>
      <c r="J49" s="28">
        <f t="shared" si="16"/>
        <v>0</v>
      </c>
      <c r="K49" s="28">
        <f t="shared" si="16"/>
        <v>0</v>
      </c>
      <c r="L49" s="28">
        <f t="shared" si="16"/>
        <v>152.8396553965911</v>
      </c>
      <c r="M49" s="28">
        <f t="shared" si="16"/>
        <v>0</v>
      </c>
      <c r="N49" s="28">
        <f t="shared" si="16"/>
        <v>0</v>
      </c>
      <c r="O49" s="28">
        <f t="shared" si="16"/>
        <v>0</v>
      </c>
      <c r="P49" s="28">
        <f t="shared" si="16"/>
        <v>0</v>
      </c>
      <c r="Q49" s="28">
        <f t="shared" si="16"/>
        <v>0</v>
      </c>
      <c r="R49" s="28">
        <f t="shared" si="16"/>
        <v>19.519358161120348</v>
      </c>
      <c r="S49" s="28">
        <f t="shared" si="16"/>
        <v>7.4239623037047116</v>
      </c>
      <c r="T49" s="28">
        <f t="shared" si="16"/>
        <v>7.2866911252152694E-2</v>
      </c>
      <c r="U49" s="28">
        <f t="shared" si="16"/>
        <v>0</v>
      </c>
      <c r="V49" s="28">
        <f t="shared" si="16"/>
        <v>9.4859711853902393</v>
      </c>
      <c r="W49" s="28">
        <f t="shared" si="16"/>
        <v>1.9132118937199558</v>
      </c>
      <c r="X49" s="28">
        <f t="shared" si="16"/>
        <v>2.1157492490913775E-2</v>
      </c>
      <c r="Y49" s="28">
        <f t="shared" si="16"/>
        <v>0</v>
      </c>
      <c r="Z49" s="28">
        <f t="shared" si="16"/>
        <v>0</v>
      </c>
      <c r="AA49" s="28">
        <f t="shared" si="16"/>
        <v>0.74729209636819849</v>
      </c>
      <c r="AB49" s="28">
        <f t="shared" si="16"/>
        <v>0</v>
      </c>
      <c r="AC49" s="28">
        <f t="shared" si="16"/>
        <v>0</v>
      </c>
      <c r="AD49" s="28">
        <f t="shared" si="16"/>
        <v>0</v>
      </c>
      <c r="AE49" s="28">
        <f t="shared" si="16"/>
        <v>0</v>
      </c>
      <c r="AF49" s="28">
        <f t="shared" si="16"/>
        <v>0</v>
      </c>
      <c r="AG49" s="28">
        <f t="shared" si="16"/>
        <v>5.2822569910706552</v>
      </c>
      <c r="AH49" s="28">
        <f t="shared" si="16"/>
        <v>2.4137816592049882E-3</v>
      </c>
      <c r="AI49" s="28">
        <f t="shared" ref="AI49:BJ49" si="17">SUM(AI40:AI48)</f>
        <v>0</v>
      </c>
      <c r="AJ49" s="28">
        <f t="shared" si="17"/>
        <v>0</v>
      </c>
      <c r="AK49" s="28">
        <f t="shared" si="17"/>
        <v>1.1642681150638241</v>
      </c>
      <c r="AL49" s="28">
        <f t="shared" si="17"/>
        <v>0</v>
      </c>
      <c r="AM49" s="28">
        <f t="shared" si="17"/>
        <v>0</v>
      </c>
      <c r="AN49" s="28">
        <f t="shared" si="17"/>
        <v>0</v>
      </c>
      <c r="AO49" s="28">
        <f t="shared" si="17"/>
        <v>0</v>
      </c>
      <c r="AP49" s="28">
        <f t="shared" si="17"/>
        <v>0</v>
      </c>
      <c r="AQ49" s="28">
        <f t="shared" si="17"/>
        <v>0</v>
      </c>
      <c r="AR49" s="28">
        <f t="shared" si="17"/>
        <v>0</v>
      </c>
      <c r="AS49" s="28">
        <f t="shared" si="17"/>
        <v>0</v>
      </c>
      <c r="AT49" s="28">
        <f t="shared" si="17"/>
        <v>0</v>
      </c>
      <c r="AU49" s="28">
        <f t="shared" si="17"/>
        <v>0</v>
      </c>
      <c r="AV49" s="28">
        <f t="shared" si="17"/>
        <v>225.16018647728859</v>
      </c>
      <c r="AW49" s="28">
        <f t="shared" si="17"/>
        <v>20.103766784489924</v>
      </c>
      <c r="AX49" s="28">
        <f t="shared" si="17"/>
        <v>0</v>
      </c>
      <c r="AY49" s="28">
        <f t="shared" si="17"/>
        <v>0</v>
      </c>
      <c r="AZ49" s="28">
        <f t="shared" si="17"/>
        <v>75.132148522825517</v>
      </c>
      <c r="BA49" s="28">
        <f t="shared" si="17"/>
        <v>0</v>
      </c>
      <c r="BB49" s="28">
        <f t="shared" si="17"/>
        <v>0</v>
      </c>
      <c r="BC49" s="28">
        <f t="shared" si="17"/>
        <v>0</v>
      </c>
      <c r="BD49" s="28">
        <f t="shared" si="17"/>
        <v>0</v>
      </c>
      <c r="BE49" s="28">
        <f t="shared" si="17"/>
        <v>0</v>
      </c>
      <c r="BF49" s="28">
        <f t="shared" si="17"/>
        <v>417.84249558315162</v>
      </c>
      <c r="BG49" s="28">
        <f t="shared" si="17"/>
        <v>14.287339935247166</v>
      </c>
      <c r="BH49" s="28">
        <f t="shared" si="17"/>
        <v>0.55848801658042135</v>
      </c>
      <c r="BI49" s="28">
        <f t="shared" si="17"/>
        <v>0</v>
      </c>
      <c r="BJ49" s="28">
        <f t="shared" si="17"/>
        <v>78.435959760271018</v>
      </c>
      <c r="BK49" s="29">
        <f t="shared" si="15"/>
        <v>1076.9535517541913</v>
      </c>
    </row>
    <row r="50" spans="1:63" x14ac:dyDescent="0.2">
      <c r="A50" s="23"/>
      <c r="B50" s="33" t="s">
        <v>86</v>
      </c>
      <c r="C50" s="31">
        <f t="shared" ref="C50:AH50" si="18">C38+C49</f>
        <v>0</v>
      </c>
      <c r="D50" s="31">
        <f t="shared" si="18"/>
        <v>0</v>
      </c>
      <c r="E50" s="31">
        <f t="shared" si="18"/>
        <v>0</v>
      </c>
      <c r="F50" s="31">
        <f t="shared" si="18"/>
        <v>0</v>
      </c>
      <c r="G50" s="31">
        <f t="shared" si="18"/>
        <v>0</v>
      </c>
      <c r="H50" s="31">
        <f t="shared" si="18"/>
        <v>20.637586703943835</v>
      </c>
      <c r="I50" s="31">
        <f t="shared" si="18"/>
        <v>32.044078657886125</v>
      </c>
      <c r="J50" s="31">
        <f t="shared" si="18"/>
        <v>0</v>
      </c>
      <c r="K50" s="31">
        <f t="shared" si="18"/>
        <v>0</v>
      </c>
      <c r="L50" s="31">
        <f t="shared" si="18"/>
        <v>153.40370601134663</v>
      </c>
      <c r="M50" s="31">
        <f t="shared" si="18"/>
        <v>0</v>
      </c>
      <c r="N50" s="31">
        <f t="shared" si="18"/>
        <v>0</v>
      </c>
      <c r="O50" s="31">
        <f t="shared" si="18"/>
        <v>0</v>
      </c>
      <c r="P50" s="31">
        <f t="shared" si="18"/>
        <v>0</v>
      </c>
      <c r="Q50" s="31">
        <f t="shared" si="18"/>
        <v>0</v>
      </c>
      <c r="R50" s="31">
        <f t="shared" si="18"/>
        <v>25.986581593108149</v>
      </c>
      <c r="S50" s="31">
        <f t="shared" si="18"/>
        <v>7.4239623037047116</v>
      </c>
      <c r="T50" s="31">
        <f t="shared" si="18"/>
        <v>7.2866911252152694E-2</v>
      </c>
      <c r="U50" s="31">
        <f t="shared" si="18"/>
        <v>0</v>
      </c>
      <c r="V50" s="31">
        <f t="shared" si="18"/>
        <v>9.9802752325083812</v>
      </c>
      <c r="W50" s="31">
        <f t="shared" si="18"/>
        <v>2.3821542588207394</v>
      </c>
      <c r="X50" s="31">
        <f t="shared" si="18"/>
        <v>2.1157492490913775E-2</v>
      </c>
      <c r="Y50" s="31">
        <f t="shared" si="18"/>
        <v>0</v>
      </c>
      <c r="Z50" s="31">
        <f t="shared" si="18"/>
        <v>0</v>
      </c>
      <c r="AA50" s="31">
        <f t="shared" si="18"/>
        <v>0.74729209636819849</v>
      </c>
      <c r="AB50" s="31">
        <f t="shared" si="18"/>
        <v>0</v>
      </c>
      <c r="AC50" s="31">
        <f t="shared" si="18"/>
        <v>0</v>
      </c>
      <c r="AD50" s="31">
        <f t="shared" si="18"/>
        <v>0</v>
      </c>
      <c r="AE50" s="31">
        <f t="shared" si="18"/>
        <v>0</v>
      </c>
      <c r="AF50" s="31">
        <f t="shared" si="18"/>
        <v>0</v>
      </c>
      <c r="AG50" s="31">
        <f t="shared" si="18"/>
        <v>6.465265220596339</v>
      </c>
      <c r="AH50" s="31">
        <f t="shared" si="18"/>
        <v>2.4137816592049882E-3</v>
      </c>
      <c r="AI50" s="31">
        <f t="shared" ref="AI50:BJ50" si="19">AI38+AI49</f>
        <v>0</v>
      </c>
      <c r="AJ50" s="31">
        <f t="shared" si="19"/>
        <v>0</v>
      </c>
      <c r="AK50" s="31">
        <f t="shared" si="19"/>
        <v>1.3461196379950759</v>
      </c>
      <c r="AL50" s="31">
        <f t="shared" si="19"/>
        <v>0</v>
      </c>
      <c r="AM50" s="31">
        <f t="shared" si="19"/>
        <v>0</v>
      </c>
      <c r="AN50" s="31">
        <f t="shared" si="19"/>
        <v>0</v>
      </c>
      <c r="AO50" s="31">
        <f t="shared" si="19"/>
        <v>0</v>
      </c>
      <c r="AP50" s="31">
        <f t="shared" si="19"/>
        <v>0</v>
      </c>
      <c r="AQ50" s="31">
        <f t="shared" si="19"/>
        <v>0</v>
      </c>
      <c r="AR50" s="31">
        <f t="shared" si="19"/>
        <v>0</v>
      </c>
      <c r="AS50" s="31">
        <f t="shared" si="19"/>
        <v>0</v>
      </c>
      <c r="AT50" s="31">
        <f t="shared" si="19"/>
        <v>0</v>
      </c>
      <c r="AU50" s="31">
        <f t="shared" si="19"/>
        <v>0</v>
      </c>
      <c r="AV50" s="31">
        <f t="shared" si="19"/>
        <v>354.61203273914884</v>
      </c>
      <c r="AW50" s="31">
        <f t="shared" si="19"/>
        <v>21.884633720972651</v>
      </c>
      <c r="AX50" s="31">
        <f t="shared" si="19"/>
        <v>0</v>
      </c>
      <c r="AY50" s="31">
        <f t="shared" si="19"/>
        <v>0</v>
      </c>
      <c r="AZ50" s="31">
        <f t="shared" si="19"/>
        <v>90.888539974790561</v>
      </c>
      <c r="BA50" s="31">
        <f t="shared" si="19"/>
        <v>0</v>
      </c>
      <c r="BB50" s="31">
        <f t="shared" si="19"/>
        <v>0</v>
      </c>
      <c r="BC50" s="31">
        <f t="shared" si="19"/>
        <v>0</v>
      </c>
      <c r="BD50" s="31">
        <f t="shared" si="19"/>
        <v>0</v>
      </c>
      <c r="BE50" s="31">
        <f t="shared" si="19"/>
        <v>0</v>
      </c>
      <c r="BF50" s="31">
        <f t="shared" si="19"/>
        <v>647.00172887071653</v>
      </c>
      <c r="BG50" s="31">
        <f t="shared" si="19"/>
        <v>15.757227022852366</v>
      </c>
      <c r="BH50" s="31">
        <f t="shared" si="19"/>
        <v>0.55848801658042135</v>
      </c>
      <c r="BI50" s="31">
        <f t="shared" si="19"/>
        <v>0</v>
      </c>
      <c r="BJ50" s="31">
        <f t="shared" si="19"/>
        <v>94.604017015809134</v>
      </c>
      <c r="BK50" s="29">
        <f t="shared" si="15"/>
        <v>1485.8201272625511</v>
      </c>
    </row>
    <row r="51" spans="1:63" ht="3" customHeight="1" x14ac:dyDescent="0.2">
      <c r="A51" s="23"/>
      <c r="B51" s="26"/>
      <c r="C51" s="70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2"/>
    </row>
    <row r="52" spans="1:63" x14ac:dyDescent="0.2">
      <c r="A52" s="23" t="s">
        <v>17</v>
      </c>
      <c r="B52" s="24" t="s">
        <v>8</v>
      </c>
      <c r="C52" s="70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2"/>
    </row>
    <row r="53" spans="1:63" x14ac:dyDescent="0.2">
      <c r="A53" s="23" t="s">
        <v>78</v>
      </c>
      <c r="B53" s="26" t="s">
        <v>18</v>
      </c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2"/>
    </row>
    <row r="54" spans="1:63" x14ac:dyDescent="0.2">
      <c r="A54" s="23"/>
      <c r="B54" s="27" t="s">
        <v>124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2.2310652005173983</v>
      </c>
      <c r="I54" s="28">
        <v>27.80829437043861</v>
      </c>
      <c r="J54" s="28">
        <v>0</v>
      </c>
      <c r="K54" s="28">
        <v>0</v>
      </c>
      <c r="L54" s="28">
        <v>7.819191341640094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3.7044643190901199</v>
      </c>
      <c r="S54" s="28">
        <v>1.0951421481530299</v>
      </c>
      <c r="T54" s="28">
        <v>4.5608129648005349</v>
      </c>
      <c r="U54" s="28">
        <v>0</v>
      </c>
      <c r="V54" s="28">
        <v>4.3840077802173703</v>
      </c>
      <c r="W54" s="28">
        <v>0.89625179856647941</v>
      </c>
      <c r="X54" s="28">
        <v>0</v>
      </c>
      <c r="Y54" s="28">
        <v>0</v>
      </c>
      <c r="Z54" s="28">
        <v>0</v>
      </c>
      <c r="AA54" s="28">
        <v>1.6846485905730157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1.9244361418650651</v>
      </c>
      <c r="AH54" s="28">
        <v>2.77936281398007E-2</v>
      </c>
      <c r="AI54" s="28">
        <v>0</v>
      </c>
      <c r="AJ54" s="28">
        <v>0</v>
      </c>
      <c r="AK54" s="28">
        <v>2.2336473831957147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37.791477230549063</v>
      </c>
      <c r="AW54" s="28">
        <v>10.762889479542332</v>
      </c>
      <c r="AX54" s="28">
        <v>0</v>
      </c>
      <c r="AY54" s="28">
        <v>0</v>
      </c>
      <c r="AZ54" s="28">
        <v>53.852017015663577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67.062160554898398</v>
      </c>
      <c r="BG54" s="28">
        <v>8.6017486068757769</v>
      </c>
      <c r="BH54" s="28">
        <v>4.7808154529482865</v>
      </c>
      <c r="BI54" s="28">
        <v>0</v>
      </c>
      <c r="BJ54" s="28">
        <v>88.970120488253713</v>
      </c>
      <c r="BK54" s="29">
        <f t="shared" ref="BK54:BK55" si="20">SUM(C54:BJ54)</f>
        <v>330.19098449592843</v>
      </c>
    </row>
    <row r="55" spans="1:63" x14ac:dyDescent="0.2">
      <c r="A55" s="23"/>
      <c r="B55" s="33" t="s">
        <v>85</v>
      </c>
      <c r="C55" s="31">
        <f>SUM(C54)</f>
        <v>0</v>
      </c>
      <c r="D55" s="31">
        <f t="shared" ref="D55:BJ55" si="21">SUM(D54)</f>
        <v>0</v>
      </c>
      <c r="E55" s="31">
        <f t="shared" si="21"/>
        <v>0</v>
      </c>
      <c r="F55" s="31">
        <f t="shared" si="21"/>
        <v>0</v>
      </c>
      <c r="G55" s="31">
        <f t="shared" si="21"/>
        <v>0</v>
      </c>
      <c r="H55" s="31">
        <f t="shared" si="21"/>
        <v>2.2310652005173983</v>
      </c>
      <c r="I55" s="31">
        <f t="shared" si="21"/>
        <v>27.80829437043861</v>
      </c>
      <c r="J55" s="31">
        <f t="shared" si="21"/>
        <v>0</v>
      </c>
      <c r="K55" s="31">
        <f t="shared" si="21"/>
        <v>0</v>
      </c>
      <c r="L55" s="31">
        <f t="shared" si="21"/>
        <v>7.819191341640094</v>
      </c>
      <c r="M55" s="31">
        <f t="shared" si="21"/>
        <v>0</v>
      </c>
      <c r="N55" s="31">
        <f t="shared" si="21"/>
        <v>0</v>
      </c>
      <c r="O55" s="31">
        <f t="shared" si="21"/>
        <v>0</v>
      </c>
      <c r="P55" s="31">
        <f t="shared" si="21"/>
        <v>0</v>
      </c>
      <c r="Q55" s="31">
        <f t="shared" si="21"/>
        <v>0</v>
      </c>
      <c r="R55" s="31">
        <f t="shared" si="21"/>
        <v>3.7044643190901199</v>
      </c>
      <c r="S55" s="31">
        <f t="shared" si="21"/>
        <v>1.0951421481530299</v>
      </c>
      <c r="T55" s="31">
        <f t="shared" si="21"/>
        <v>4.5608129648005349</v>
      </c>
      <c r="U55" s="31">
        <f t="shared" si="21"/>
        <v>0</v>
      </c>
      <c r="V55" s="31">
        <f t="shared" si="21"/>
        <v>4.3840077802173703</v>
      </c>
      <c r="W55" s="31">
        <f t="shared" si="21"/>
        <v>0.89625179856647941</v>
      </c>
      <c r="X55" s="31">
        <f t="shared" si="21"/>
        <v>0</v>
      </c>
      <c r="Y55" s="31">
        <f t="shared" si="21"/>
        <v>0</v>
      </c>
      <c r="Z55" s="31">
        <f t="shared" si="21"/>
        <v>0</v>
      </c>
      <c r="AA55" s="31">
        <f t="shared" si="21"/>
        <v>1.6846485905730157</v>
      </c>
      <c r="AB55" s="31">
        <f t="shared" si="21"/>
        <v>0</v>
      </c>
      <c r="AC55" s="31">
        <f t="shared" si="21"/>
        <v>0</v>
      </c>
      <c r="AD55" s="31">
        <f t="shared" si="21"/>
        <v>0</v>
      </c>
      <c r="AE55" s="31">
        <f t="shared" si="21"/>
        <v>0</v>
      </c>
      <c r="AF55" s="31">
        <f t="shared" si="21"/>
        <v>0</v>
      </c>
      <c r="AG55" s="31">
        <f t="shared" si="21"/>
        <v>1.9244361418650651</v>
      </c>
      <c r="AH55" s="31">
        <f t="shared" si="21"/>
        <v>2.77936281398007E-2</v>
      </c>
      <c r="AI55" s="31">
        <f t="shared" si="21"/>
        <v>0</v>
      </c>
      <c r="AJ55" s="31">
        <f t="shared" si="21"/>
        <v>0</v>
      </c>
      <c r="AK55" s="31">
        <f t="shared" si="21"/>
        <v>2.2336473831957147</v>
      </c>
      <c r="AL55" s="31">
        <f t="shared" si="21"/>
        <v>0</v>
      </c>
      <c r="AM55" s="31">
        <f t="shared" si="21"/>
        <v>0</v>
      </c>
      <c r="AN55" s="31">
        <f t="shared" si="21"/>
        <v>0</v>
      </c>
      <c r="AO55" s="31">
        <f t="shared" si="21"/>
        <v>0</v>
      </c>
      <c r="AP55" s="31">
        <f t="shared" si="21"/>
        <v>0</v>
      </c>
      <c r="AQ55" s="31">
        <f t="shared" si="21"/>
        <v>0</v>
      </c>
      <c r="AR55" s="31">
        <f t="shared" si="21"/>
        <v>0</v>
      </c>
      <c r="AS55" s="31">
        <f t="shared" si="21"/>
        <v>0</v>
      </c>
      <c r="AT55" s="31">
        <f t="shared" si="21"/>
        <v>0</v>
      </c>
      <c r="AU55" s="31">
        <f t="shared" si="21"/>
        <v>0</v>
      </c>
      <c r="AV55" s="31">
        <f t="shared" si="21"/>
        <v>37.791477230549063</v>
      </c>
      <c r="AW55" s="31">
        <f t="shared" si="21"/>
        <v>10.762889479542332</v>
      </c>
      <c r="AX55" s="31">
        <f t="shared" si="21"/>
        <v>0</v>
      </c>
      <c r="AY55" s="31">
        <f t="shared" si="21"/>
        <v>0</v>
      </c>
      <c r="AZ55" s="31">
        <f t="shared" si="21"/>
        <v>53.852017015663577</v>
      </c>
      <c r="BA55" s="31">
        <f t="shared" si="21"/>
        <v>0</v>
      </c>
      <c r="BB55" s="31">
        <f t="shared" si="21"/>
        <v>0</v>
      </c>
      <c r="BC55" s="31">
        <f t="shared" si="21"/>
        <v>0</v>
      </c>
      <c r="BD55" s="31">
        <f t="shared" si="21"/>
        <v>0</v>
      </c>
      <c r="BE55" s="31">
        <f t="shared" si="21"/>
        <v>0</v>
      </c>
      <c r="BF55" s="31">
        <f t="shared" si="21"/>
        <v>67.062160554898398</v>
      </c>
      <c r="BG55" s="31">
        <f t="shared" si="21"/>
        <v>8.6017486068757769</v>
      </c>
      <c r="BH55" s="31">
        <f t="shared" si="21"/>
        <v>4.7808154529482865</v>
      </c>
      <c r="BI55" s="31">
        <f t="shared" si="21"/>
        <v>0</v>
      </c>
      <c r="BJ55" s="31">
        <f t="shared" si="21"/>
        <v>88.970120488253713</v>
      </c>
      <c r="BK55" s="29">
        <f t="shared" si="20"/>
        <v>330.19098449592843</v>
      </c>
    </row>
    <row r="56" spans="1:63" ht="2.25" customHeight="1" x14ac:dyDescent="0.2">
      <c r="A56" s="23"/>
      <c r="B56" s="26"/>
      <c r="C56" s="70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2"/>
    </row>
    <row r="57" spans="1:63" x14ac:dyDescent="0.2">
      <c r="A57" s="23" t="s">
        <v>4</v>
      </c>
      <c r="B57" s="24" t="s">
        <v>9</v>
      </c>
      <c r="C57" s="70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2"/>
    </row>
    <row r="58" spans="1:63" x14ac:dyDescent="0.2">
      <c r="A58" s="23" t="s">
        <v>78</v>
      </c>
      <c r="B58" s="26" t="s">
        <v>19</v>
      </c>
      <c r="C58" s="70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2"/>
    </row>
    <row r="59" spans="1:63" x14ac:dyDescent="0.2">
      <c r="A59" s="23"/>
      <c r="B59" s="30" t="s">
        <v>39</v>
      </c>
      <c r="C59" s="31"/>
      <c r="D59" s="28"/>
      <c r="E59" s="28"/>
      <c r="F59" s="28"/>
      <c r="G59" s="37"/>
      <c r="H59" s="31"/>
      <c r="I59" s="28"/>
      <c r="J59" s="28"/>
      <c r="K59" s="28"/>
      <c r="L59" s="37"/>
      <c r="M59" s="31"/>
      <c r="N59" s="28"/>
      <c r="O59" s="28"/>
      <c r="P59" s="28"/>
      <c r="Q59" s="37"/>
      <c r="R59" s="31"/>
      <c r="S59" s="28"/>
      <c r="T59" s="28"/>
      <c r="U59" s="28"/>
      <c r="V59" s="37"/>
      <c r="W59" s="31"/>
      <c r="X59" s="28"/>
      <c r="Y59" s="28"/>
      <c r="Z59" s="28"/>
      <c r="AA59" s="37"/>
      <c r="AB59" s="31"/>
      <c r="AC59" s="28"/>
      <c r="AD59" s="28"/>
      <c r="AE59" s="28"/>
      <c r="AF59" s="37"/>
      <c r="AG59" s="31"/>
      <c r="AH59" s="28"/>
      <c r="AI59" s="28"/>
      <c r="AJ59" s="28"/>
      <c r="AK59" s="37"/>
      <c r="AL59" s="31"/>
      <c r="AM59" s="28"/>
      <c r="AN59" s="28"/>
      <c r="AO59" s="28"/>
      <c r="AP59" s="37"/>
      <c r="AQ59" s="31"/>
      <c r="AR59" s="28"/>
      <c r="AS59" s="28"/>
      <c r="AT59" s="28"/>
      <c r="AU59" s="37"/>
      <c r="AV59" s="31"/>
      <c r="AW59" s="28"/>
      <c r="AX59" s="28"/>
      <c r="AY59" s="28"/>
      <c r="AZ59" s="37"/>
      <c r="BA59" s="31"/>
      <c r="BB59" s="28"/>
      <c r="BC59" s="28"/>
      <c r="BD59" s="28"/>
      <c r="BE59" s="37"/>
      <c r="BF59" s="31"/>
      <c r="BG59" s="28"/>
      <c r="BH59" s="28"/>
      <c r="BI59" s="28"/>
      <c r="BJ59" s="37"/>
      <c r="BK59" s="29"/>
    </row>
    <row r="60" spans="1:63" x14ac:dyDescent="0.2">
      <c r="A60" s="23"/>
      <c r="B60" s="30" t="s">
        <v>87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</v>
      </c>
      <c r="AW60" s="31">
        <v>0</v>
      </c>
      <c r="AX60" s="31">
        <v>0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</v>
      </c>
      <c r="BG60" s="31">
        <v>0</v>
      </c>
      <c r="BH60" s="31">
        <v>0</v>
      </c>
      <c r="BI60" s="31">
        <v>0</v>
      </c>
      <c r="BJ60" s="31">
        <v>0</v>
      </c>
      <c r="BK60" s="29">
        <f>SUM(C60:BJ60)</f>
        <v>0</v>
      </c>
    </row>
    <row r="61" spans="1:63" x14ac:dyDescent="0.2">
      <c r="A61" s="23" t="s">
        <v>79</v>
      </c>
      <c r="B61" s="26" t="s">
        <v>20</v>
      </c>
      <c r="C61" s="70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2"/>
    </row>
    <row r="62" spans="1:63" x14ac:dyDescent="0.2">
      <c r="A62" s="23"/>
      <c r="B62" s="30" t="s">
        <v>126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0.31566378029239539</v>
      </c>
      <c r="AW62" s="31">
        <v>66.892174524137715</v>
      </c>
      <c r="AX62" s="31">
        <v>0</v>
      </c>
      <c r="AY62" s="31">
        <v>0</v>
      </c>
      <c r="AZ62" s="31">
        <v>2.2878949439353131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7.0362297724931286E-2</v>
      </c>
      <c r="BG62" s="31">
        <v>6.6109195560073988E-3</v>
      </c>
      <c r="BH62" s="31">
        <v>0</v>
      </c>
      <c r="BI62" s="31">
        <v>0</v>
      </c>
      <c r="BJ62" s="31">
        <v>0.33892862390734052</v>
      </c>
      <c r="BK62" s="29">
        <f t="shared" ref="BK62:BK67" si="22">SUM(C62:BJ62)</f>
        <v>69.911635089553698</v>
      </c>
    </row>
    <row r="63" spans="1:63" x14ac:dyDescent="0.2">
      <c r="A63" s="23"/>
      <c r="B63" s="30" t="s">
        <v>127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0.14778350734746676</v>
      </c>
      <c r="AW63" s="31">
        <v>167.44676085041058</v>
      </c>
      <c r="AX63" s="31">
        <v>274.12982731477717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0.12390011486488231</v>
      </c>
      <c r="BG63" s="31">
        <v>15.063675028990771</v>
      </c>
      <c r="BH63" s="31">
        <v>0</v>
      </c>
      <c r="BI63" s="31">
        <v>0</v>
      </c>
      <c r="BJ63" s="31">
        <v>0.58579963474944741</v>
      </c>
      <c r="BK63" s="29">
        <f t="shared" si="22"/>
        <v>457.4977464511403</v>
      </c>
    </row>
    <row r="64" spans="1:63" x14ac:dyDescent="0.2">
      <c r="A64" s="23"/>
      <c r="B64" s="30" t="s">
        <v>128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0.12985729617115671</v>
      </c>
      <c r="AW64" s="31">
        <v>69.836945552380044</v>
      </c>
      <c r="AX64" s="31">
        <v>269.51114855811323</v>
      </c>
      <c r="AY64" s="31">
        <v>0</v>
      </c>
      <c r="AZ64" s="31">
        <v>0</v>
      </c>
      <c r="BA64" s="31">
        <v>0</v>
      </c>
      <c r="BB64" s="31">
        <v>0</v>
      </c>
      <c r="BC64" s="31">
        <v>0</v>
      </c>
      <c r="BD64" s="31">
        <v>0</v>
      </c>
      <c r="BE64" s="31">
        <v>0</v>
      </c>
      <c r="BF64" s="31">
        <v>4.2566388246815932E-2</v>
      </c>
      <c r="BG64" s="31">
        <v>3.2183939109957545E-4</v>
      </c>
      <c r="BH64" s="31">
        <v>0</v>
      </c>
      <c r="BI64" s="31">
        <v>0</v>
      </c>
      <c r="BJ64" s="31">
        <v>0</v>
      </c>
      <c r="BK64" s="29">
        <f t="shared" si="22"/>
        <v>339.52083963430238</v>
      </c>
    </row>
    <row r="65" spans="1:63" x14ac:dyDescent="0.2">
      <c r="A65" s="23"/>
      <c r="B65" s="30" t="s">
        <v>129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  <c r="AL65" s="31">
        <v>0</v>
      </c>
      <c r="AM65" s="31">
        <v>0</v>
      </c>
      <c r="AN65" s="31">
        <v>0</v>
      </c>
      <c r="AO65" s="31">
        <v>0</v>
      </c>
      <c r="AP65" s="31">
        <v>0</v>
      </c>
      <c r="AQ65" s="31">
        <v>0</v>
      </c>
      <c r="AR65" s="31">
        <v>0</v>
      </c>
      <c r="AS65" s="31">
        <v>0</v>
      </c>
      <c r="AT65" s="31">
        <v>0</v>
      </c>
      <c r="AU65" s="31">
        <v>0</v>
      </c>
      <c r="AV65" s="31">
        <v>0.75551523115206076</v>
      </c>
      <c r="AW65" s="31">
        <v>0.73678578141291484</v>
      </c>
      <c r="AX65" s="31">
        <v>292.25490028689234</v>
      </c>
      <c r="AY65" s="31">
        <v>0</v>
      </c>
      <c r="AZ65" s="31">
        <v>0</v>
      </c>
      <c r="BA65" s="31">
        <v>0</v>
      </c>
      <c r="BB65" s="31">
        <v>0</v>
      </c>
      <c r="BC65" s="31">
        <v>0</v>
      </c>
      <c r="BD65" s="31">
        <v>0</v>
      </c>
      <c r="BE65" s="31">
        <v>0</v>
      </c>
      <c r="BF65" s="31">
        <v>2.2167651978945839</v>
      </c>
      <c r="BG65" s="31">
        <v>6.7634147329971783E-3</v>
      </c>
      <c r="BH65" s="31">
        <v>0</v>
      </c>
      <c r="BI65" s="31">
        <v>0</v>
      </c>
      <c r="BJ65" s="31">
        <v>0</v>
      </c>
      <c r="BK65" s="29">
        <f t="shared" si="22"/>
        <v>295.97072991208483</v>
      </c>
    </row>
    <row r="66" spans="1:63" x14ac:dyDescent="0.2">
      <c r="A66" s="23"/>
      <c r="B66" s="30" t="s">
        <v>88</v>
      </c>
      <c r="C66" s="31">
        <f>SUM(C62:C65)</f>
        <v>0</v>
      </c>
      <c r="D66" s="31">
        <f t="shared" ref="D66:BJ66" si="23">SUM(D62:D65)</f>
        <v>0</v>
      </c>
      <c r="E66" s="31">
        <f t="shared" si="23"/>
        <v>0</v>
      </c>
      <c r="F66" s="31">
        <f t="shared" si="23"/>
        <v>0</v>
      </c>
      <c r="G66" s="31">
        <f t="shared" si="23"/>
        <v>0</v>
      </c>
      <c r="H66" s="31">
        <f t="shared" si="23"/>
        <v>0</v>
      </c>
      <c r="I66" s="31">
        <f t="shared" si="23"/>
        <v>0</v>
      </c>
      <c r="J66" s="31">
        <f t="shared" si="23"/>
        <v>0</v>
      </c>
      <c r="K66" s="31">
        <f t="shared" si="23"/>
        <v>0</v>
      </c>
      <c r="L66" s="31">
        <f t="shared" si="23"/>
        <v>0</v>
      </c>
      <c r="M66" s="31">
        <f t="shared" si="23"/>
        <v>0</v>
      </c>
      <c r="N66" s="31">
        <f t="shared" si="23"/>
        <v>0</v>
      </c>
      <c r="O66" s="31">
        <f t="shared" si="23"/>
        <v>0</v>
      </c>
      <c r="P66" s="31">
        <f t="shared" si="23"/>
        <v>0</v>
      </c>
      <c r="Q66" s="31">
        <f t="shared" si="23"/>
        <v>0</v>
      </c>
      <c r="R66" s="31">
        <f t="shared" si="23"/>
        <v>0</v>
      </c>
      <c r="S66" s="31">
        <f t="shared" si="23"/>
        <v>0</v>
      </c>
      <c r="T66" s="31">
        <f t="shared" si="23"/>
        <v>0</v>
      </c>
      <c r="U66" s="31">
        <f t="shared" si="23"/>
        <v>0</v>
      </c>
      <c r="V66" s="31">
        <f t="shared" si="23"/>
        <v>0</v>
      </c>
      <c r="W66" s="31">
        <f t="shared" si="23"/>
        <v>0</v>
      </c>
      <c r="X66" s="31">
        <f t="shared" si="23"/>
        <v>0</v>
      </c>
      <c r="Y66" s="31">
        <f t="shared" si="23"/>
        <v>0</v>
      </c>
      <c r="Z66" s="31">
        <f t="shared" si="23"/>
        <v>0</v>
      </c>
      <c r="AA66" s="31">
        <f t="shared" si="23"/>
        <v>0</v>
      </c>
      <c r="AB66" s="31">
        <f t="shared" si="23"/>
        <v>0</v>
      </c>
      <c r="AC66" s="31">
        <f t="shared" si="23"/>
        <v>0</v>
      </c>
      <c r="AD66" s="31">
        <f t="shared" si="23"/>
        <v>0</v>
      </c>
      <c r="AE66" s="31">
        <f t="shared" si="23"/>
        <v>0</v>
      </c>
      <c r="AF66" s="31">
        <f t="shared" si="23"/>
        <v>0</v>
      </c>
      <c r="AG66" s="31">
        <f t="shared" si="23"/>
        <v>0</v>
      </c>
      <c r="AH66" s="31">
        <f t="shared" si="23"/>
        <v>0</v>
      </c>
      <c r="AI66" s="31">
        <f t="shared" si="23"/>
        <v>0</v>
      </c>
      <c r="AJ66" s="31">
        <f t="shared" si="23"/>
        <v>0</v>
      </c>
      <c r="AK66" s="31">
        <f t="shared" si="23"/>
        <v>0</v>
      </c>
      <c r="AL66" s="31">
        <f t="shared" si="23"/>
        <v>0</v>
      </c>
      <c r="AM66" s="31">
        <f t="shared" si="23"/>
        <v>0</v>
      </c>
      <c r="AN66" s="31">
        <f t="shared" si="23"/>
        <v>0</v>
      </c>
      <c r="AO66" s="31">
        <f t="shared" si="23"/>
        <v>0</v>
      </c>
      <c r="AP66" s="31">
        <f t="shared" si="23"/>
        <v>0</v>
      </c>
      <c r="AQ66" s="31">
        <f t="shared" si="23"/>
        <v>0</v>
      </c>
      <c r="AR66" s="31">
        <f t="shared" si="23"/>
        <v>0</v>
      </c>
      <c r="AS66" s="31">
        <f t="shared" si="23"/>
        <v>0</v>
      </c>
      <c r="AT66" s="31">
        <f t="shared" si="23"/>
        <v>0</v>
      </c>
      <c r="AU66" s="31">
        <f t="shared" si="23"/>
        <v>0</v>
      </c>
      <c r="AV66" s="31">
        <f t="shared" si="23"/>
        <v>1.3488198149630797</v>
      </c>
      <c r="AW66" s="31">
        <f t="shared" si="23"/>
        <v>304.91266670834125</v>
      </c>
      <c r="AX66" s="31">
        <f t="shared" si="23"/>
        <v>835.8958761597828</v>
      </c>
      <c r="AY66" s="31">
        <f t="shared" si="23"/>
        <v>0</v>
      </c>
      <c r="AZ66" s="31">
        <f t="shared" si="23"/>
        <v>2.2878949439353131</v>
      </c>
      <c r="BA66" s="31">
        <f t="shared" si="23"/>
        <v>0</v>
      </c>
      <c r="BB66" s="31">
        <f t="shared" si="23"/>
        <v>0</v>
      </c>
      <c r="BC66" s="31">
        <f t="shared" si="23"/>
        <v>0</v>
      </c>
      <c r="BD66" s="31">
        <f t="shared" si="23"/>
        <v>0</v>
      </c>
      <c r="BE66" s="31">
        <f t="shared" si="23"/>
        <v>0</v>
      </c>
      <c r="BF66" s="31">
        <f t="shared" si="23"/>
        <v>2.4535939987312134</v>
      </c>
      <c r="BG66" s="31">
        <f t="shared" si="23"/>
        <v>15.077371202670875</v>
      </c>
      <c r="BH66" s="31">
        <f t="shared" si="23"/>
        <v>0</v>
      </c>
      <c r="BI66" s="31">
        <f t="shared" si="23"/>
        <v>0</v>
      </c>
      <c r="BJ66" s="31">
        <f t="shared" si="23"/>
        <v>0.92472825865678798</v>
      </c>
      <c r="BK66" s="29">
        <f t="shared" si="22"/>
        <v>1162.9009510870815</v>
      </c>
    </row>
    <row r="67" spans="1:63" x14ac:dyDescent="0.2">
      <c r="A67" s="23"/>
      <c r="B67" s="33" t="s">
        <v>86</v>
      </c>
      <c r="C67" s="31">
        <f>C60+C66</f>
        <v>0</v>
      </c>
      <c r="D67" s="31">
        <f t="shared" ref="D67:BJ67" si="24">D60+D66</f>
        <v>0</v>
      </c>
      <c r="E67" s="31">
        <f t="shared" si="24"/>
        <v>0</v>
      </c>
      <c r="F67" s="31">
        <f t="shared" si="24"/>
        <v>0</v>
      </c>
      <c r="G67" s="31">
        <f t="shared" si="24"/>
        <v>0</v>
      </c>
      <c r="H67" s="31">
        <f t="shared" si="24"/>
        <v>0</v>
      </c>
      <c r="I67" s="31">
        <f t="shared" si="24"/>
        <v>0</v>
      </c>
      <c r="J67" s="31">
        <f t="shared" si="24"/>
        <v>0</v>
      </c>
      <c r="K67" s="31">
        <f t="shared" si="24"/>
        <v>0</v>
      </c>
      <c r="L67" s="31">
        <f t="shared" si="24"/>
        <v>0</v>
      </c>
      <c r="M67" s="31">
        <f t="shared" si="24"/>
        <v>0</v>
      </c>
      <c r="N67" s="31">
        <f t="shared" si="24"/>
        <v>0</v>
      </c>
      <c r="O67" s="31">
        <f t="shared" si="24"/>
        <v>0</v>
      </c>
      <c r="P67" s="31">
        <f t="shared" si="24"/>
        <v>0</v>
      </c>
      <c r="Q67" s="31">
        <f t="shared" si="24"/>
        <v>0</v>
      </c>
      <c r="R67" s="31">
        <f t="shared" si="24"/>
        <v>0</v>
      </c>
      <c r="S67" s="31">
        <f t="shared" si="24"/>
        <v>0</v>
      </c>
      <c r="T67" s="31">
        <f t="shared" si="24"/>
        <v>0</v>
      </c>
      <c r="U67" s="31">
        <f t="shared" si="24"/>
        <v>0</v>
      </c>
      <c r="V67" s="31">
        <f t="shared" si="24"/>
        <v>0</v>
      </c>
      <c r="W67" s="31">
        <f t="shared" si="24"/>
        <v>0</v>
      </c>
      <c r="X67" s="31">
        <f t="shared" si="24"/>
        <v>0</v>
      </c>
      <c r="Y67" s="31">
        <f t="shared" si="24"/>
        <v>0</v>
      </c>
      <c r="Z67" s="31">
        <f t="shared" si="24"/>
        <v>0</v>
      </c>
      <c r="AA67" s="31">
        <f t="shared" si="24"/>
        <v>0</v>
      </c>
      <c r="AB67" s="31">
        <f t="shared" si="24"/>
        <v>0</v>
      </c>
      <c r="AC67" s="31">
        <f t="shared" si="24"/>
        <v>0</v>
      </c>
      <c r="AD67" s="31">
        <f t="shared" si="24"/>
        <v>0</v>
      </c>
      <c r="AE67" s="31">
        <f t="shared" si="24"/>
        <v>0</v>
      </c>
      <c r="AF67" s="31">
        <f t="shared" si="24"/>
        <v>0</v>
      </c>
      <c r="AG67" s="31">
        <f t="shared" si="24"/>
        <v>0</v>
      </c>
      <c r="AH67" s="31">
        <f t="shared" si="24"/>
        <v>0</v>
      </c>
      <c r="AI67" s="31">
        <f t="shared" si="24"/>
        <v>0</v>
      </c>
      <c r="AJ67" s="31">
        <f t="shared" si="24"/>
        <v>0</v>
      </c>
      <c r="AK67" s="31">
        <f t="shared" si="24"/>
        <v>0</v>
      </c>
      <c r="AL67" s="31">
        <f t="shared" si="24"/>
        <v>0</v>
      </c>
      <c r="AM67" s="31">
        <f t="shared" si="24"/>
        <v>0</v>
      </c>
      <c r="AN67" s="31">
        <f t="shared" si="24"/>
        <v>0</v>
      </c>
      <c r="AO67" s="31">
        <f t="shared" si="24"/>
        <v>0</v>
      </c>
      <c r="AP67" s="31">
        <f t="shared" si="24"/>
        <v>0</v>
      </c>
      <c r="AQ67" s="31">
        <f t="shared" si="24"/>
        <v>0</v>
      </c>
      <c r="AR67" s="31">
        <f t="shared" si="24"/>
        <v>0</v>
      </c>
      <c r="AS67" s="31">
        <f t="shared" si="24"/>
        <v>0</v>
      </c>
      <c r="AT67" s="31">
        <f t="shared" si="24"/>
        <v>0</v>
      </c>
      <c r="AU67" s="31">
        <f t="shared" si="24"/>
        <v>0</v>
      </c>
      <c r="AV67" s="31">
        <f t="shared" si="24"/>
        <v>1.3488198149630797</v>
      </c>
      <c r="AW67" s="31">
        <f t="shared" si="24"/>
        <v>304.91266670834125</v>
      </c>
      <c r="AX67" s="31">
        <f t="shared" si="24"/>
        <v>835.8958761597828</v>
      </c>
      <c r="AY67" s="31">
        <f t="shared" si="24"/>
        <v>0</v>
      </c>
      <c r="AZ67" s="31">
        <f t="shared" si="24"/>
        <v>2.2878949439353131</v>
      </c>
      <c r="BA67" s="31">
        <f t="shared" si="24"/>
        <v>0</v>
      </c>
      <c r="BB67" s="31">
        <f t="shared" si="24"/>
        <v>0</v>
      </c>
      <c r="BC67" s="31">
        <f t="shared" si="24"/>
        <v>0</v>
      </c>
      <c r="BD67" s="31">
        <f t="shared" si="24"/>
        <v>0</v>
      </c>
      <c r="BE67" s="31">
        <f t="shared" si="24"/>
        <v>0</v>
      </c>
      <c r="BF67" s="31">
        <f t="shared" si="24"/>
        <v>2.4535939987312134</v>
      </c>
      <c r="BG67" s="31">
        <f t="shared" si="24"/>
        <v>15.077371202670875</v>
      </c>
      <c r="BH67" s="31">
        <f t="shared" si="24"/>
        <v>0</v>
      </c>
      <c r="BI67" s="31">
        <f t="shared" si="24"/>
        <v>0</v>
      </c>
      <c r="BJ67" s="31">
        <f t="shared" si="24"/>
        <v>0.92472825865678798</v>
      </c>
      <c r="BK67" s="29">
        <f t="shared" si="22"/>
        <v>1162.9009510870815</v>
      </c>
    </row>
    <row r="68" spans="1:63" ht="4.5" customHeight="1" x14ac:dyDescent="0.2">
      <c r="A68" s="23"/>
      <c r="B68" s="26"/>
      <c r="C68" s="70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2"/>
    </row>
    <row r="69" spans="1:63" x14ac:dyDescent="0.2">
      <c r="A69" s="23" t="s">
        <v>21</v>
      </c>
      <c r="B69" s="24" t="s">
        <v>22</v>
      </c>
      <c r="C69" s="70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2"/>
    </row>
    <row r="70" spans="1:63" x14ac:dyDescent="0.2">
      <c r="A70" s="23" t="s">
        <v>78</v>
      </c>
      <c r="B70" s="26" t="s">
        <v>23</v>
      </c>
      <c r="C70" s="70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2"/>
    </row>
    <row r="71" spans="1:63" x14ac:dyDescent="0.2">
      <c r="A71" s="23"/>
      <c r="B71" s="30" t="s">
        <v>39</v>
      </c>
      <c r="C71" s="31"/>
      <c r="D71" s="28"/>
      <c r="E71" s="28"/>
      <c r="F71" s="28"/>
      <c r="G71" s="37"/>
      <c r="H71" s="31"/>
      <c r="I71" s="28"/>
      <c r="J71" s="28"/>
      <c r="K71" s="28"/>
      <c r="L71" s="37"/>
      <c r="M71" s="31"/>
      <c r="N71" s="28"/>
      <c r="O71" s="28"/>
      <c r="P71" s="28"/>
      <c r="Q71" s="37"/>
      <c r="R71" s="31"/>
      <c r="S71" s="28"/>
      <c r="T71" s="28"/>
      <c r="U71" s="28"/>
      <c r="V71" s="37"/>
      <c r="W71" s="31"/>
      <c r="X71" s="28"/>
      <c r="Y71" s="28"/>
      <c r="Z71" s="28"/>
      <c r="AA71" s="37"/>
      <c r="AB71" s="31"/>
      <c r="AC71" s="28"/>
      <c r="AD71" s="28"/>
      <c r="AE71" s="28"/>
      <c r="AF71" s="37"/>
      <c r="AG71" s="31"/>
      <c r="AH71" s="28"/>
      <c r="AI71" s="28"/>
      <c r="AJ71" s="28"/>
      <c r="AK71" s="37"/>
      <c r="AL71" s="31"/>
      <c r="AM71" s="28"/>
      <c r="AN71" s="28"/>
      <c r="AO71" s="28"/>
      <c r="AP71" s="37"/>
      <c r="AQ71" s="31"/>
      <c r="AR71" s="28"/>
      <c r="AS71" s="28"/>
      <c r="AT71" s="28"/>
      <c r="AU71" s="37"/>
      <c r="AV71" s="31"/>
      <c r="AW71" s="28"/>
      <c r="AX71" s="28"/>
      <c r="AY71" s="28"/>
      <c r="AZ71" s="37"/>
      <c r="BA71" s="31"/>
      <c r="BB71" s="28"/>
      <c r="BC71" s="28"/>
      <c r="BD71" s="28"/>
      <c r="BE71" s="37"/>
      <c r="BF71" s="31"/>
      <c r="BG71" s="28"/>
      <c r="BH71" s="28"/>
      <c r="BI71" s="28"/>
      <c r="BJ71" s="37"/>
      <c r="BK71" s="29"/>
    </row>
    <row r="72" spans="1:63" x14ac:dyDescent="0.2">
      <c r="A72" s="23"/>
      <c r="B72" s="33" t="s">
        <v>85</v>
      </c>
      <c r="C72" s="31">
        <v>0</v>
      </c>
      <c r="D72" s="28">
        <v>0</v>
      </c>
      <c r="E72" s="28">
        <v>0</v>
      </c>
      <c r="F72" s="28">
        <v>0</v>
      </c>
      <c r="G72" s="37">
        <v>0</v>
      </c>
      <c r="H72" s="31">
        <v>0</v>
      </c>
      <c r="I72" s="28">
        <v>0</v>
      </c>
      <c r="J72" s="28">
        <v>0</v>
      </c>
      <c r="K72" s="28">
        <v>0</v>
      </c>
      <c r="L72" s="37">
        <v>0</v>
      </c>
      <c r="M72" s="31">
        <v>0</v>
      </c>
      <c r="N72" s="28">
        <v>0</v>
      </c>
      <c r="O72" s="28">
        <v>0</v>
      </c>
      <c r="P72" s="28">
        <v>0</v>
      </c>
      <c r="Q72" s="37">
        <v>0</v>
      </c>
      <c r="R72" s="31">
        <v>0</v>
      </c>
      <c r="S72" s="28">
        <v>0</v>
      </c>
      <c r="T72" s="28">
        <v>0</v>
      </c>
      <c r="U72" s="28">
        <v>0</v>
      </c>
      <c r="V72" s="37">
        <v>0</v>
      </c>
      <c r="W72" s="31">
        <v>0</v>
      </c>
      <c r="X72" s="28">
        <v>0</v>
      </c>
      <c r="Y72" s="28">
        <v>0</v>
      </c>
      <c r="Z72" s="28">
        <v>0</v>
      </c>
      <c r="AA72" s="37">
        <v>0</v>
      </c>
      <c r="AB72" s="31">
        <v>0</v>
      </c>
      <c r="AC72" s="28">
        <v>0</v>
      </c>
      <c r="AD72" s="28">
        <v>0</v>
      </c>
      <c r="AE72" s="28">
        <v>0</v>
      </c>
      <c r="AF72" s="37">
        <v>0</v>
      </c>
      <c r="AG72" s="31">
        <v>0</v>
      </c>
      <c r="AH72" s="28">
        <v>0</v>
      </c>
      <c r="AI72" s="28">
        <v>0</v>
      </c>
      <c r="AJ72" s="28">
        <v>0</v>
      </c>
      <c r="AK72" s="37">
        <v>0</v>
      </c>
      <c r="AL72" s="31">
        <v>0</v>
      </c>
      <c r="AM72" s="28">
        <v>0</v>
      </c>
      <c r="AN72" s="28">
        <v>0</v>
      </c>
      <c r="AO72" s="28">
        <v>0</v>
      </c>
      <c r="AP72" s="37">
        <v>0</v>
      </c>
      <c r="AQ72" s="31">
        <v>0</v>
      </c>
      <c r="AR72" s="28">
        <v>0</v>
      </c>
      <c r="AS72" s="28">
        <v>0</v>
      </c>
      <c r="AT72" s="28">
        <v>0</v>
      </c>
      <c r="AU72" s="37">
        <v>0</v>
      </c>
      <c r="AV72" s="31">
        <v>0</v>
      </c>
      <c r="AW72" s="28">
        <v>0</v>
      </c>
      <c r="AX72" s="28">
        <v>0</v>
      </c>
      <c r="AY72" s="28">
        <v>0</v>
      </c>
      <c r="AZ72" s="37">
        <v>0</v>
      </c>
      <c r="BA72" s="31">
        <v>0</v>
      </c>
      <c r="BB72" s="28">
        <v>0</v>
      </c>
      <c r="BC72" s="28">
        <v>0</v>
      </c>
      <c r="BD72" s="28">
        <v>0</v>
      </c>
      <c r="BE72" s="37">
        <v>0</v>
      </c>
      <c r="BF72" s="31">
        <v>0</v>
      </c>
      <c r="BG72" s="28">
        <v>0</v>
      </c>
      <c r="BH72" s="28">
        <v>0</v>
      </c>
      <c r="BI72" s="28">
        <v>0</v>
      </c>
      <c r="BJ72" s="37">
        <v>0</v>
      </c>
      <c r="BK72" s="29">
        <f>SUM(C72:BJ72)</f>
        <v>0</v>
      </c>
    </row>
    <row r="73" spans="1:63" ht="4.5" customHeight="1" x14ac:dyDescent="0.2">
      <c r="A73" s="23"/>
      <c r="B73" s="38"/>
      <c r="C73" s="70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2"/>
    </row>
    <row r="74" spans="1:63" x14ac:dyDescent="0.2">
      <c r="A74" s="23"/>
      <c r="B74" s="39" t="s">
        <v>101</v>
      </c>
      <c r="C74" s="40">
        <f t="shared" ref="C74:AH74" si="25">C32+C50+C55+C67+C72</f>
        <v>0</v>
      </c>
      <c r="D74" s="40">
        <f t="shared" si="25"/>
        <v>0</v>
      </c>
      <c r="E74" s="40">
        <f t="shared" si="25"/>
        <v>0</v>
      </c>
      <c r="F74" s="40">
        <f t="shared" si="25"/>
        <v>0</v>
      </c>
      <c r="G74" s="40">
        <f t="shared" si="25"/>
        <v>0</v>
      </c>
      <c r="H74" s="40">
        <f t="shared" si="25"/>
        <v>44.573274953270065</v>
      </c>
      <c r="I74" s="40">
        <f t="shared" si="25"/>
        <v>9663.0941609055735</v>
      </c>
      <c r="J74" s="40">
        <f t="shared" si="25"/>
        <v>3109.2238710916868</v>
      </c>
      <c r="K74" s="40">
        <f t="shared" si="25"/>
        <v>0</v>
      </c>
      <c r="L74" s="40">
        <f t="shared" si="25"/>
        <v>666.16211062219713</v>
      </c>
      <c r="M74" s="40">
        <f t="shared" si="25"/>
        <v>0</v>
      </c>
      <c r="N74" s="40">
        <f t="shared" si="25"/>
        <v>0</v>
      </c>
      <c r="O74" s="40">
        <f t="shared" si="25"/>
        <v>0</v>
      </c>
      <c r="P74" s="40">
        <f t="shared" si="25"/>
        <v>0</v>
      </c>
      <c r="Q74" s="40">
        <f t="shared" si="25"/>
        <v>0</v>
      </c>
      <c r="R74" s="40">
        <f t="shared" si="25"/>
        <v>60.333333380288124</v>
      </c>
      <c r="S74" s="40">
        <f t="shared" si="25"/>
        <v>520.26756765487073</v>
      </c>
      <c r="T74" s="40">
        <f t="shared" si="25"/>
        <v>837.65385242428533</v>
      </c>
      <c r="U74" s="40">
        <f t="shared" si="25"/>
        <v>0</v>
      </c>
      <c r="V74" s="40">
        <f t="shared" si="25"/>
        <v>81.448074222019542</v>
      </c>
      <c r="W74" s="40">
        <f t="shared" si="25"/>
        <v>3.5431663171568482</v>
      </c>
      <c r="X74" s="40">
        <f t="shared" si="25"/>
        <v>27.801333144488851</v>
      </c>
      <c r="Y74" s="40">
        <f t="shared" si="25"/>
        <v>0</v>
      </c>
      <c r="Z74" s="40">
        <f t="shared" si="25"/>
        <v>0</v>
      </c>
      <c r="AA74" s="40">
        <f t="shared" si="25"/>
        <v>4.0081316774995086</v>
      </c>
      <c r="AB74" s="40">
        <f t="shared" si="25"/>
        <v>0</v>
      </c>
      <c r="AC74" s="40">
        <f t="shared" si="25"/>
        <v>0</v>
      </c>
      <c r="AD74" s="40">
        <f t="shared" si="25"/>
        <v>0</v>
      </c>
      <c r="AE74" s="40">
        <f t="shared" si="25"/>
        <v>0</v>
      </c>
      <c r="AF74" s="40">
        <f t="shared" si="25"/>
        <v>0</v>
      </c>
      <c r="AG74" s="40">
        <f t="shared" si="25"/>
        <v>9.8469095811772878</v>
      </c>
      <c r="AH74" s="40">
        <f t="shared" si="25"/>
        <v>1.8507461957797589</v>
      </c>
      <c r="AI74" s="40">
        <f t="shared" ref="AI74:BK74" si="26">AI32+AI50+AI55+AI67+AI72</f>
        <v>0</v>
      </c>
      <c r="AJ74" s="40">
        <f t="shared" si="26"/>
        <v>0</v>
      </c>
      <c r="AK74" s="40">
        <f t="shared" si="26"/>
        <v>5.6800077127737838</v>
      </c>
      <c r="AL74" s="40">
        <f t="shared" si="26"/>
        <v>0</v>
      </c>
      <c r="AM74" s="40">
        <f t="shared" si="26"/>
        <v>0</v>
      </c>
      <c r="AN74" s="40">
        <f t="shared" si="26"/>
        <v>0</v>
      </c>
      <c r="AO74" s="40">
        <f t="shared" si="26"/>
        <v>0</v>
      </c>
      <c r="AP74" s="40">
        <f t="shared" si="26"/>
        <v>0</v>
      </c>
      <c r="AQ74" s="40">
        <f t="shared" si="26"/>
        <v>0</v>
      </c>
      <c r="AR74" s="40">
        <f t="shared" si="26"/>
        <v>0</v>
      </c>
      <c r="AS74" s="40">
        <f t="shared" si="26"/>
        <v>0</v>
      </c>
      <c r="AT74" s="40">
        <f t="shared" si="26"/>
        <v>0</v>
      </c>
      <c r="AU74" s="40">
        <f t="shared" si="26"/>
        <v>0</v>
      </c>
      <c r="AV74" s="40">
        <f t="shared" si="26"/>
        <v>547.31540087627729</v>
      </c>
      <c r="AW74" s="40">
        <f t="shared" si="26"/>
        <v>2027.3276390713918</v>
      </c>
      <c r="AX74" s="40">
        <f t="shared" si="26"/>
        <v>927.06988677212189</v>
      </c>
      <c r="AY74" s="40">
        <f t="shared" si="26"/>
        <v>0</v>
      </c>
      <c r="AZ74" s="40">
        <f t="shared" si="26"/>
        <v>634.07549386970129</v>
      </c>
      <c r="BA74" s="40">
        <f t="shared" si="26"/>
        <v>0</v>
      </c>
      <c r="BB74" s="40">
        <f t="shared" si="26"/>
        <v>0</v>
      </c>
      <c r="BC74" s="40">
        <f t="shared" si="26"/>
        <v>0</v>
      </c>
      <c r="BD74" s="40">
        <f t="shared" si="26"/>
        <v>0</v>
      </c>
      <c r="BE74" s="40">
        <f t="shared" si="26"/>
        <v>0</v>
      </c>
      <c r="BF74" s="40">
        <f t="shared" si="26"/>
        <v>945.47742242795107</v>
      </c>
      <c r="BG74" s="40">
        <f t="shared" si="26"/>
        <v>141.85119509507231</v>
      </c>
      <c r="BH74" s="40">
        <f t="shared" si="26"/>
        <v>195.17564776876836</v>
      </c>
      <c r="BI74" s="40">
        <f t="shared" si="26"/>
        <v>0</v>
      </c>
      <c r="BJ74" s="40">
        <f t="shared" si="26"/>
        <v>375.1253897395739</v>
      </c>
      <c r="BK74" s="40">
        <f t="shared" si="26"/>
        <v>20828.904615503932</v>
      </c>
    </row>
    <row r="75" spans="1:63" ht="4.5" customHeight="1" x14ac:dyDescent="0.2">
      <c r="A75" s="23"/>
      <c r="B75" s="39"/>
      <c r="C75" s="75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6"/>
    </row>
    <row r="76" spans="1:63" ht="14.25" customHeight="1" x14ac:dyDescent="0.3">
      <c r="A76" s="23" t="s">
        <v>5</v>
      </c>
      <c r="B76" s="21" t="s">
        <v>25</v>
      </c>
      <c r="C76" s="75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6"/>
    </row>
    <row r="77" spans="1:63" x14ac:dyDescent="0.2">
      <c r="A77" s="23"/>
      <c r="B77" s="30" t="s">
        <v>39</v>
      </c>
      <c r="C77" s="28"/>
      <c r="D77" s="28"/>
      <c r="E77" s="28"/>
      <c r="F77" s="28"/>
      <c r="G77" s="41"/>
      <c r="H77" s="31"/>
      <c r="I77" s="28"/>
      <c r="J77" s="28"/>
      <c r="K77" s="28"/>
      <c r="L77" s="41"/>
      <c r="M77" s="31"/>
      <c r="N77" s="28"/>
      <c r="O77" s="28"/>
      <c r="P77" s="28"/>
      <c r="Q77" s="41"/>
      <c r="R77" s="31"/>
      <c r="S77" s="28"/>
      <c r="T77" s="28"/>
      <c r="U77" s="28"/>
      <c r="V77" s="37"/>
      <c r="W77" s="42"/>
      <c r="X77" s="28"/>
      <c r="Y77" s="28"/>
      <c r="Z77" s="28"/>
      <c r="AA77" s="41"/>
      <c r="AB77" s="31"/>
      <c r="AC77" s="28"/>
      <c r="AD77" s="28"/>
      <c r="AE77" s="28"/>
      <c r="AF77" s="41"/>
      <c r="AG77" s="31"/>
      <c r="AH77" s="28"/>
      <c r="AI77" s="28"/>
      <c r="AJ77" s="28"/>
      <c r="AK77" s="41"/>
      <c r="AL77" s="31"/>
      <c r="AM77" s="28"/>
      <c r="AN77" s="28"/>
      <c r="AO77" s="28"/>
      <c r="AP77" s="41"/>
      <c r="AQ77" s="31"/>
      <c r="AR77" s="28"/>
      <c r="AS77" s="28"/>
      <c r="AT77" s="28"/>
      <c r="AU77" s="41"/>
      <c r="AV77" s="31"/>
      <c r="AW77" s="28"/>
      <c r="AX77" s="28"/>
      <c r="AY77" s="28"/>
      <c r="AZ77" s="41"/>
      <c r="BA77" s="31"/>
      <c r="BB77" s="28"/>
      <c r="BC77" s="28"/>
      <c r="BD77" s="28"/>
      <c r="BE77" s="41"/>
      <c r="BF77" s="31"/>
      <c r="BG77" s="28"/>
      <c r="BH77" s="28"/>
      <c r="BI77" s="28"/>
      <c r="BJ77" s="41"/>
      <c r="BK77" s="31"/>
    </row>
    <row r="78" spans="1:63" ht="13.5" thickBot="1" x14ac:dyDescent="0.25">
      <c r="A78" s="43"/>
      <c r="B78" s="33" t="s">
        <v>85</v>
      </c>
      <c r="C78" s="28">
        <v>0</v>
      </c>
      <c r="D78" s="28">
        <v>0</v>
      </c>
      <c r="E78" s="28">
        <v>0</v>
      </c>
      <c r="F78" s="28">
        <v>0</v>
      </c>
      <c r="G78" s="41">
        <v>0</v>
      </c>
      <c r="H78" s="31">
        <v>0</v>
      </c>
      <c r="I78" s="28">
        <v>0</v>
      </c>
      <c r="J78" s="28">
        <v>0</v>
      </c>
      <c r="K78" s="28">
        <v>0</v>
      </c>
      <c r="L78" s="41">
        <v>0</v>
      </c>
      <c r="M78" s="31">
        <v>0</v>
      </c>
      <c r="N78" s="28">
        <v>0</v>
      </c>
      <c r="O78" s="28">
        <v>0</v>
      </c>
      <c r="P78" s="28">
        <v>0</v>
      </c>
      <c r="Q78" s="41">
        <v>0</v>
      </c>
      <c r="R78" s="31">
        <v>0</v>
      </c>
      <c r="S78" s="28">
        <v>0</v>
      </c>
      <c r="T78" s="28">
        <v>0</v>
      </c>
      <c r="U78" s="28">
        <v>0</v>
      </c>
      <c r="V78" s="37">
        <v>0</v>
      </c>
      <c r="W78" s="42">
        <v>0</v>
      </c>
      <c r="X78" s="28">
        <v>0</v>
      </c>
      <c r="Y78" s="28">
        <v>0</v>
      </c>
      <c r="Z78" s="28">
        <v>0</v>
      </c>
      <c r="AA78" s="41">
        <v>0</v>
      </c>
      <c r="AB78" s="31">
        <v>0</v>
      </c>
      <c r="AC78" s="28">
        <v>0</v>
      </c>
      <c r="AD78" s="28">
        <v>0</v>
      </c>
      <c r="AE78" s="28">
        <v>0</v>
      </c>
      <c r="AF78" s="41">
        <v>0</v>
      </c>
      <c r="AG78" s="31">
        <v>0</v>
      </c>
      <c r="AH78" s="28">
        <v>0</v>
      </c>
      <c r="AI78" s="28">
        <v>0</v>
      </c>
      <c r="AJ78" s="28">
        <v>0</v>
      </c>
      <c r="AK78" s="41">
        <v>0</v>
      </c>
      <c r="AL78" s="31">
        <v>0</v>
      </c>
      <c r="AM78" s="28">
        <v>0</v>
      </c>
      <c r="AN78" s="28">
        <v>0</v>
      </c>
      <c r="AO78" s="28">
        <v>0</v>
      </c>
      <c r="AP78" s="41">
        <v>0</v>
      </c>
      <c r="AQ78" s="31">
        <v>0</v>
      </c>
      <c r="AR78" s="28">
        <v>0</v>
      </c>
      <c r="AS78" s="28">
        <v>0</v>
      </c>
      <c r="AT78" s="28">
        <v>0</v>
      </c>
      <c r="AU78" s="41">
        <v>0</v>
      </c>
      <c r="AV78" s="31">
        <v>0</v>
      </c>
      <c r="AW78" s="28">
        <v>0</v>
      </c>
      <c r="AX78" s="28">
        <v>0</v>
      </c>
      <c r="AY78" s="28">
        <v>0</v>
      </c>
      <c r="AZ78" s="41">
        <v>0</v>
      </c>
      <c r="BA78" s="31">
        <v>0</v>
      </c>
      <c r="BB78" s="28">
        <v>0</v>
      </c>
      <c r="BC78" s="28">
        <v>0</v>
      </c>
      <c r="BD78" s="28">
        <v>0</v>
      </c>
      <c r="BE78" s="41">
        <v>0</v>
      </c>
      <c r="BF78" s="31">
        <v>0</v>
      </c>
      <c r="BG78" s="28">
        <v>0</v>
      </c>
      <c r="BH78" s="28">
        <v>0</v>
      </c>
      <c r="BI78" s="28">
        <v>0</v>
      </c>
      <c r="BJ78" s="41">
        <v>0</v>
      </c>
      <c r="BK78" s="29">
        <f>SUM(C78:BJ78)</f>
        <v>0</v>
      </c>
    </row>
    <row r="79" spans="1:63" ht="6" customHeight="1" x14ac:dyDescent="0.2">
      <c r="A79" s="35"/>
      <c r="B79" s="44"/>
    </row>
    <row r="80" spans="1:63" x14ac:dyDescent="0.2">
      <c r="A80" s="35"/>
      <c r="B80" s="35" t="s">
        <v>28</v>
      </c>
      <c r="L80" s="35" t="s">
        <v>40</v>
      </c>
    </row>
    <row r="81" spans="1:61" x14ac:dyDescent="0.2">
      <c r="A81" s="35"/>
      <c r="B81" s="35" t="s">
        <v>29</v>
      </c>
      <c r="L81" s="35" t="s">
        <v>32</v>
      </c>
    </row>
    <row r="82" spans="1:61" x14ac:dyDescent="0.2">
      <c r="L82" s="35" t="s">
        <v>33</v>
      </c>
    </row>
    <row r="83" spans="1:61" x14ac:dyDescent="0.2">
      <c r="B83" s="35" t="s">
        <v>35</v>
      </c>
      <c r="L83" s="35" t="s">
        <v>100</v>
      </c>
      <c r="BI83" s="45"/>
    </row>
    <row r="84" spans="1:61" x14ac:dyDescent="0.2">
      <c r="B84" s="35" t="s">
        <v>36</v>
      </c>
      <c r="L84" s="35" t="s">
        <v>102</v>
      </c>
    </row>
    <row r="85" spans="1:61" x14ac:dyDescent="0.2">
      <c r="B85" s="35"/>
      <c r="L85" s="35" t="s">
        <v>34</v>
      </c>
    </row>
    <row r="87" spans="1:61" x14ac:dyDescent="0.2">
      <c r="B87" s="25" t="s">
        <v>40</v>
      </c>
    </row>
    <row r="88" spans="1:61" x14ac:dyDescent="0.2">
      <c r="B88" s="25" t="s">
        <v>32</v>
      </c>
    </row>
    <row r="89" spans="1:61" x14ac:dyDescent="0.2">
      <c r="B89" s="25" t="s">
        <v>33</v>
      </c>
    </row>
    <row r="90" spans="1:61" x14ac:dyDescent="0.2">
      <c r="B90" s="25" t="s">
        <v>100</v>
      </c>
    </row>
    <row r="91" spans="1:61" x14ac:dyDescent="0.2">
      <c r="B91" s="25" t="s">
        <v>102</v>
      </c>
    </row>
    <row r="92" spans="1:61" x14ac:dyDescent="0.2">
      <c r="B92" s="25" t="s">
        <v>34</v>
      </c>
    </row>
    <row r="93" spans="1:61" x14ac:dyDescent="0.2">
      <c r="B93" s="35"/>
    </row>
  </sheetData>
  <mergeCells count="49">
    <mergeCell ref="C73:BK73"/>
    <mergeCell ref="A1:A5"/>
    <mergeCell ref="C53:BK53"/>
    <mergeCell ref="C75:BK75"/>
    <mergeCell ref="C76:BK76"/>
    <mergeCell ref="C57:BK57"/>
    <mergeCell ref="C58:BK58"/>
    <mergeCell ref="C61:BK61"/>
    <mergeCell ref="C68:BK68"/>
    <mergeCell ref="C69:BK69"/>
    <mergeCell ref="C34:BK34"/>
    <mergeCell ref="C70:BK70"/>
    <mergeCell ref="C35:BK35"/>
    <mergeCell ref="C33:BK33"/>
    <mergeCell ref="C39:BK39"/>
    <mergeCell ref="C51:BK51"/>
    <mergeCell ref="C52:BK52"/>
    <mergeCell ref="C56:BK56"/>
    <mergeCell ref="C10:BK10"/>
    <mergeCell ref="C13:BK13"/>
    <mergeCell ref="C16:BK16"/>
    <mergeCell ref="C19:BK19"/>
    <mergeCell ref="C22:BK22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132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125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1.4613386392971575E-3</v>
      </c>
      <c r="E5" s="7">
        <v>8.9011396331987215E-3</v>
      </c>
      <c r="F5" s="7">
        <v>0.29982119718992195</v>
      </c>
      <c r="G5" s="7">
        <v>5.7100887493391188E-3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43</v>
      </c>
      <c r="D6" s="7">
        <v>0.59820418907221307</v>
      </c>
      <c r="E6" s="7">
        <v>4.1977234253132965</v>
      </c>
      <c r="F6" s="7">
        <v>8.4902958170150296</v>
      </c>
      <c r="G6" s="7">
        <v>0.88965168267784067</v>
      </c>
      <c r="H6" s="7">
        <v>0</v>
      </c>
      <c r="I6" s="7">
        <v>0</v>
      </c>
      <c r="J6" s="7">
        <v>8.5793157771548501E-2</v>
      </c>
      <c r="K6" s="7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5.5146922324587296E-2</v>
      </c>
      <c r="F7" s="7">
        <v>3.5264564561748625E-2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45</v>
      </c>
      <c r="D8" s="7">
        <v>46.541764520269176</v>
      </c>
      <c r="E8" s="7">
        <v>35.567493944842404</v>
      </c>
      <c r="F8" s="7">
        <v>9.1500779487859312</v>
      </c>
      <c r="G8" s="7">
        <v>4.9672822990223668</v>
      </c>
      <c r="H8" s="7">
        <v>0</v>
      </c>
      <c r="I8" s="7">
        <v>0</v>
      </c>
      <c r="J8" s="7">
        <v>2.8060724603616631E-4</v>
      </c>
      <c r="K8" s="7">
        <v>0</v>
      </c>
    </row>
    <row r="9" spans="2:11" x14ac:dyDescent="0.2">
      <c r="B9" s="1">
        <v>5</v>
      </c>
      <c r="C9" s="3" t="s">
        <v>46</v>
      </c>
      <c r="D9" s="7">
        <v>16.236178926395581</v>
      </c>
      <c r="E9" s="7">
        <v>32.563504139275651</v>
      </c>
      <c r="F9" s="7">
        <v>50.168373070818923</v>
      </c>
      <c r="G9" s="7">
        <v>3.3642073707417879</v>
      </c>
      <c r="H9" s="7">
        <v>0</v>
      </c>
      <c r="I9" s="7">
        <v>0</v>
      </c>
      <c r="J9" s="7">
        <v>0.26420464671519134</v>
      </c>
      <c r="K9" s="7">
        <v>0</v>
      </c>
    </row>
    <row r="10" spans="2:11" x14ac:dyDescent="0.2">
      <c r="B10" s="1">
        <v>6</v>
      </c>
      <c r="C10" s="3" t="s">
        <v>47</v>
      </c>
      <c r="D10" s="7">
        <v>6.5300013050748618E-2</v>
      </c>
      <c r="E10" s="7">
        <v>1.5129601468538019</v>
      </c>
      <c r="F10" s="7">
        <v>5.1577544111855476</v>
      </c>
      <c r="G10" s="7">
        <v>1.2514220384124153</v>
      </c>
      <c r="H10" s="7">
        <v>0</v>
      </c>
      <c r="I10" s="7">
        <v>0</v>
      </c>
      <c r="J10" s="7">
        <v>2.3575357843435849E-3</v>
      </c>
      <c r="K10" s="7">
        <v>0</v>
      </c>
    </row>
    <row r="11" spans="2:11" x14ac:dyDescent="0.2">
      <c r="B11" s="1">
        <v>7</v>
      </c>
      <c r="C11" s="3" t="s">
        <v>48</v>
      </c>
      <c r="D11" s="7">
        <v>3.4092152700779859</v>
      </c>
      <c r="E11" s="7">
        <v>11.908063112720955</v>
      </c>
      <c r="F11" s="7">
        <v>20.04853646932623</v>
      </c>
      <c r="G11" s="7">
        <v>1.2478179004774703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51</v>
      </c>
      <c r="D14" s="7">
        <v>0.21761360352991432</v>
      </c>
      <c r="E14" s="7">
        <v>142.53192269997476</v>
      </c>
      <c r="F14" s="7">
        <v>13.263470520655165</v>
      </c>
      <c r="G14" s="7">
        <v>1.2069454461371374</v>
      </c>
      <c r="H14" s="7">
        <v>0</v>
      </c>
      <c r="I14" s="7">
        <v>0</v>
      </c>
      <c r="J14" s="7">
        <v>1.898203279659336E-2</v>
      </c>
      <c r="K14" s="7">
        <v>0</v>
      </c>
    </row>
    <row r="15" spans="2:11" x14ac:dyDescent="0.2">
      <c r="B15" s="1">
        <v>11</v>
      </c>
      <c r="C15" s="3" t="s">
        <v>52</v>
      </c>
      <c r="D15" s="7">
        <v>350.67527343230864</v>
      </c>
      <c r="E15" s="7">
        <v>339.58433283570986</v>
      </c>
      <c r="F15" s="7">
        <v>158.11219341224759</v>
      </c>
      <c r="G15" s="7">
        <v>45.915810322048422</v>
      </c>
      <c r="H15" s="7">
        <v>0</v>
      </c>
      <c r="I15" s="7">
        <v>0</v>
      </c>
      <c r="J15" s="7">
        <v>0.16779774216014598</v>
      </c>
      <c r="K15" s="7">
        <v>0</v>
      </c>
    </row>
    <row r="16" spans="2:11" x14ac:dyDescent="0.2">
      <c r="B16" s="1">
        <v>12</v>
      </c>
      <c r="C16" s="3" t="s">
        <v>53</v>
      </c>
      <c r="D16" s="7">
        <v>503.15114290848067</v>
      </c>
      <c r="E16" s="7">
        <v>9.7905694887156258</v>
      </c>
      <c r="F16" s="7">
        <v>7.9581619628400775</v>
      </c>
      <c r="G16" s="7">
        <v>4.9385218808718925</v>
      </c>
      <c r="H16" s="7">
        <v>0</v>
      </c>
      <c r="I16" s="7">
        <v>0</v>
      </c>
      <c r="J16" s="7">
        <v>2.4832879312070462E-2</v>
      </c>
      <c r="K16" s="7">
        <v>0</v>
      </c>
    </row>
    <row r="17" spans="2:11" x14ac:dyDescent="0.2">
      <c r="B17" s="1">
        <v>13</v>
      </c>
      <c r="C17" s="3" t="s">
        <v>54</v>
      </c>
      <c r="D17" s="7">
        <v>0.1268447372472726</v>
      </c>
      <c r="E17" s="7">
        <v>0.23541455309635434</v>
      </c>
      <c r="F17" s="7">
        <v>0.90021839055834296</v>
      </c>
      <c r="G17" s="7">
        <v>3.1485650853901682E-2</v>
      </c>
      <c r="H17" s="7">
        <v>0</v>
      </c>
      <c r="I17" s="7">
        <v>0</v>
      </c>
      <c r="J17" s="7">
        <v>5.39336470618539E-4</v>
      </c>
      <c r="K17" s="7">
        <v>0</v>
      </c>
    </row>
    <row r="18" spans="2:11" x14ac:dyDescent="0.2">
      <c r="B18" s="1">
        <v>14</v>
      </c>
      <c r="C18" s="3" t="s">
        <v>55</v>
      </c>
      <c r="D18" s="7">
        <v>0.20527094984154762</v>
      </c>
      <c r="E18" s="7">
        <v>1.9106488299840056</v>
      </c>
      <c r="F18" s="7">
        <v>5.5461129136555778</v>
      </c>
      <c r="G18" s="7">
        <v>1.5697117774568285</v>
      </c>
      <c r="H18" s="7">
        <v>0</v>
      </c>
      <c r="I18" s="7">
        <v>0</v>
      </c>
      <c r="J18" s="7">
        <v>2.970477126050096E-4</v>
      </c>
      <c r="K18" s="7">
        <v>0</v>
      </c>
    </row>
    <row r="19" spans="2:11" x14ac:dyDescent="0.2">
      <c r="B19" s="1">
        <v>15</v>
      </c>
      <c r="C19" s="3" t="s">
        <v>56</v>
      </c>
      <c r="D19" s="7">
        <v>26.46335985022214</v>
      </c>
      <c r="E19" s="7">
        <v>30.027569018369839</v>
      </c>
      <c r="F19" s="7">
        <v>55.66674800792353</v>
      </c>
      <c r="G19" s="7">
        <v>8.7143998288901994</v>
      </c>
      <c r="H19" s="7">
        <v>0</v>
      </c>
      <c r="I19" s="7">
        <v>0</v>
      </c>
      <c r="J19" s="7">
        <v>4.1843891237544857E-5</v>
      </c>
      <c r="K19" s="7">
        <v>0</v>
      </c>
    </row>
    <row r="20" spans="2:11" x14ac:dyDescent="0.2">
      <c r="B20" s="1">
        <v>16</v>
      </c>
      <c r="C20" s="3" t="s">
        <v>57</v>
      </c>
      <c r="D20" s="7">
        <v>1173.0654308522542</v>
      </c>
      <c r="E20" s="7">
        <v>243.81769544004968</v>
      </c>
      <c r="F20" s="7">
        <v>127.24613524367216</v>
      </c>
      <c r="G20" s="7">
        <v>27.472906659925403</v>
      </c>
      <c r="H20" s="7">
        <v>0</v>
      </c>
      <c r="I20" s="7">
        <v>0</v>
      </c>
      <c r="J20" s="7">
        <v>15.231400968777747</v>
      </c>
      <c r="K20" s="7">
        <v>0</v>
      </c>
    </row>
    <row r="21" spans="2:11" x14ac:dyDescent="0.2">
      <c r="B21" s="1">
        <v>17</v>
      </c>
      <c r="C21" s="3" t="s">
        <v>58</v>
      </c>
      <c r="D21" s="7">
        <v>136.08029013003079</v>
      </c>
      <c r="E21" s="7">
        <v>36.4639750487488</v>
      </c>
      <c r="F21" s="7">
        <v>71.773061557283825</v>
      </c>
      <c r="G21" s="7">
        <v>18.984877215932752</v>
      </c>
      <c r="H21" s="7">
        <v>0</v>
      </c>
      <c r="I21" s="7">
        <v>0</v>
      </c>
      <c r="J21" s="7">
        <v>0.22260565739489491</v>
      </c>
      <c r="K21" s="7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60</v>
      </c>
      <c r="D23" s="7">
        <v>51.671276720073813</v>
      </c>
      <c r="E23" s="7">
        <v>41.150250706365071</v>
      </c>
      <c r="F23" s="7">
        <v>55.093664369171528</v>
      </c>
      <c r="G23" s="7">
        <v>12.450270247787358</v>
      </c>
      <c r="H23" s="7">
        <v>0</v>
      </c>
      <c r="I23" s="7">
        <v>0</v>
      </c>
      <c r="J23" s="7">
        <v>0.44291852438976304</v>
      </c>
      <c r="K23" s="7">
        <v>0</v>
      </c>
    </row>
    <row r="24" spans="2:11" x14ac:dyDescent="0.2">
      <c r="B24" s="1">
        <v>20</v>
      </c>
      <c r="C24" s="3" t="s">
        <v>61</v>
      </c>
      <c r="D24" s="7">
        <v>9690.1783772142771</v>
      </c>
      <c r="E24" s="7">
        <v>1440.2377352593198</v>
      </c>
      <c r="F24" s="7">
        <v>409.42187106353134</v>
      </c>
      <c r="G24" s="7">
        <v>57.884654042927274</v>
      </c>
      <c r="H24" s="7">
        <v>0</v>
      </c>
      <c r="I24" s="7">
        <v>0</v>
      </c>
      <c r="J24" s="7">
        <v>1132.6677791043364</v>
      </c>
      <c r="K24" s="7">
        <v>0</v>
      </c>
    </row>
    <row r="25" spans="2:11" x14ac:dyDescent="0.2">
      <c r="B25" s="1">
        <v>21</v>
      </c>
      <c r="C25" s="2" t="s">
        <v>62</v>
      </c>
      <c r="D25" s="7">
        <v>1.8334235956698676E-5</v>
      </c>
      <c r="E25" s="7">
        <v>5.3733045370331729E-3</v>
      </c>
      <c r="F25" s="7">
        <v>8.692939690497764E-2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63</v>
      </c>
      <c r="D26" s="7">
        <v>5.9965668967022041E-4</v>
      </c>
      <c r="E26" s="7">
        <v>3.4813676159073458E-2</v>
      </c>
      <c r="F26" s="7">
        <v>0.50262979869097868</v>
      </c>
      <c r="G26" s="7">
        <v>6.1283762848600579E-3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65</v>
      </c>
      <c r="D28" s="7">
        <v>5.0990429784591182E-3</v>
      </c>
      <c r="E28" s="7">
        <v>4.6730753158281929E-2</v>
      </c>
      <c r="F28" s="7">
        <v>3.5896839544079323E-2</v>
      </c>
      <c r="G28" s="7">
        <v>3.3649769995765131E-3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66</v>
      </c>
      <c r="D29" s="7">
        <v>1179.1229230321146</v>
      </c>
      <c r="E29" s="7">
        <v>183.70174549043563</v>
      </c>
      <c r="F29" s="7">
        <v>40.388429553957188</v>
      </c>
      <c r="G29" s="7">
        <v>6.0467451589445878</v>
      </c>
      <c r="H29" s="7">
        <v>0</v>
      </c>
      <c r="I29" s="7">
        <v>0</v>
      </c>
      <c r="J29" s="7">
        <v>0.24820942370158594</v>
      </c>
      <c r="K29" s="7">
        <v>0</v>
      </c>
    </row>
    <row r="30" spans="2:11" x14ac:dyDescent="0.2">
      <c r="B30" s="1">
        <v>26</v>
      </c>
      <c r="C30" s="3" t="s">
        <v>67</v>
      </c>
      <c r="D30" s="7">
        <v>38.745016678010458</v>
      </c>
      <c r="E30" s="7">
        <v>8.9772958156140739</v>
      </c>
      <c r="F30" s="7">
        <v>13.65670502793761</v>
      </c>
      <c r="G30" s="7">
        <v>2.6470704422912625</v>
      </c>
      <c r="H30" s="7">
        <v>0</v>
      </c>
      <c r="I30" s="7">
        <v>0</v>
      </c>
      <c r="J30" s="7">
        <v>2.6458505407105766E-2</v>
      </c>
      <c r="K30" s="7">
        <v>0</v>
      </c>
    </row>
    <row r="31" spans="2:11" x14ac:dyDescent="0.2">
      <c r="B31" s="1">
        <v>27</v>
      </c>
      <c r="C31" s="3" t="s">
        <v>16</v>
      </c>
      <c r="D31" s="7">
        <v>0.15377379665509613</v>
      </c>
      <c r="E31" s="7">
        <v>4.6168756042414714</v>
      </c>
      <c r="F31" s="7">
        <v>1.8081535057741362</v>
      </c>
      <c r="G31" s="7">
        <v>3.1945306424852681E-2</v>
      </c>
      <c r="H31" s="7">
        <v>0</v>
      </c>
      <c r="I31" s="7">
        <v>0</v>
      </c>
      <c r="J31" s="7">
        <v>0.7798153895316845</v>
      </c>
      <c r="K31" s="7">
        <v>0</v>
      </c>
    </row>
    <row r="32" spans="2:11" x14ac:dyDescent="0.2">
      <c r="B32" s="1">
        <v>28</v>
      </c>
      <c r="C32" s="3" t="s">
        <v>68</v>
      </c>
      <c r="D32" s="7">
        <v>3.5267818776158126</v>
      </c>
      <c r="E32" s="7">
        <v>0.43919713594135451</v>
      </c>
      <c r="F32" s="7">
        <v>1.3176420034471419</v>
      </c>
      <c r="G32" s="7">
        <v>0.75950099348571098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69</v>
      </c>
      <c r="D33" s="7">
        <v>1.439438055625295</v>
      </c>
      <c r="E33" s="7">
        <v>26.894938074701361</v>
      </c>
      <c r="F33" s="7">
        <v>29.622843839587205</v>
      </c>
      <c r="G33" s="7">
        <v>2.234434410432963</v>
      </c>
      <c r="H33" s="7">
        <v>0</v>
      </c>
      <c r="I33" s="7">
        <v>0</v>
      </c>
      <c r="J33" s="7">
        <v>2.710295752958964E-3</v>
      </c>
      <c r="K33" s="7">
        <v>0</v>
      </c>
    </row>
    <row r="34" spans="2:11" x14ac:dyDescent="0.2">
      <c r="B34" s="1">
        <v>30</v>
      </c>
      <c r="C34" s="3" t="s">
        <v>70</v>
      </c>
      <c r="D34" s="7">
        <v>40.286762954866838</v>
      </c>
      <c r="E34" s="7">
        <v>35.921733446177463</v>
      </c>
      <c r="F34" s="7">
        <v>26.894647008504013</v>
      </c>
      <c r="G34" s="7">
        <v>5.100065121902376</v>
      </c>
      <c r="H34" s="7">
        <v>0</v>
      </c>
      <c r="I34" s="7">
        <v>0</v>
      </c>
      <c r="J34" s="7">
        <v>0.28409978267602221</v>
      </c>
      <c r="K34" s="7">
        <v>0</v>
      </c>
    </row>
    <row r="35" spans="2:11" x14ac:dyDescent="0.2">
      <c r="B35" s="1">
        <v>31</v>
      </c>
      <c r="C35" s="2" t="s">
        <v>71</v>
      </c>
      <c r="D35" s="7">
        <v>3.4123009267566236</v>
      </c>
      <c r="E35" s="7">
        <v>0.10728971790717984</v>
      </c>
      <c r="F35" s="7">
        <v>0.18147942933204333</v>
      </c>
      <c r="G35" s="7">
        <v>0.54278254115562652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72</v>
      </c>
      <c r="D36" s="7">
        <v>708.83594806550013</v>
      </c>
      <c r="E36" s="7">
        <v>96.76785197408401</v>
      </c>
      <c r="F36" s="7">
        <v>48.830353733819436</v>
      </c>
      <c r="G36" s="7">
        <v>9.1919073399360727</v>
      </c>
      <c r="H36" s="7">
        <v>0</v>
      </c>
      <c r="I36" s="7">
        <v>0</v>
      </c>
      <c r="J36" s="7">
        <v>10.846322823851969</v>
      </c>
      <c r="K36" s="7">
        <v>0</v>
      </c>
    </row>
    <row r="37" spans="2:11" x14ac:dyDescent="0.2">
      <c r="B37" s="1">
        <v>33</v>
      </c>
      <c r="C37" s="3" t="s">
        <v>103</v>
      </c>
      <c r="D37" s="7">
        <v>183.35930014510805</v>
      </c>
      <c r="E37" s="7">
        <v>63.283048712597001</v>
      </c>
      <c r="F37" s="7">
        <v>41.458275029527051</v>
      </c>
      <c r="G37" s="7">
        <v>12.422339242808111</v>
      </c>
      <c r="H37" s="7">
        <v>0</v>
      </c>
      <c r="I37" s="7">
        <v>0</v>
      </c>
      <c r="J37" s="7">
        <v>0.38309851570509534</v>
      </c>
      <c r="K37" s="7">
        <v>0</v>
      </c>
    </row>
    <row r="38" spans="2:11" x14ac:dyDescent="0.2">
      <c r="B38" s="1">
        <v>34</v>
      </c>
      <c r="C38" s="3" t="s">
        <v>73</v>
      </c>
      <c r="D38" s="7">
        <v>37.248442741421364</v>
      </c>
      <c r="E38" s="7">
        <v>21.071954864708751</v>
      </c>
      <c r="F38" s="7">
        <v>0.30414218439967533</v>
      </c>
      <c r="G38" s="7">
        <v>8.0653899989194047E-3</v>
      </c>
      <c r="H38" s="7">
        <v>0</v>
      </c>
      <c r="I38" s="7">
        <v>0</v>
      </c>
      <c r="J38" s="7">
        <v>2.2113526564568539E-3</v>
      </c>
      <c r="K38" s="7">
        <v>0</v>
      </c>
    </row>
    <row r="39" spans="2:11" x14ac:dyDescent="0.2">
      <c r="B39" s="1">
        <v>35</v>
      </c>
      <c r="C39" s="3" t="s">
        <v>74</v>
      </c>
      <c r="D39" s="7">
        <v>63.739818299085677</v>
      </c>
      <c r="E39" s="7">
        <v>104.38074296933841</v>
      </c>
      <c r="F39" s="7">
        <v>175.35186343547971</v>
      </c>
      <c r="G39" s="7">
        <v>42.735864154020994</v>
      </c>
      <c r="H39" s="7">
        <v>0</v>
      </c>
      <c r="I39" s="7">
        <v>0</v>
      </c>
      <c r="J39" s="7">
        <v>0.52182888047857812</v>
      </c>
      <c r="K39" s="7">
        <v>0</v>
      </c>
    </row>
    <row r="40" spans="2:11" x14ac:dyDescent="0.2">
      <c r="B40" s="1">
        <v>36</v>
      </c>
      <c r="C40" s="3" t="s">
        <v>75</v>
      </c>
      <c r="D40" s="7">
        <v>0.32980229927730381</v>
      </c>
      <c r="E40" s="7">
        <v>2.5179892748985502</v>
      </c>
      <c r="F40" s="7">
        <v>4.5791500771377036</v>
      </c>
      <c r="G40" s="7">
        <v>1.0288576416058735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76</v>
      </c>
      <c r="D41" s="7">
        <v>368.37535067631831</v>
      </c>
      <c r="E41" s="7">
        <v>302.39268389452394</v>
      </c>
      <c r="F41" s="7">
        <v>102.46922547808516</v>
      </c>
      <c r="G41" s="7">
        <v>56.536238946724367</v>
      </c>
      <c r="H41" s="7">
        <v>0</v>
      </c>
      <c r="I41" s="7">
        <v>0</v>
      </c>
      <c r="J41" s="7">
        <v>0.67636503255613245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  <c r="J43" s="46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2018-03-06T06:35:37Z</dcterms:modified>
</cp:coreProperties>
</file>