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'!$B$4:$K$41</definedName>
  </definedNames>
  <calcPr calcId="144525"/>
</workbook>
</file>

<file path=xl/calcChain.xml><?xml version="1.0" encoding="utf-8"?>
<calcChain xmlns="http://schemas.openxmlformats.org/spreadsheetml/2006/main">
  <c r="BK87" i="8" l="1"/>
  <c r="BK81" i="8"/>
  <c r="BK74" i="8"/>
  <c r="BK73" i="8"/>
  <c r="BK72" i="8"/>
  <c r="BK71" i="8"/>
  <c r="BK69" i="8"/>
  <c r="BK63" i="8"/>
  <c r="BK56" i="8"/>
  <c r="BK55" i="8"/>
  <c r="BK54" i="8"/>
  <c r="BK53" i="8"/>
  <c r="BK52" i="8"/>
  <c r="BK51" i="8"/>
  <c r="BK50" i="8"/>
  <c r="BK49" i="8"/>
  <c r="BK48" i="8"/>
  <c r="BK47" i="8"/>
  <c r="BK44" i="8"/>
  <c r="BK43" i="8"/>
  <c r="BK37" i="8"/>
  <c r="BK36" i="8"/>
  <c r="BK35" i="8"/>
  <c r="BK34" i="8"/>
  <c r="BK33" i="8"/>
  <c r="BK32" i="8"/>
  <c r="BK31" i="8"/>
  <c r="BK30" i="8"/>
  <c r="BK29" i="8"/>
  <c r="BK28" i="8"/>
  <c r="BK27" i="8"/>
  <c r="BK26" i="8"/>
  <c r="BK25" i="8"/>
  <c r="BK24" i="8"/>
  <c r="BK22" i="8"/>
  <c r="BK18" i="8"/>
  <c r="BK15" i="8"/>
  <c r="BK14" i="8"/>
  <c r="BK11" i="8"/>
  <c r="D75" i="8"/>
  <c r="E75" i="8"/>
  <c r="F75" i="8"/>
  <c r="G75" i="8"/>
  <c r="H75" i="8"/>
  <c r="I75" i="8"/>
  <c r="J75" i="8"/>
  <c r="K75" i="8"/>
  <c r="L75" i="8"/>
  <c r="M75" i="8"/>
  <c r="N75" i="8"/>
  <c r="O75" i="8"/>
  <c r="P75" i="8"/>
  <c r="Q75" i="8"/>
  <c r="R75" i="8"/>
  <c r="S75" i="8"/>
  <c r="T75" i="8"/>
  <c r="U75" i="8"/>
  <c r="V75" i="8"/>
  <c r="W75" i="8"/>
  <c r="X75" i="8"/>
  <c r="Y75" i="8"/>
  <c r="Z75" i="8"/>
  <c r="AA75" i="8"/>
  <c r="AB75" i="8"/>
  <c r="AC75" i="8"/>
  <c r="AD75" i="8"/>
  <c r="AE75" i="8"/>
  <c r="AF75" i="8"/>
  <c r="AG75" i="8"/>
  <c r="AH75" i="8"/>
  <c r="AI75" i="8"/>
  <c r="AJ75" i="8"/>
  <c r="AK75" i="8"/>
  <c r="AL75" i="8"/>
  <c r="AM75" i="8"/>
  <c r="AN75" i="8"/>
  <c r="AO75" i="8"/>
  <c r="AP75" i="8"/>
  <c r="AQ75" i="8"/>
  <c r="AR75" i="8"/>
  <c r="AS75" i="8"/>
  <c r="AT75" i="8"/>
  <c r="AU75" i="8"/>
  <c r="AV75" i="8"/>
  <c r="AW75" i="8"/>
  <c r="AW76" i="8" s="1"/>
  <c r="AX75" i="8"/>
  <c r="AX76" i="8" s="1"/>
  <c r="AY75" i="8"/>
  <c r="AY76" i="8" s="1"/>
  <c r="AZ75" i="8"/>
  <c r="AZ76" i="8" s="1"/>
  <c r="BA75" i="8"/>
  <c r="BA76" i="8" s="1"/>
  <c r="BB75" i="8"/>
  <c r="BB76" i="8" s="1"/>
  <c r="BC75" i="8"/>
  <c r="BC76" i="8" s="1"/>
  <c r="BD75" i="8"/>
  <c r="BD76" i="8" s="1"/>
  <c r="BE75" i="8"/>
  <c r="BE76" i="8" s="1"/>
  <c r="BF75" i="8"/>
  <c r="BF76" i="8" s="1"/>
  <c r="BG75" i="8"/>
  <c r="BG76" i="8" s="1"/>
  <c r="BH75" i="8"/>
  <c r="BH76" i="8" s="1"/>
  <c r="BI75" i="8"/>
  <c r="BI76" i="8" s="1"/>
  <c r="BJ75" i="8"/>
  <c r="BJ76" i="8" s="1"/>
  <c r="C75" i="8"/>
  <c r="C76" i="8" s="1"/>
  <c r="AV76" i="8"/>
  <c r="BK8" i="8"/>
  <c r="D76" i="8"/>
  <c r="E76" i="8"/>
  <c r="F76" i="8"/>
  <c r="G76" i="8"/>
  <c r="H76" i="8"/>
  <c r="I76" i="8"/>
  <c r="J76" i="8"/>
  <c r="K76" i="8"/>
  <c r="L76" i="8"/>
  <c r="M76" i="8"/>
  <c r="N76" i="8"/>
  <c r="O76" i="8"/>
  <c r="P76" i="8"/>
  <c r="Q76" i="8"/>
  <c r="R76" i="8"/>
  <c r="S76" i="8"/>
  <c r="T76" i="8"/>
  <c r="U76" i="8"/>
  <c r="V76" i="8"/>
  <c r="W76" i="8"/>
  <c r="X76" i="8"/>
  <c r="Y76" i="8"/>
  <c r="Z76" i="8"/>
  <c r="AA76" i="8"/>
  <c r="AB76" i="8"/>
  <c r="AC76" i="8"/>
  <c r="AD76" i="8"/>
  <c r="AE76" i="8"/>
  <c r="AF76" i="8"/>
  <c r="AG76" i="8"/>
  <c r="AH76" i="8"/>
  <c r="AI76" i="8"/>
  <c r="AJ76" i="8"/>
  <c r="AK76" i="8"/>
  <c r="AL76" i="8"/>
  <c r="AM76" i="8"/>
  <c r="AN76" i="8"/>
  <c r="AO76" i="8"/>
  <c r="AP76" i="8"/>
  <c r="AQ76" i="8"/>
  <c r="AR76" i="8"/>
  <c r="AS76" i="8"/>
  <c r="AT76" i="8"/>
  <c r="AU76" i="8"/>
  <c r="D64" i="8"/>
  <c r="E64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V64" i="8"/>
  <c r="W64" i="8"/>
  <c r="X64" i="8"/>
  <c r="Y64" i="8"/>
  <c r="Z64" i="8"/>
  <c r="AA64" i="8"/>
  <c r="AB64" i="8"/>
  <c r="AC64" i="8"/>
  <c r="AD64" i="8"/>
  <c r="AE64" i="8"/>
  <c r="AF64" i="8"/>
  <c r="AG64" i="8"/>
  <c r="AH64" i="8"/>
  <c r="AI64" i="8"/>
  <c r="AJ64" i="8"/>
  <c r="AK64" i="8"/>
  <c r="AL64" i="8"/>
  <c r="AM64" i="8"/>
  <c r="AN64" i="8"/>
  <c r="AO64" i="8"/>
  <c r="AP64" i="8"/>
  <c r="AQ64" i="8"/>
  <c r="AR64" i="8"/>
  <c r="AS64" i="8"/>
  <c r="AT64" i="8"/>
  <c r="AU64" i="8"/>
  <c r="AV64" i="8"/>
  <c r="AW64" i="8"/>
  <c r="AX64" i="8"/>
  <c r="AY64" i="8"/>
  <c r="AZ64" i="8"/>
  <c r="BA64" i="8"/>
  <c r="BB64" i="8"/>
  <c r="BC64" i="8"/>
  <c r="BD64" i="8"/>
  <c r="BE64" i="8"/>
  <c r="BF64" i="8"/>
  <c r="BG64" i="8"/>
  <c r="BH64" i="8"/>
  <c r="BI64" i="8"/>
  <c r="BJ64" i="8"/>
  <c r="D58" i="8"/>
  <c r="E58" i="8"/>
  <c r="F58" i="8"/>
  <c r="G58" i="8"/>
  <c r="H58" i="8"/>
  <c r="I58" i="8"/>
  <c r="J58" i="8"/>
  <c r="K58" i="8"/>
  <c r="L58" i="8"/>
  <c r="M58" i="8"/>
  <c r="N58" i="8"/>
  <c r="O58" i="8"/>
  <c r="P58" i="8"/>
  <c r="Q58" i="8"/>
  <c r="R58" i="8"/>
  <c r="S58" i="8"/>
  <c r="T58" i="8"/>
  <c r="U58" i="8"/>
  <c r="V58" i="8"/>
  <c r="W58" i="8"/>
  <c r="X58" i="8"/>
  <c r="Y58" i="8"/>
  <c r="Z58" i="8"/>
  <c r="AA58" i="8"/>
  <c r="AB58" i="8"/>
  <c r="AC58" i="8"/>
  <c r="AD58" i="8"/>
  <c r="AE58" i="8"/>
  <c r="AF58" i="8"/>
  <c r="AG58" i="8"/>
  <c r="AH58" i="8"/>
  <c r="AI58" i="8"/>
  <c r="AJ58" i="8"/>
  <c r="AK58" i="8"/>
  <c r="AL58" i="8"/>
  <c r="AM58" i="8"/>
  <c r="AN58" i="8"/>
  <c r="AO58" i="8"/>
  <c r="AP58" i="8"/>
  <c r="AQ58" i="8"/>
  <c r="AR58" i="8"/>
  <c r="AS58" i="8"/>
  <c r="AT58" i="8"/>
  <c r="AU58" i="8"/>
  <c r="AV58" i="8"/>
  <c r="AW58" i="8"/>
  <c r="AX58" i="8"/>
  <c r="AY58" i="8"/>
  <c r="AZ58" i="8"/>
  <c r="BA58" i="8"/>
  <c r="BB58" i="8"/>
  <c r="BC58" i="8"/>
  <c r="BD58" i="8"/>
  <c r="BE58" i="8"/>
  <c r="BF58" i="8"/>
  <c r="BG58" i="8"/>
  <c r="BH58" i="8"/>
  <c r="BI58" i="8"/>
  <c r="BJ58" i="8"/>
  <c r="D45" i="8"/>
  <c r="E45" i="8"/>
  <c r="F45" i="8"/>
  <c r="G45" i="8"/>
  <c r="H45" i="8"/>
  <c r="I45" i="8"/>
  <c r="J45" i="8"/>
  <c r="K45" i="8"/>
  <c r="L45" i="8"/>
  <c r="M45" i="8"/>
  <c r="N45" i="8"/>
  <c r="O45" i="8"/>
  <c r="P45" i="8"/>
  <c r="Q45" i="8"/>
  <c r="R45" i="8"/>
  <c r="S45" i="8"/>
  <c r="T45" i="8"/>
  <c r="U45" i="8"/>
  <c r="V45" i="8"/>
  <c r="W45" i="8"/>
  <c r="X45" i="8"/>
  <c r="Y45" i="8"/>
  <c r="Z45" i="8"/>
  <c r="AA45" i="8"/>
  <c r="AB45" i="8"/>
  <c r="AC45" i="8"/>
  <c r="AD45" i="8"/>
  <c r="AE45" i="8"/>
  <c r="AF45" i="8"/>
  <c r="AG45" i="8"/>
  <c r="AH45" i="8"/>
  <c r="AI45" i="8"/>
  <c r="AJ45" i="8"/>
  <c r="AK45" i="8"/>
  <c r="AL45" i="8"/>
  <c r="AM45" i="8"/>
  <c r="AN45" i="8"/>
  <c r="AO45" i="8"/>
  <c r="AP45" i="8"/>
  <c r="AQ45" i="8"/>
  <c r="AR45" i="8"/>
  <c r="AS45" i="8"/>
  <c r="AT45" i="8"/>
  <c r="AU45" i="8"/>
  <c r="AV45" i="8"/>
  <c r="AW45" i="8"/>
  <c r="AX45" i="8"/>
  <c r="AY45" i="8"/>
  <c r="AZ45" i="8"/>
  <c r="BA45" i="8"/>
  <c r="BB45" i="8"/>
  <c r="BC45" i="8"/>
  <c r="BD45" i="8"/>
  <c r="BE45" i="8"/>
  <c r="BF45" i="8"/>
  <c r="BG45" i="8"/>
  <c r="BH45" i="8"/>
  <c r="BI45" i="8"/>
  <c r="BJ45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W19" i="8"/>
  <c r="X19" i="8"/>
  <c r="Y19" i="8"/>
  <c r="Z19" i="8"/>
  <c r="AA19" i="8"/>
  <c r="AB19" i="8"/>
  <c r="AC19" i="8"/>
  <c r="AD19" i="8"/>
  <c r="AE19" i="8"/>
  <c r="AF19" i="8"/>
  <c r="AG19" i="8"/>
  <c r="AH19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E19" i="8"/>
  <c r="BF19" i="8"/>
  <c r="BG19" i="8"/>
  <c r="BH19" i="8"/>
  <c r="BI19" i="8"/>
  <c r="BJ19" i="8"/>
  <c r="C19" i="8"/>
  <c r="D38" i="8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S38" i="8"/>
  <c r="T38" i="8"/>
  <c r="U38" i="8"/>
  <c r="V38" i="8"/>
  <c r="W38" i="8"/>
  <c r="X38" i="8"/>
  <c r="Y38" i="8"/>
  <c r="Z38" i="8"/>
  <c r="AA38" i="8"/>
  <c r="AB38" i="8"/>
  <c r="AC38" i="8"/>
  <c r="AD38" i="8"/>
  <c r="AE38" i="8"/>
  <c r="AF38" i="8"/>
  <c r="AG38" i="8"/>
  <c r="AH38" i="8"/>
  <c r="AI38" i="8"/>
  <c r="AJ38" i="8"/>
  <c r="AK38" i="8"/>
  <c r="AL38" i="8"/>
  <c r="AM38" i="8"/>
  <c r="AN38" i="8"/>
  <c r="AO38" i="8"/>
  <c r="AP38" i="8"/>
  <c r="AQ38" i="8"/>
  <c r="AR38" i="8"/>
  <c r="AS38" i="8"/>
  <c r="AT38" i="8"/>
  <c r="AU38" i="8"/>
  <c r="AV38" i="8"/>
  <c r="AW38" i="8"/>
  <c r="AX38" i="8"/>
  <c r="AY38" i="8"/>
  <c r="AZ38" i="8"/>
  <c r="BA38" i="8"/>
  <c r="BB38" i="8"/>
  <c r="BC38" i="8"/>
  <c r="BD38" i="8"/>
  <c r="BE38" i="8"/>
  <c r="BF38" i="8"/>
  <c r="BG38" i="8"/>
  <c r="BH38" i="8"/>
  <c r="BI38" i="8"/>
  <c r="BJ38" i="8"/>
  <c r="C38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W16" i="8"/>
  <c r="X16" i="8"/>
  <c r="Y16" i="8"/>
  <c r="Z16" i="8"/>
  <c r="AA16" i="8"/>
  <c r="AB16" i="8"/>
  <c r="AC16" i="8"/>
  <c r="AD16" i="8"/>
  <c r="AE16" i="8"/>
  <c r="AF16" i="8"/>
  <c r="AG16" i="8"/>
  <c r="AH16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E16" i="8"/>
  <c r="BF16" i="8"/>
  <c r="BG16" i="8"/>
  <c r="BH16" i="8"/>
  <c r="BI16" i="8"/>
  <c r="BJ16" i="8"/>
  <c r="C16" i="8"/>
  <c r="C58" i="8"/>
  <c r="C64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45" i="8"/>
  <c r="BK58" i="8" l="1"/>
  <c r="BI59" i="8"/>
  <c r="BE59" i="8"/>
  <c r="BC59" i="8"/>
  <c r="BA59" i="8"/>
  <c r="AY59" i="8"/>
  <c r="AW59" i="8"/>
  <c r="AU59" i="8"/>
  <c r="AS59" i="8"/>
  <c r="AQ59" i="8"/>
  <c r="AO59" i="8"/>
  <c r="AM59" i="8"/>
  <c r="AK59" i="8"/>
  <c r="AI59" i="8"/>
  <c r="AG59" i="8"/>
  <c r="AE59" i="8"/>
  <c r="AC59" i="8"/>
  <c r="AA59" i="8"/>
  <c r="Y59" i="8"/>
  <c r="W59" i="8"/>
  <c r="U59" i="8"/>
  <c r="S59" i="8"/>
  <c r="Q59" i="8"/>
  <c r="O59" i="8"/>
  <c r="M59" i="8"/>
  <c r="K59" i="8"/>
  <c r="I59" i="8"/>
  <c r="G59" i="8"/>
  <c r="E59" i="8"/>
  <c r="AX59" i="8"/>
  <c r="AV59" i="8"/>
  <c r="AT59" i="8"/>
  <c r="AR59" i="8"/>
  <c r="AP59" i="8"/>
  <c r="AN59" i="8"/>
  <c r="AL59" i="8"/>
  <c r="AJ59" i="8"/>
  <c r="AH59" i="8"/>
  <c r="AF59" i="8"/>
  <c r="AD59" i="8"/>
  <c r="AB59" i="8"/>
  <c r="Z59" i="8"/>
  <c r="X59" i="8"/>
  <c r="V59" i="8"/>
  <c r="T59" i="8"/>
  <c r="R59" i="8"/>
  <c r="P59" i="8"/>
  <c r="N59" i="8"/>
  <c r="L59" i="8"/>
  <c r="J59" i="8"/>
  <c r="H59" i="8"/>
  <c r="F59" i="8"/>
  <c r="D59" i="8"/>
  <c r="BK19" i="8"/>
  <c r="BK64" i="8"/>
  <c r="BG59" i="8"/>
  <c r="BK45" i="8"/>
  <c r="BJ59" i="8"/>
  <c r="BF59" i="8"/>
  <c r="BD59" i="8"/>
  <c r="AZ59" i="8"/>
  <c r="BK9" i="8"/>
  <c r="BK12" i="8"/>
  <c r="BK76" i="8"/>
  <c r="BK75" i="8"/>
  <c r="BB59" i="8"/>
  <c r="BK38" i="8"/>
  <c r="BK16" i="8"/>
  <c r="C59" i="8"/>
  <c r="BH59" i="8"/>
  <c r="BI39" i="8"/>
  <c r="BG39" i="8"/>
  <c r="BG83" i="8" s="1"/>
  <c r="BE39" i="8"/>
  <c r="BE83" i="8" s="1"/>
  <c r="BC39" i="8"/>
  <c r="BC83" i="8" s="1"/>
  <c r="BA39" i="8"/>
  <c r="BA83" i="8" s="1"/>
  <c r="AY39" i="8"/>
  <c r="AY83" i="8" s="1"/>
  <c r="AW39" i="8"/>
  <c r="AW83" i="8" s="1"/>
  <c r="AU39" i="8"/>
  <c r="AU83" i="8" s="1"/>
  <c r="AS39" i="8"/>
  <c r="AS83" i="8" s="1"/>
  <c r="AQ39" i="8"/>
  <c r="AQ83" i="8" s="1"/>
  <c r="AO39" i="8"/>
  <c r="AO83" i="8" s="1"/>
  <c r="AM39" i="8"/>
  <c r="AM83" i="8" s="1"/>
  <c r="AK39" i="8"/>
  <c r="AK83" i="8" s="1"/>
  <c r="AI39" i="8"/>
  <c r="AI83" i="8" s="1"/>
  <c r="AG39" i="8"/>
  <c r="AG83" i="8" s="1"/>
  <c r="AE39" i="8"/>
  <c r="AE83" i="8" s="1"/>
  <c r="AC39" i="8"/>
  <c r="AC83" i="8" s="1"/>
  <c r="AA39" i="8"/>
  <c r="AA83" i="8" s="1"/>
  <c r="Y39" i="8"/>
  <c r="Y83" i="8" s="1"/>
  <c r="W39" i="8"/>
  <c r="W83" i="8" s="1"/>
  <c r="BJ39" i="8"/>
  <c r="BH39" i="8"/>
  <c r="BF39" i="8"/>
  <c r="BD39" i="8"/>
  <c r="BD83" i="8" s="1"/>
  <c r="BB39" i="8"/>
  <c r="AZ39" i="8"/>
  <c r="AX39" i="8"/>
  <c r="AV39" i="8"/>
  <c r="AT39" i="8"/>
  <c r="AR39" i="8"/>
  <c r="AP39" i="8"/>
  <c r="AN39" i="8"/>
  <c r="AL39" i="8"/>
  <c r="AJ39" i="8"/>
  <c r="AH39" i="8"/>
  <c r="AF39" i="8"/>
  <c r="AD39" i="8"/>
  <c r="AB39" i="8"/>
  <c r="Z39" i="8"/>
  <c r="X39" i="8"/>
  <c r="V39" i="8"/>
  <c r="T39" i="8"/>
  <c r="R39" i="8"/>
  <c r="P39" i="8"/>
  <c r="N39" i="8"/>
  <c r="L39" i="8"/>
  <c r="J39" i="8"/>
  <c r="H39" i="8"/>
  <c r="F39" i="8"/>
  <c r="D39" i="8"/>
  <c r="U39" i="8"/>
  <c r="U83" i="8" s="1"/>
  <c r="S39" i="8"/>
  <c r="S83" i="8" s="1"/>
  <c r="Q39" i="8"/>
  <c r="Q83" i="8" s="1"/>
  <c r="O39" i="8"/>
  <c r="O83" i="8" s="1"/>
  <c r="M39" i="8"/>
  <c r="M83" i="8" s="1"/>
  <c r="K39" i="8"/>
  <c r="K83" i="8" s="1"/>
  <c r="I39" i="8"/>
  <c r="I83" i="8" s="1"/>
  <c r="G39" i="8"/>
  <c r="G83" i="8" s="1"/>
  <c r="E39" i="8"/>
  <c r="E83" i="8" s="1"/>
  <c r="C39" i="8"/>
  <c r="BI83" i="8" l="1"/>
  <c r="D83" i="8"/>
  <c r="H83" i="8"/>
  <c r="L83" i="8"/>
  <c r="P83" i="8"/>
  <c r="T83" i="8"/>
  <c r="X83" i="8"/>
  <c r="AB83" i="8"/>
  <c r="AF83" i="8"/>
  <c r="AJ83" i="8"/>
  <c r="AN83" i="8"/>
  <c r="AR83" i="8"/>
  <c r="AV83" i="8"/>
  <c r="F83" i="8"/>
  <c r="J83" i="8"/>
  <c r="N83" i="8"/>
  <c r="R83" i="8"/>
  <c r="V83" i="8"/>
  <c r="Z83" i="8"/>
  <c r="AD83" i="8"/>
  <c r="AH83" i="8"/>
  <c r="AL83" i="8"/>
  <c r="AP83" i="8"/>
  <c r="AT83" i="8"/>
  <c r="AX83" i="8"/>
  <c r="AZ83" i="8"/>
  <c r="BB83" i="8"/>
  <c r="BJ83" i="8"/>
  <c r="BF83" i="8"/>
  <c r="BH83" i="8"/>
  <c r="BK59" i="8"/>
  <c r="C83" i="8"/>
  <c r="BK39" i="8"/>
  <c r="BK83" i="8" l="1"/>
</calcChain>
</file>

<file path=xl/sharedStrings.xml><?xml version="1.0" encoding="utf-8"?>
<sst xmlns="http://schemas.openxmlformats.org/spreadsheetml/2006/main" count="183" uniqueCount="141">
  <si>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</si>
  <si>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</si>
  <si>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</si>
  <si>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</si>
  <si>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</si>
  <si>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</si>
  <si>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</si>
  <si>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</si>
  <si>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</si>
  <si>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</si>
  <si>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</si>
  <si>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</si>
  <si>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</si>
  <si>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</si>
  <si>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</si>
  <si>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</si>
  <si>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</si>
  <si>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</si>
  <si>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</si>
  <si>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</si>
  <si>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</si>
  <si>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</si>
  <si>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</si>
  <si>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</si>
  <si>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</si>
  <si>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</si>
  <si>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</si>
  <si>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</si>
  <si>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</si>
  <si>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</si>
  <si>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</si>
  <si>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</si>
  <si>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</si>
  <si>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</si>
  <si>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</si>
  <si>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</si>
  <si>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</si>
  <si>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</si>
  <si>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</si>
  <si>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</si>
  <si>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</si>
  <si>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</si>
  <si>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</si>
  <si>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</si>
  <si>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</si>
  <si>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</si>
  <si>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</si>
  <si>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</si>
  <si>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</si>
  <si>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</si>
  <si>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</si>
  <si>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</si>
  <si>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</si>
  <si>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</si>
  <si>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</si>
  <si>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</si>
  <si>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</si>
  <si>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</si>
  <si>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</si>
  <si>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</si>
  <si>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</si>
  <si>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</si>
  <si>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</si>
  <si>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</si>
  <si>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</si>
  <si>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</si>
  <si>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</si>
  <si>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</si>
  <si>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</si>
  <si>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</si>
  <si>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</si>
  <si>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</si>
  <si>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</si>
  <si>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</si>
  <si>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</si>
  <si>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</si>
  <si>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</si>
  <si>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</si>
  <si>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</si>
  <si>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</si>
  <si>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</si>
  <si>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</si>
  <si>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</si>
  <si>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</si>
  <si>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</si>
  <si>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</si>
  <si>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</si>
  <si>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</si>
  <si>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</si>
  <si>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</si>
  <si>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</si>
  <si>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</si>
  <si>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</si>
  <si>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</si>
  <si>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</si>
  <si>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</si>
  <si>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</si>
  <si>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</si>
  <si>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</si>
  <si>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</si>
  <si>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</si>
  <si>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</si>
  <si>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</si>
  <si>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</si>
  <si>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</si>
  <si>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</si>
  <si>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FMP SERIES 90</t>
  </si>
  <si>
    <t>LIC MF FMP SERIES 92</t>
  </si>
  <si>
    <t>LIC MF BOND FUND</t>
  </si>
  <si>
    <t>LIC MF CAPITAL PROTECTION ORIENTED FUND - Series 2</t>
  </si>
  <si>
    <t>LIC MF CAPITAL PROTECTION ORIENTED FUND - Series 5</t>
  </si>
  <si>
    <t>LIC MF CHILDREN'S FUND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</si>
  <si>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</si>
  <si>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</si>
  <si>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</si>
  <si>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</si>
  <si>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INTERVAL FUND - SERIES 1 ANNUALLY</t>
  </si>
  <si>
    <t>LIC MF INTERVAL FUND - SERIES 1 MONTHLY</t>
  </si>
  <si>
    <t>LIC MF INTERVAL FUND - SERIES 1 QUARTERLY</t>
  </si>
  <si>
    <t>LIC MF INTERVAL FUND-QUARTERLY PLAN-SERIES 2</t>
  </si>
  <si>
    <t>LIC MF MONTHLY INCOME PLAN</t>
  </si>
  <si>
    <t>LIC MF SAVINGS PLUS FUND</t>
  </si>
  <si>
    <t>LIC MF TAX PLAN</t>
  </si>
  <si>
    <t>LIC MF Unit Linked Insurance Scheme</t>
  </si>
  <si>
    <t>LIC MF DIVERSIFIED EQUITY FUND – SERIES 2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</si>
  <si>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</si>
  <si>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</si>
  <si>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</si>
  <si>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</si>
  <si>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</si>
  <si>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</si>
  <si>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RGESS FUND-SERIES 3</t>
  </si>
  <si>
    <t>LIC MF BALANCE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</si>
  <si>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</si>
  <si>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</si>
  <si>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</si>
  <si>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</si>
  <si>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</si>
  <si>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MF BANKING &amp; FINANCIAL SERVICES FUND</t>
  </si>
  <si>
    <t>LIC Mutual Fund: Net Average Assets Under Management (AAUM) as on 30/11/2017 (All figures in Rs. Crore)</t>
  </si>
  <si>
    <t>Table showing State wise /Union Territory wise contribution to AAUM of category of schemes as on 30.11.2017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</si>
</sst>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3" fillId="0" borderId="22" xfId="0" applyFont="1" applyFill="1" applyBorder="1" applyAlignment="1">
      <alignment horizontal="left" indent="1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102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B1" sqref="B1:B5"/>
    </sheetView>
  </sheetViews>
  <sheetFormatPr defaultColWidth="9.140625" defaultRowHeight="12.75" x14ac:dyDescent="0.2"/>
  <cols>
    <col min="1" max="1" width="8.28515625" style="25" customWidth="1"/>
    <col min="2" max="2" width="70.42578125" style="25" bestFit="1" customWidth="1"/>
    <col min="3" max="8" width="6.42578125" style="25" bestFit="1" customWidth="1"/>
    <col min="9" max="10" width="8.7109375" style="25" customWidth="1"/>
    <col min="11" max="11" width="6.42578125" style="25" bestFit="1" customWidth="1"/>
    <col min="12" max="12" width="9" style="25" customWidth="1"/>
    <col min="13" max="18" width="6.42578125" style="25" bestFit="1" customWidth="1"/>
    <col min="19" max="19" width="7.5703125" style="25" bestFit="1" customWidth="1"/>
    <col min="20" max="20" width="7.5703125" style="25" customWidth="1"/>
    <col min="21" max="23" width="6.42578125" style="25" bestFit="1" customWidth="1"/>
    <col min="24" max="24" width="6.42578125" style="25" customWidth="1"/>
    <col min="25" max="36" width="6.42578125" style="25" bestFit="1" customWidth="1"/>
    <col min="37" max="37" width="6" style="25" bestFit="1" customWidth="1"/>
    <col min="38" max="47" width="6.42578125" style="25" bestFit="1" customWidth="1"/>
    <col min="48" max="48" width="8.28515625" style="25" bestFit="1" customWidth="1"/>
    <col min="49" max="49" width="8.7109375" style="25" customWidth="1"/>
    <col min="50" max="50" width="7.5703125" style="25" bestFit="1" customWidth="1"/>
    <col min="51" max="51" width="6.42578125" style="25" bestFit="1" customWidth="1"/>
    <col min="52" max="52" width="7.5703125" style="25" bestFit="1" customWidth="1"/>
    <col min="53" max="57" width="6.42578125" style="25" bestFit="1" customWidth="1"/>
    <col min="58" max="58" width="9.140625" style="25" bestFit="1" customWidth="1"/>
    <col min="59" max="60" width="7.5703125" style="25" bestFit="1" customWidth="1"/>
    <col min="61" max="61" width="6.42578125" style="25" bestFit="1" customWidth="1"/>
    <col min="62" max="62" width="7.5703125" style="25" bestFit="1" customWidth="1"/>
    <col min="63" max="63" width="17" style="25" customWidth="1"/>
    <col min="64" max="16384" width="9.140625" style="25"/>
  </cols>
  <sheetData>
    <row r="1" spans="1:107" s="12" customFormat="1" ht="19.5" thickBot="1" x14ac:dyDescent="0.35">
      <c r="A1" s="72" t="s">
        <v>77</v>
      </c>
      <c r="B1" s="61" t="s">
        <v>31</v>
      </c>
      <c r="C1" s="52" t="s">
        <v>139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4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73"/>
      <c r="B2" s="62"/>
      <c r="C2" s="66" t="s">
        <v>30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8"/>
      <c r="W2" s="66" t="s">
        <v>26</v>
      </c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8"/>
      <c r="AQ2" s="66" t="s">
        <v>27</v>
      </c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8"/>
      <c r="BK2" s="58" t="s">
        <v>24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73"/>
      <c r="B3" s="62"/>
      <c r="C3" s="55" t="s">
        <v>11</v>
      </c>
      <c r="D3" s="56"/>
      <c r="E3" s="56"/>
      <c r="F3" s="56"/>
      <c r="G3" s="56"/>
      <c r="H3" s="56"/>
      <c r="I3" s="56"/>
      <c r="J3" s="56"/>
      <c r="K3" s="56"/>
      <c r="L3" s="57"/>
      <c r="M3" s="55" t="s">
        <v>12</v>
      </c>
      <c r="N3" s="56"/>
      <c r="O3" s="56"/>
      <c r="P3" s="56"/>
      <c r="Q3" s="56"/>
      <c r="R3" s="56"/>
      <c r="S3" s="56"/>
      <c r="T3" s="56"/>
      <c r="U3" s="56"/>
      <c r="V3" s="57"/>
      <c r="W3" s="55" t="s">
        <v>11</v>
      </c>
      <c r="X3" s="56"/>
      <c r="Y3" s="56"/>
      <c r="Z3" s="56"/>
      <c r="AA3" s="56"/>
      <c r="AB3" s="56"/>
      <c r="AC3" s="56"/>
      <c r="AD3" s="56"/>
      <c r="AE3" s="56"/>
      <c r="AF3" s="57"/>
      <c r="AG3" s="55" t="s">
        <v>12</v>
      </c>
      <c r="AH3" s="56"/>
      <c r="AI3" s="56"/>
      <c r="AJ3" s="56"/>
      <c r="AK3" s="56"/>
      <c r="AL3" s="56"/>
      <c r="AM3" s="56"/>
      <c r="AN3" s="56"/>
      <c r="AO3" s="56"/>
      <c r="AP3" s="57"/>
      <c r="AQ3" s="55" t="s">
        <v>11</v>
      </c>
      <c r="AR3" s="56"/>
      <c r="AS3" s="56"/>
      <c r="AT3" s="56"/>
      <c r="AU3" s="56"/>
      <c r="AV3" s="56"/>
      <c r="AW3" s="56"/>
      <c r="AX3" s="56"/>
      <c r="AY3" s="56"/>
      <c r="AZ3" s="57"/>
      <c r="BA3" s="55" t="s">
        <v>12</v>
      </c>
      <c r="BB3" s="56"/>
      <c r="BC3" s="56"/>
      <c r="BD3" s="56"/>
      <c r="BE3" s="56"/>
      <c r="BF3" s="56"/>
      <c r="BG3" s="56"/>
      <c r="BH3" s="56"/>
      <c r="BI3" s="56"/>
      <c r="BJ3" s="57"/>
      <c r="BK3" s="59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73"/>
      <c r="B4" s="62"/>
      <c r="C4" s="49" t="s">
        <v>37</v>
      </c>
      <c r="D4" s="50"/>
      <c r="E4" s="50"/>
      <c r="F4" s="50"/>
      <c r="G4" s="51"/>
      <c r="H4" s="46" t="s">
        <v>38</v>
      </c>
      <c r="I4" s="47"/>
      <c r="J4" s="47"/>
      <c r="K4" s="47"/>
      <c r="L4" s="48"/>
      <c r="M4" s="49" t="s">
        <v>37</v>
      </c>
      <c r="N4" s="50"/>
      <c r="O4" s="50"/>
      <c r="P4" s="50"/>
      <c r="Q4" s="51"/>
      <c r="R4" s="46" t="s">
        <v>38</v>
      </c>
      <c r="S4" s="47"/>
      <c r="T4" s="47"/>
      <c r="U4" s="47"/>
      <c r="V4" s="48"/>
      <c r="W4" s="49" t="s">
        <v>37</v>
      </c>
      <c r="X4" s="50"/>
      <c r="Y4" s="50"/>
      <c r="Z4" s="50"/>
      <c r="AA4" s="51"/>
      <c r="AB4" s="46" t="s">
        <v>38</v>
      </c>
      <c r="AC4" s="47"/>
      <c r="AD4" s="47"/>
      <c r="AE4" s="47"/>
      <c r="AF4" s="48"/>
      <c r="AG4" s="49" t="s">
        <v>37</v>
      </c>
      <c r="AH4" s="50"/>
      <c r="AI4" s="50"/>
      <c r="AJ4" s="50"/>
      <c r="AK4" s="51"/>
      <c r="AL4" s="46" t="s">
        <v>38</v>
      </c>
      <c r="AM4" s="47"/>
      <c r="AN4" s="47"/>
      <c r="AO4" s="47"/>
      <c r="AP4" s="48"/>
      <c r="AQ4" s="49" t="s">
        <v>37</v>
      </c>
      <c r="AR4" s="50"/>
      <c r="AS4" s="50"/>
      <c r="AT4" s="50"/>
      <c r="AU4" s="51"/>
      <c r="AV4" s="46" t="s">
        <v>38</v>
      </c>
      <c r="AW4" s="47"/>
      <c r="AX4" s="47"/>
      <c r="AY4" s="47"/>
      <c r="AZ4" s="48"/>
      <c r="BA4" s="49" t="s">
        <v>37</v>
      </c>
      <c r="BB4" s="50"/>
      <c r="BC4" s="50"/>
      <c r="BD4" s="50"/>
      <c r="BE4" s="51"/>
      <c r="BF4" s="46" t="s">
        <v>38</v>
      </c>
      <c r="BG4" s="47"/>
      <c r="BH4" s="47"/>
      <c r="BI4" s="47"/>
      <c r="BJ4" s="48"/>
      <c r="BK4" s="59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73"/>
      <c r="B5" s="62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0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3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5"/>
    </row>
    <row r="7" spans="1:107" x14ac:dyDescent="0.2">
      <c r="A7" s="23" t="s">
        <v>78</v>
      </c>
      <c r="B7" s="26" t="s">
        <v>13</v>
      </c>
      <c r="C7" s="63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5"/>
    </row>
    <row r="8" spans="1:107" x14ac:dyDescent="0.2">
      <c r="A8" s="23"/>
      <c r="B8" s="27" t="s">
        <v>104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7.0011906112338096</v>
      </c>
      <c r="I8" s="28">
        <v>9438.0207111109357</v>
      </c>
      <c r="J8" s="28">
        <v>3026.4690013794607</v>
      </c>
      <c r="K8" s="28">
        <v>4.6747513899680939</v>
      </c>
      <c r="L8" s="28">
        <v>197.84270367097642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4.7942403357254042</v>
      </c>
      <c r="S8" s="28">
        <v>393.27445028460022</v>
      </c>
      <c r="T8" s="28">
        <v>783.50720314671889</v>
      </c>
      <c r="U8" s="28">
        <v>0</v>
      </c>
      <c r="V8" s="28">
        <v>26.791456071312638</v>
      </c>
      <c r="W8" s="28">
        <v>6.1534903641378407E-3</v>
      </c>
      <c r="X8" s="28">
        <v>47.401321460858419</v>
      </c>
      <c r="Y8" s="28">
        <v>0</v>
      </c>
      <c r="Z8" s="28">
        <v>0</v>
      </c>
      <c r="AA8" s="28">
        <v>7.9197506367866724E-2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0.24707468008896766</v>
      </c>
      <c r="AH8" s="28">
        <v>5.5230435843097732E-2</v>
      </c>
      <c r="AI8" s="28">
        <v>0</v>
      </c>
      <c r="AJ8" s="28">
        <v>0</v>
      </c>
      <c r="AK8" s="28">
        <v>0.51131374146406794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23.71982394146384</v>
      </c>
      <c r="AW8" s="28">
        <v>861.83795980903108</v>
      </c>
      <c r="AX8" s="28">
        <v>153.20240415917593</v>
      </c>
      <c r="AY8" s="28">
        <v>50.011410465455619</v>
      </c>
      <c r="AZ8" s="28">
        <v>100.11829913510259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14.176550455182934</v>
      </c>
      <c r="BG8" s="28">
        <v>16.496389606936205</v>
      </c>
      <c r="BH8" s="28">
        <v>48.982752560060888</v>
      </c>
      <c r="BI8" s="28">
        <v>0</v>
      </c>
      <c r="BJ8" s="28">
        <v>18.941871603937845</v>
      </c>
      <c r="BK8" s="29">
        <f>SUM(C8:BJ8)</f>
        <v>15218.163461052263</v>
      </c>
    </row>
    <row r="9" spans="1:107" x14ac:dyDescent="0.2">
      <c r="A9" s="23"/>
      <c r="B9" s="30" t="s">
        <v>87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7.0011906112338096</v>
      </c>
      <c r="I9" s="31">
        <f t="shared" si="0"/>
        <v>9438.0207111109357</v>
      </c>
      <c r="J9" s="31">
        <f t="shared" si="0"/>
        <v>3026.4690013794607</v>
      </c>
      <c r="K9" s="31">
        <f t="shared" si="0"/>
        <v>4.6747513899680939</v>
      </c>
      <c r="L9" s="31">
        <f t="shared" si="0"/>
        <v>197.84270367097642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4.7942403357254042</v>
      </c>
      <c r="S9" s="31">
        <f t="shared" si="0"/>
        <v>393.27445028460022</v>
      </c>
      <c r="T9" s="31">
        <f t="shared" si="0"/>
        <v>783.50720314671889</v>
      </c>
      <c r="U9" s="31">
        <f t="shared" si="0"/>
        <v>0</v>
      </c>
      <c r="V9" s="31">
        <f t="shared" si="0"/>
        <v>26.791456071312638</v>
      </c>
      <c r="W9" s="31">
        <f t="shared" si="0"/>
        <v>6.1534903641378407E-3</v>
      </c>
      <c r="X9" s="31">
        <f t="shared" si="0"/>
        <v>47.401321460858419</v>
      </c>
      <c r="Y9" s="31">
        <f t="shared" si="0"/>
        <v>0</v>
      </c>
      <c r="Z9" s="31">
        <f t="shared" si="0"/>
        <v>0</v>
      </c>
      <c r="AA9" s="31">
        <f t="shared" si="0"/>
        <v>7.9197506367866724E-2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0.24707468008896766</v>
      </c>
      <c r="AH9" s="31">
        <f t="shared" si="0"/>
        <v>5.5230435843097732E-2</v>
      </c>
      <c r="AI9" s="31">
        <f t="shared" si="0"/>
        <v>0</v>
      </c>
      <c r="AJ9" s="31">
        <f t="shared" si="0"/>
        <v>0</v>
      </c>
      <c r="AK9" s="31">
        <f t="shared" si="0"/>
        <v>0.51131374146406794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23.71982394146384</v>
      </c>
      <c r="AW9" s="31">
        <f t="shared" si="0"/>
        <v>861.83795980903108</v>
      </c>
      <c r="AX9" s="31">
        <f t="shared" si="0"/>
        <v>153.20240415917593</v>
      </c>
      <c r="AY9" s="31">
        <f t="shared" si="0"/>
        <v>50.011410465455619</v>
      </c>
      <c r="AZ9" s="31">
        <f t="shared" si="0"/>
        <v>100.11829913510259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14.176550455182934</v>
      </c>
      <c r="BG9" s="31">
        <f t="shared" si="0"/>
        <v>16.496389606936205</v>
      </c>
      <c r="BH9" s="31">
        <f t="shared" si="0"/>
        <v>48.982752560060888</v>
      </c>
      <c r="BI9" s="31">
        <f t="shared" si="0"/>
        <v>0</v>
      </c>
      <c r="BJ9" s="31">
        <f t="shared" si="0"/>
        <v>18.941871603937845</v>
      </c>
      <c r="BK9" s="29">
        <f>SUM(C9:BJ9)</f>
        <v>15218.163461052263</v>
      </c>
    </row>
    <row r="10" spans="1:107" x14ac:dyDescent="0.2">
      <c r="A10" s="23" t="s">
        <v>79</v>
      </c>
      <c r="B10" s="26" t="s">
        <v>3</v>
      </c>
      <c r="C10" s="69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1"/>
    </row>
    <row r="11" spans="1:107" x14ac:dyDescent="0.2">
      <c r="A11" s="23"/>
      <c r="B11" s="27" t="s">
        <v>105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0.54327454076443515</v>
      </c>
      <c r="I11" s="28">
        <v>1.9719117731809623</v>
      </c>
      <c r="J11" s="28">
        <v>0.40653119095689766</v>
      </c>
      <c r="K11" s="28">
        <v>0</v>
      </c>
      <c r="L11" s="28">
        <v>17.045158677722608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0.65177728377026789</v>
      </c>
      <c r="S11" s="28">
        <v>0.63617316967022752</v>
      </c>
      <c r="T11" s="28">
        <v>8.824481396045428</v>
      </c>
      <c r="U11" s="28">
        <v>0</v>
      </c>
      <c r="V11" s="28">
        <v>0.3916732796558352</v>
      </c>
      <c r="W11" s="28">
        <v>0</v>
      </c>
      <c r="X11" s="28">
        <v>0</v>
      </c>
      <c r="Y11" s="28">
        <v>0</v>
      </c>
      <c r="Z11" s="28">
        <v>0</v>
      </c>
      <c r="AA11" s="28">
        <v>3.1321619572538921E-2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4.0404993574061229E-2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1.8200900214068987</v>
      </c>
      <c r="AW11" s="28">
        <v>11.205678013824564</v>
      </c>
      <c r="AX11" s="28">
        <v>7.2133242340343262</v>
      </c>
      <c r="AY11" s="28">
        <v>0</v>
      </c>
      <c r="AZ11" s="28">
        <v>8.0074750382275202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2.966798901434176</v>
      </c>
      <c r="BG11" s="28">
        <v>14.581630449865386</v>
      </c>
      <c r="BH11" s="28">
        <v>6.3091732645961889</v>
      </c>
      <c r="BI11" s="28">
        <v>0</v>
      </c>
      <c r="BJ11" s="28">
        <v>1.7501425113643463</v>
      </c>
      <c r="BK11" s="29">
        <f t="shared" ref="BK11:BK12" si="1">SUM(C11:BJ11)</f>
        <v>84.397020359666655</v>
      </c>
    </row>
    <row r="12" spans="1:107" x14ac:dyDescent="0.2">
      <c r="A12" s="23"/>
      <c r="B12" s="30" t="s">
        <v>88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0.54327454076443515</v>
      </c>
      <c r="I12" s="31">
        <f t="shared" si="2"/>
        <v>1.9719117731809623</v>
      </c>
      <c r="J12" s="31">
        <f t="shared" si="2"/>
        <v>0.40653119095689766</v>
      </c>
      <c r="K12" s="31">
        <f t="shared" si="2"/>
        <v>0</v>
      </c>
      <c r="L12" s="31">
        <f t="shared" si="2"/>
        <v>17.045158677722608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0.65177728377026789</v>
      </c>
      <c r="S12" s="31">
        <f t="shared" si="2"/>
        <v>0.63617316967022752</v>
      </c>
      <c r="T12" s="31">
        <f t="shared" si="2"/>
        <v>8.824481396045428</v>
      </c>
      <c r="U12" s="31">
        <f t="shared" si="2"/>
        <v>0</v>
      </c>
      <c r="V12" s="31">
        <f t="shared" si="2"/>
        <v>0.3916732796558352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3.1321619572538921E-2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4.0404993574061229E-2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1.8200900214068987</v>
      </c>
      <c r="AW12" s="31">
        <f t="shared" si="2"/>
        <v>11.205678013824564</v>
      </c>
      <c r="AX12" s="31">
        <f t="shared" si="2"/>
        <v>7.2133242340343262</v>
      </c>
      <c r="AY12" s="31">
        <f t="shared" si="2"/>
        <v>0</v>
      </c>
      <c r="AZ12" s="31">
        <f t="shared" si="2"/>
        <v>8.0074750382275202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2.966798901434176</v>
      </c>
      <c r="BG12" s="31">
        <f t="shared" si="2"/>
        <v>14.581630449865386</v>
      </c>
      <c r="BH12" s="31">
        <f t="shared" si="2"/>
        <v>6.3091732645961889</v>
      </c>
      <c r="BI12" s="31">
        <f t="shared" si="2"/>
        <v>0</v>
      </c>
      <c r="BJ12" s="31">
        <f t="shared" si="2"/>
        <v>1.7501425113643463</v>
      </c>
      <c r="BK12" s="29">
        <f t="shared" si="1"/>
        <v>84.397020359666655</v>
      </c>
    </row>
    <row r="13" spans="1:107" x14ac:dyDescent="0.2">
      <c r="A13" s="23" t="s">
        <v>80</v>
      </c>
      <c r="B13" s="26" t="s">
        <v>10</v>
      </c>
      <c r="C13" s="69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1"/>
    </row>
    <row r="14" spans="1:107" x14ac:dyDescent="0.2">
      <c r="A14" s="23"/>
      <c r="B14" s="27" t="s">
        <v>106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5.9642882633300066E-2</v>
      </c>
      <c r="I14" s="28">
        <v>9.5457450000000126</v>
      </c>
      <c r="J14" s="28">
        <v>0</v>
      </c>
      <c r="K14" s="28">
        <v>0</v>
      </c>
      <c r="L14" s="28">
        <v>10.767600360000012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4.0251224700000046E-2</v>
      </c>
      <c r="S14" s="28">
        <v>9.5457450000000126</v>
      </c>
      <c r="T14" s="28">
        <v>0</v>
      </c>
      <c r="U14" s="28">
        <v>0</v>
      </c>
      <c r="V14" s="28">
        <v>4.5183193000000052E-2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0.57226161903275807</v>
      </c>
      <c r="AW14" s="28">
        <v>5.6714212133343276</v>
      </c>
      <c r="AX14" s="28">
        <v>0</v>
      </c>
      <c r="AY14" s="28">
        <v>0</v>
      </c>
      <c r="AZ14" s="28">
        <v>2.5283376751335025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6.8199645499368675E-2</v>
      </c>
      <c r="BG14" s="28">
        <v>0</v>
      </c>
      <c r="BH14" s="28">
        <v>0</v>
      </c>
      <c r="BI14" s="28">
        <v>0</v>
      </c>
      <c r="BJ14" s="28">
        <v>2.5703107292667111</v>
      </c>
      <c r="BK14" s="29">
        <f t="shared" ref="BK14:BK16" si="3">SUM(C14:BJ14)</f>
        <v>41.4146985426</v>
      </c>
    </row>
    <row r="15" spans="1:107" x14ac:dyDescent="0.2">
      <c r="A15" s="23"/>
      <c r="B15" s="27" t="s">
        <v>107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0.16680420509991312</v>
      </c>
      <c r="I15" s="28">
        <v>6.5230614866671122</v>
      </c>
      <c r="J15" s="28">
        <v>0</v>
      </c>
      <c r="K15" s="28">
        <v>0</v>
      </c>
      <c r="L15" s="28">
        <v>7.119280148200259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0.22561338803301773</v>
      </c>
      <c r="S15" s="28">
        <v>0</v>
      </c>
      <c r="T15" s="28">
        <v>6.382643333330501E-2</v>
      </c>
      <c r="U15" s="28">
        <v>0</v>
      </c>
      <c r="V15" s="28">
        <v>1.4961382109997174</v>
      </c>
      <c r="W15" s="28">
        <v>0</v>
      </c>
      <c r="X15" s="28">
        <v>0.87767166666696572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1.4418891000006009E-3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0.91872097586586121</v>
      </c>
      <c r="AW15" s="28">
        <v>1.1898368245003959</v>
      </c>
      <c r="AX15" s="28">
        <v>0.62690833333356122</v>
      </c>
      <c r="AY15" s="28">
        <v>0</v>
      </c>
      <c r="AZ15" s="28">
        <v>4.3983637903676334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1.0326789910317133</v>
      </c>
      <c r="BG15" s="28">
        <v>6.2690833333326118E-2</v>
      </c>
      <c r="BH15" s="28">
        <v>0.8776716666668658</v>
      </c>
      <c r="BI15" s="28">
        <v>0</v>
      </c>
      <c r="BJ15" s="28">
        <v>1.7150469194670146</v>
      </c>
      <c r="BK15" s="29">
        <f t="shared" si="3"/>
        <v>27.295755762666662</v>
      </c>
    </row>
    <row r="16" spans="1:107" x14ac:dyDescent="0.2">
      <c r="A16" s="23"/>
      <c r="B16" s="30" t="s">
        <v>95</v>
      </c>
      <c r="C16" s="31">
        <f>SUM(C14:C15)</f>
        <v>0</v>
      </c>
      <c r="D16" s="31">
        <f>SUM(D14:D15)</f>
        <v>0</v>
      </c>
      <c r="E16" s="31">
        <f>SUM(E14:E15)</f>
        <v>0</v>
      </c>
      <c r="F16" s="31">
        <f>SUM(F14:F15)</f>
        <v>0</v>
      </c>
      <c r="G16" s="31">
        <f>SUM(G14:G15)</f>
        <v>0</v>
      </c>
      <c r="H16" s="31">
        <f>SUM(H14:H15)</f>
        <v>0.22644708773321318</v>
      </c>
      <c r="I16" s="31">
        <f>SUM(I14:I15)</f>
        <v>16.068806486667125</v>
      </c>
      <c r="J16" s="31">
        <f>SUM(J14:J15)</f>
        <v>0</v>
      </c>
      <c r="K16" s="31">
        <f>SUM(K14:K15)</f>
        <v>0</v>
      </c>
      <c r="L16" s="31">
        <f>SUM(L14:L15)</f>
        <v>17.886880508200271</v>
      </c>
      <c r="M16" s="31">
        <f>SUM(M14:M15)</f>
        <v>0</v>
      </c>
      <c r="N16" s="31">
        <f>SUM(N14:N15)</f>
        <v>0</v>
      </c>
      <c r="O16" s="31">
        <f>SUM(O14:O15)</f>
        <v>0</v>
      </c>
      <c r="P16" s="31">
        <f>SUM(P14:P15)</f>
        <v>0</v>
      </c>
      <c r="Q16" s="31">
        <f>SUM(Q14:Q15)</f>
        <v>0</v>
      </c>
      <c r="R16" s="31">
        <f>SUM(R14:R15)</f>
        <v>0.26586461273301776</v>
      </c>
      <c r="S16" s="31">
        <f>SUM(S14:S15)</f>
        <v>9.5457450000000126</v>
      </c>
      <c r="T16" s="31">
        <f>SUM(T14:T15)</f>
        <v>6.382643333330501E-2</v>
      </c>
      <c r="U16" s="31">
        <f>SUM(U14:U15)</f>
        <v>0</v>
      </c>
      <c r="V16" s="31">
        <f>SUM(V14:V15)</f>
        <v>1.5413214039997174</v>
      </c>
      <c r="W16" s="31">
        <f>SUM(W14:W15)</f>
        <v>0</v>
      </c>
      <c r="X16" s="31">
        <f>SUM(X14:X15)</f>
        <v>0.87767166666696572</v>
      </c>
      <c r="Y16" s="31">
        <f>SUM(Y14:Y15)</f>
        <v>0</v>
      </c>
      <c r="Z16" s="31">
        <f>SUM(Z14:Z15)</f>
        <v>0</v>
      </c>
      <c r="AA16" s="31">
        <f>SUM(AA14:AA15)</f>
        <v>0</v>
      </c>
      <c r="AB16" s="31">
        <f>SUM(AB14:AB15)</f>
        <v>0</v>
      </c>
      <c r="AC16" s="31">
        <f>SUM(AC14:AC15)</f>
        <v>0</v>
      </c>
      <c r="AD16" s="31">
        <f>SUM(AD14:AD15)</f>
        <v>0</v>
      </c>
      <c r="AE16" s="31">
        <f>SUM(AE14:AE15)</f>
        <v>0</v>
      </c>
      <c r="AF16" s="31">
        <f>SUM(AF14:AF15)</f>
        <v>0</v>
      </c>
      <c r="AG16" s="31">
        <f>SUM(AG14:AG15)</f>
        <v>1.4418891000006009E-3</v>
      </c>
      <c r="AH16" s="31">
        <f>SUM(AH14:AH15)</f>
        <v>0</v>
      </c>
      <c r="AI16" s="31">
        <f>SUM(AI14:AI15)</f>
        <v>0</v>
      </c>
      <c r="AJ16" s="31">
        <f>SUM(AJ14:AJ15)</f>
        <v>0</v>
      </c>
      <c r="AK16" s="31">
        <f>SUM(AK14:AK15)</f>
        <v>0</v>
      </c>
      <c r="AL16" s="31">
        <f>SUM(AL14:AL15)</f>
        <v>0</v>
      </c>
      <c r="AM16" s="31">
        <f>SUM(AM14:AM15)</f>
        <v>0</v>
      </c>
      <c r="AN16" s="31">
        <f>SUM(AN14:AN15)</f>
        <v>0</v>
      </c>
      <c r="AO16" s="31">
        <f>SUM(AO14:AO15)</f>
        <v>0</v>
      </c>
      <c r="AP16" s="31">
        <f>SUM(AP14:AP15)</f>
        <v>0</v>
      </c>
      <c r="AQ16" s="31">
        <f>SUM(AQ14:AQ15)</f>
        <v>0</v>
      </c>
      <c r="AR16" s="31">
        <f>SUM(AR14:AR15)</f>
        <v>0</v>
      </c>
      <c r="AS16" s="31">
        <f>SUM(AS14:AS15)</f>
        <v>0</v>
      </c>
      <c r="AT16" s="31">
        <f>SUM(AT14:AT15)</f>
        <v>0</v>
      </c>
      <c r="AU16" s="31">
        <f>SUM(AU14:AU15)</f>
        <v>0</v>
      </c>
      <c r="AV16" s="31">
        <f>SUM(AV14:AV15)</f>
        <v>1.4909825948986193</v>
      </c>
      <c r="AW16" s="31">
        <f>SUM(AW14:AW15)</f>
        <v>6.8612580378347232</v>
      </c>
      <c r="AX16" s="31">
        <f>SUM(AX14:AX15)</f>
        <v>0.62690833333356122</v>
      </c>
      <c r="AY16" s="31">
        <f>SUM(AY14:AY15)</f>
        <v>0</v>
      </c>
      <c r="AZ16" s="31">
        <f>SUM(AZ14:AZ15)</f>
        <v>6.9267014655011359</v>
      </c>
      <c r="BA16" s="31">
        <f>SUM(BA14:BA15)</f>
        <v>0</v>
      </c>
      <c r="BB16" s="31">
        <f>SUM(BB14:BB15)</f>
        <v>0</v>
      </c>
      <c r="BC16" s="31">
        <f>SUM(BC14:BC15)</f>
        <v>0</v>
      </c>
      <c r="BD16" s="31">
        <f>SUM(BD14:BD15)</f>
        <v>0</v>
      </c>
      <c r="BE16" s="31">
        <f>SUM(BE14:BE15)</f>
        <v>0</v>
      </c>
      <c r="BF16" s="31">
        <f>SUM(BF14:BF15)</f>
        <v>1.1008786365310821</v>
      </c>
      <c r="BG16" s="31">
        <f>SUM(BG14:BG15)</f>
        <v>6.2690833333326118E-2</v>
      </c>
      <c r="BH16" s="31">
        <f>SUM(BH14:BH15)</f>
        <v>0.8776716666668658</v>
      </c>
      <c r="BI16" s="31">
        <f>SUM(BI14:BI15)</f>
        <v>0</v>
      </c>
      <c r="BJ16" s="31">
        <f>SUM(BJ14:BJ15)</f>
        <v>4.2853576487337257</v>
      </c>
      <c r="BK16" s="29">
        <f t="shared" si="3"/>
        <v>68.710454305266666</v>
      </c>
    </row>
    <row r="17" spans="1:63" x14ac:dyDescent="0.2">
      <c r="A17" s="23" t="s">
        <v>81</v>
      </c>
      <c r="B17" s="26" t="s">
        <v>14</v>
      </c>
      <c r="C17" s="69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  <c r="BJ17" s="70"/>
      <c r="BK17" s="71"/>
    </row>
    <row r="18" spans="1:63" x14ac:dyDescent="0.2">
      <c r="A18" s="23"/>
      <c r="B18" s="30" t="s">
        <v>39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  <c r="AX18" s="31">
        <v>0</v>
      </c>
      <c r="AY18" s="31">
        <v>0</v>
      </c>
      <c r="AZ18" s="31">
        <v>0</v>
      </c>
      <c r="BA18" s="31">
        <v>0</v>
      </c>
      <c r="BB18" s="31">
        <v>0</v>
      </c>
      <c r="BC18" s="31">
        <v>0</v>
      </c>
      <c r="BD18" s="31">
        <v>0</v>
      </c>
      <c r="BE18" s="31">
        <v>0</v>
      </c>
      <c r="BF18" s="31">
        <v>0</v>
      </c>
      <c r="BG18" s="31">
        <v>0</v>
      </c>
      <c r="BH18" s="31">
        <v>0</v>
      </c>
      <c r="BI18" s="31">
        <v>0</v>
      </c>
      <c r="BJ18" s="31">
        <v>0</v>
      </c>
      <c r="BK18" s="29">
        <f t="shared" ref="BK18:BK19" si="4">SUM(C18:BJ18)</f>
        <v>0</v>
      </c>
    </row>
    <row r="19" spans="1:63" x14ac:dyDescent="0.2">
      <c r="A19" s="23"/>
      <c r="B19" s="30" t="s">
        <v>94</v>
      </c>
      <c r="C19" s="31">
        <f>SUM(C18)</f>
        <v>0</v>
      </c>
      <c r="D19" s="31">
        <f t="shared" ref="D19:BJ19" si="5">SUM(D18)</f>
        <v>0</v>
      </c>
      <c r="E19" s="31">
        <f t="shared" si="5"/>
        <v>0</v>
      </c>
      <c r="F19" s="31">
        <f t="shared" si="5"/>
        <v>0</v>
      </c>
      <c r="G19" s="31">
        <f t="shared" si="5"/>
        <v>0</v>
      </c>
      <c r="H19" s="31">
        <f t="shared" si="5"/>
        <v>0</v>
      </c>
      <c r="I19" s="31">
        <f t="shared" si="5"/>
        <v>0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31">
        <f t="shared" si="5"/>
        <v>0</v>
      </c>
      <c r="O19" s="31">
        <f t="shared" si="5"/>
        <v>0</v>
      </c>
      <c r="P19" s="31">
        <f t="shared" si="5"/>
        <v>0</v>
      </c>
      <c r="Q19" s="31">
        <f t="shared" si="5"/>
        <v>0</v>
      </c>
      <c r="R19" s="31">
        <f t="shared" si="5"/>
        <v>0</v>
      </c>
      <c r="S19" s="31">
        <f t="shared" si="5"/>
        <v>0</v>
      </c>
      <c r="T19" s="31">
        <f t="shared" si="5"/>
        <v>0</v>
      </c>
      <c r="U19" s="31">
        <f t="shared" si="5"/>
        <v>0</v>
      </c>
      <c r="V19" s="31">
        <f t="shared" si="5"/>
        <v>0</v>
      </c>
      <c r="W19" s="31">
        <f t="shared" si="5"/>
        <v>0</v>
      </c>
      <c r="X19" s="31">
        <f t="shared" si="5"/>
        <v>0</v>
      </c>
      <c r="Y19" s="31">
        <f t="shared" si="5"/>
        <v>0</v>
      </c>
      <c r="Z19" s="31">
        <f t="shared" si="5"/>
        <v>0</v>
      </c>
      <c r="AA19" s="31">
        <f t="shared" si="5"/>
        <v>0</v>
      </c>
      <c r="AB19" s="31">
        <f t="shared" si="5"/>
        <v>0</v>
      </c>
      <c r="AC19" s="31">
        <f t="shared" si="5"/>
        <v>0</v>
      </c>
      <c r="AD19" s="31">
        <f t="shared" si="5"/>
        <v>0</v>
      </c>
      <c r="AE19" s="31">
        <f t="shared" si="5"/>
        <v>0</v>
      </c>
      <c r="AF19" s="31">
        <f t="shared" si="5"/>
        <v>0</v>
      </c>
      <c r="AG19" s="31">
        <f t="shared" si="5"/>
        <v>0</v>
      </c>
      <c r="AH19" s="31">
        <f t="shared" si="5"/>
        <v>0</v>
      </c>
      <c r="AI19" s="31">
        <f t="shared" si="5"/>
        <v>0</v>
      </c>
      <c r="AJ19" s="31">
        <f t="shared" si="5"/>
        <v>0</v>
      </c>
      <c r="AK19" s="31">
        <f t="shared" si="5"/>
        <v>0</v>
      </c>
      <c r="AL19" s="31">
        <f t="shared" si="5"/>
        <v>0</v>
      </c>
      <c r="AM19" s="31">
        <f t="shared" si="5"/>
        <v>0</v>
      </c>
      <c r="AN19" s="31">
        <f t="shared" si="5"/>
        <v>0</v>
      </c>
      <c r="AO19" s="31">
        <f t="shared" si="5"/>
        <v>0</v>
      </c>
      <c r="AP19" s="31">
        <f t="shared" si="5"/>
        <v>0</v>
      </c>
      <c r="AQ19" s="31">
        <f t="shared" si="5"/>
        <v>0</v>
      </c>
      <c r="AR19" s="31">
        <f t="shared" si="5"/>
        <v>0</v>
      </c>
      <c r="AS19" s="31">
        <f t="shared" si="5"/>
        <v>0</v>
      </c>
      <c r="AT19" s="31">
        <f t="shared" si="5"/>
        <v>0</v>
      </c>
      <c r="AU19" s="31">
        <f t="shared" si="5"/>
        <v>0</v>
      </c>
      <c r="AV19" s="31">
        <f t="shared" si="5"/>
        <v>0</v>
      </c>
      <c r="AW19" s="31">
        <f t="shared" si="5"/>
        <v>0</v>
      </c>
      <c r="AX19" s="31">
        <f t="shared" si="5"/>
        <v>0</v>
      </c>
      <c r="AY19" s="31">
        <f t="shared" si="5"/>
        <v>0</v>
      </c>
      <c r="AZ19" s="31">
        <f t="shared" si="5"/>
        <v>0</v>
      </c>
      <c r="BA19" s="31">
        <f t="shared" si="5"/>
        <v>0</v>
      </c>
      <c r="BB19" s="31">
        <f t="shared" si="5"/>
        <v>0</v>
      </c>
      <c r="BC19" s="31">
        <f t="shared" si="5"/>
        <v>0</v>
      </c>
      <c r="BD19" s="31">
        <f t="shared" si="5"/>
        <v>0</v>
      </c>
      <c r="BE19" s="31">
        <f t="shared" si="5"/>
        <v>0</v>
      </c>
      <c r="BF19" s="31">
        <f t="shared" si="5"/>
        <v>0</v>
      </c>
      <c r="BG19" s="31">
        <f t="shared" si="5"/>
        <v>0</v>
      </c>
      <c r="BH19" s="31">
        <f t="shared" si="5"/>
        <v>0</v>
      </c>
      <c r="BI19" s="31">
        <f t="shared" si="5"/>
        <v>0</v>
      </c>
      <c r="BJ19" s="31">
        <f t="shared" si="5"/>
        <v>0</v>
      </c>
      <c r="BK19" s="29">
        <f t="shared" si="4"/>
        <v>0</v>
      </c>
    </row>
    <row r="20" spans="1:63" x14ac:dyDescent="0.2">
      <c r="A20" s="23" t="s">
        <v>83</v>
      </c>
      <c r="B20" s="26" t="s">
        <v>99</v>
      </c>
      <c r="C20" s="69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70"/>
      <c r="BI20" s="70"/>
      <c r="BJ20" s="70"/>
      <c r="BK20" s="71"/>
    </row>
    <row r="21" spans="1:63" x14ac:dyDescent="0.2">
      <c r="A21" s="23"/>
      <c r="B21" s="32" t="s">
        <v>39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</row>
    <row r="22" spans="1:63" x14ac:dyDescent="0.2">
      <c r="A22" s="23"/>
      <c r="B22" s="30" t="s">
        <v>93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  <c r="AX22" s="31">
        <v>0</v>
      </c>
      <c r="AY22" s="31">
        <v>0</v>
      </c>
      <c r="AZ22" s="31">
        <v>0</v>
      </c>
      <c r="BA22" s="31">
        <v>0</v>
      </c>
      <c r="BB22" s="31">
        <v>0</v>
      </c>
      <c r="BC22" s="31">
        <v>0</v>
      </c>
      <c r="BD22" s="31">
        <v>0</v>
      </c>
      <c r="BE22" s="31">
        <v>0</v>
      </c>
      <c r="BF22" s="31">
        <v>0</v>
      </c>
      <c r="BG22" s="31">
        <v>0</v>
      </c>
      <c r="BH22" s="31">
        <v>0</v>
      </c>
      <c r="BI22" s="31">
        <v>0</v>
      </c>
      <c r="BJ22" s="31">
        <v>0</v>
      </c>
      <c r="BK22" s="29">
        <f>SUM(C22:BJ22)</f>
        <v>0</v>
      </c>
    </row>
    <row r="23" spans="1:63" x14ac:dyDescent="0.2">
      <c r="A23" s="23" t="s">
        <v>84</v>
      </c>
      <c r="B23" s="26" t="s">
        <v>15</v>
      </c>
      <c r="C23" s="69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1"/>
    </row>
    <row r="24" spans="1:63" x14ac:dyDescent="0.2">
      <c r="A24" s="23"/>
      <c r="B24" s="27" t="s">
        <v>108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1.1603533143705069</v>
      </c>
      <c r="I24" s="28">
        <v>69.773816379920902</v>
      </c>
      <c r="J24" s="28">
        <v>2.3529286404084826</v>
      </c>
      <c r="K24" s="28">
        <v>0</v>
      </c>
      <c r="L24" s="28">
        <v>128.70909670510238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0.85728050460226501</v>
      </c>
      <c r="S24" s="28">
        <v>6.7980372533579967</v>
      </c>
      <c r="T24" s="28">
        <v>3.7099795349801328</v>
      </c>
      <c r="U24" s="28">
        <v>0</v>
      </c>
      <c r="V24" s="28">
        <v>6.7348714328240664</v>
      </c>
      <c r="W24" s="28">
        <v>3.0096731331227752E-2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0.12133502279198335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21.606017845069456</v>
      </c>
      <c r="AW24" s="28">
        <v>116.82589902841134</v>
      </c>
      <c r="AX24" s="28">
        <v>4.5097957213860562</v>
      </c>
      <c r="AY24" s="28">
        <v>0</v>
      </c>
      <c r="AZ24" s="28">
        <v>119.6791266539544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20.433404189012496</v>
      </c>
      <c r="BG24" s="28">
        <v>1.8175287021188462</v>
      </c>
      <c r="BH24" s="28">
        <v>8.4847000420052865</v>
      </c>
      <c r="BI24" s="28">
        <v>0</v>
      </c>
      <c r="BJ24" s="28">
        <v>8.6923932669188506</v>
      </c>
      <c r="BK24" s="29">
        <f t="shared" ref="BK24:BK39" si="6">SUM(C24:BJ24)</f>
        <v>522.29666096856681</v>
      </c>
    </row>
    <row r="25" spans="1:63" x14ac:dyDescent="0.2">
      <c r="A25" s="23"/>
      <c r="B25" s="27" t="s">
        <v>109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7.1836571499877461E-2</v>
      </c>
      <c r="I25" s="28">
        <v>0</v>
      </c>
      <c r="J25" s="28">
        <v>0</v>
      </c>
      <c r="K25" s="28">
        <v>0</v>
      </c>
      <c r="L25" s="28">
        <v>5.3950693333358189E-2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5.3597465933257808E-2</v>
      </c>
      <c r="S25" s="28">
        <v>0</v>
      </c>
      <c r="T25" s="28">
        <v>0</v>
      </c>
      <c r="U25" s="28">
        <v>0</v>
      </c>
      <c r="V25" s="28">
        <v>0.19152496133350652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2.2447238666602247E-2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3.4069887285326681</v>
      </c>
      <c r="AW25" s="28">
        <v>2.681297761933652</v>
      </c>
      <c r="AX25" s="28">
        <v>3.9696810000003975E-2</v>
      </c>
      <c r="AY25" s="28">
        <v>0</v>
      </c>
      <c r="AZ25" s="28">
        <v>11.291816430400967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1.2526152272328275</v>
      </c>
      <c r="BG25" s="28">
        <v>0</v>
      </c>
      <c r="BH25" s="28">
        <v>0</v>
      </c>
      <c r="BI25" s="28">
        <v>0</v>
      </c>
      <c r="BJ25" s="28">
        <v>0.31151377999993118</v>
      </c>
      <c r="BK25" s="29">
        <f t="shared" si="6"/>
        <v>19.377285668866651</v>
      </c>
    </row>
    <row r="26" spans="1:63" x14ac:dyDescent="0.2">
      <c r="A26" s="23"/>
      <c r="B26" s="27" t="s">
        <v>110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0.20420096933334109</v>
      </c>
      <c r="I26" s="28">
        <v>0.12511731200000487</v>
      </c>
      <c r="J26" s="28">
        <v>0</v>
      </c>
      <c r="K26" s="28">
        <v>0</v>
      </c>
      <c r="L26" s="28">
        <v>10.335783758733701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0.33539082826631306</v>
      </c>
      <c r="S26" s="28">
        <v>0</v>
      </c>
      <c r="T26" s="28">
        <v>7.4660903100002909E-2</v>
      </c>
      <c r="U26" s="28">
        <v>0</v>
      </c>
      <c r="V26" s="28">
        <v>0.87017395036663392</v>
      </c>
      <c r="W26" s="28">
        <v>1.2916441999987247E-2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0.22339148953307941</v>
      </c>
      <c r="AH26" s="28">
        <v>0</v>
      </c>
      <c r="AI26" s="28">
        <v>0</v>
      </c>
      <c r="AJ26" s="28">
        <v>0</v>
      </c>
      <c r="AK26" s="28">
        <v>0.1613381027998407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4.6863717010925701</v>
      </c>
      <c r="AW26" s="28">
        <v>1.1789597991654195</v>
      </c>
      <c r="AX26" s="28">
        <v>0.62233765999938551</v>
      </c>
      <c r="AY26" s="28">
        <v>0</v>
      </c>
      <c r="AZ26" s="28">
        <v>5.8922566369276339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6.5403918964890355</v>
      </c>
      <c r="BG26" s="28">
        <v>3.0060942884637152</v>
      </c>
      <c r="BH26" s="28">
        <v>0.35226659999965215</v>
      </c>
      <c r="BI26" s="28">
        <v>0</v>
      </c>
      <c r="BJ26" s="28">
        <v>3.7469599239630185</v>
      </c>
      <c r="BK26" s="29">
        <f t="shared" si="6"/>
        <v>38.368612262233334</v>
      </c>
    </row>
    <row r="27" spans="1:63" x14ac:dyDescent="0.2">
      <c r="A27" s="23"/>
      <c r="B27" s="27" t="s">
        <v>112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0.50359478286636195</v>
      </c>
      <c r="I27" s="28">
        <v>0.33445070999994186</v>
      </c>
      <c r="J27" s="28">
        <v>0.12387063333331549</v>
      </c>
      <c r="K27" s="28">
        <v>0</v>
      </c>
      <c r="L27" s="28">
        <v>13.710771735401314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0.93216337799941329</v>
      </c>
      <c r="S27" s="28">
        <v>0.25646550633333209</v>
      </c>
      <c r="T27" s="28">
        <v>0</v>
      </c>
      <c r="U27" s="28">
        <v>0</v>
      </c>
      <c r="V27" s="28">
        <v>1.4993285314329845</v>
      </c>
      <c r="W27" s="28">
        <v>6.0258349999900577E-3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0.19667559926628322</v>
      </c>
      <c r="AH27" s="28">
        <v>0</v>
      </c>
      <c r="AI27" s="28">
        <v>0</v>
      </c>
      <c r="AJ27" s="28">
        <v>0</v>
      </c>
      <c r="AK27" s="28">
        <v>2.4103339999960232E-3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6.6369190209870146</v>
      </c>
      <c r="AW27" s="28">
        <v>5.0955003085581936</v>
      </c>
      <c r="AX27" s="28">
        <v>2.4103339999960231E-2</v>
      </c>
      <c r="AY27" s="28">
        <v>0</v>
      </c>
      <c r="AZ27" s="28">
        <v>7.213765449689185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10.302383478043934</v>
      </c>
      <c r="BG27" s="28">
        <v>0.30129174999950292</v>
      </c>
      <c r="BH27" s="28">
        <v>0.30129174999950292</v>
      </c>
      <c r="BI27" s="28">
        <v>0</v>
      </c>
      <c r="BJ27" s="28">
        <v>5.8328243717564758</v>
      </c>
      <c r="BK27" s="29">
        <f t="shared" si="6"/>
        <v>53.273836514666698</v>
      </c>
    </row>
    <row r="28" spans="1:63" x14ac:dyDescent="0.2">
      <c r="A28" s="23"/>
      <c r="B28" s="27" t="s">
        <v>113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0.65498609249960915</v>
      </c>
      <c r="I28" s="28">
        <v>0.36973010000006223</v>
      </c>
      <c r="J28" s="28">
        <v>0</v>
      </c>
      <c r="K28" s="28">
        <v>0</v>
      </c>
      <c r="L28" s="28">
        <v>6.4408939489674832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0.51436164466608425</v>
      </c>
      <c r="S28" s="28">
        <v>1.2324336666668072</v>
      </c>
      <c r="T28" s="28">
        <v>0</v>
      </c>
      <c r="U28" s="28">
        <v>0</v>
      </c>
      <c r="V28" s="28">
        <v>1.1356876238332911</v>
      </c>
      <c r="W28" s="28">
        <v>3.6135180000010305E-3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0.18116082209995166</v>
      </c>
      <c r="AH28" s="28">
        <v>0</v>
      </c>
      <c r="AI28" s="28">
        <v>0</v>
      </c>
      <c r="AJ28" s="28">
        <v>0</v>
      </c>
      <c r="AK28" s="28">
        <v>2.1112930533306023E-2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4.7254307103658642</v>
      </c>
      <c r="AW28" s="28">
        <v>0.42157710000012022</v>
      </c>
      <c r="AX28" s="28">
        <v>0</v>
      </c>
      <c r="AY28" s="28">
        <v>0</v>
      </c>
      <c r="AZ28" s="28">
        <v>6.6656765100354143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6.0296560533307586</v>
      </c>
      <c r="BG28" s="28">
        <v>0.41796358200011913</v>
      </c>
      <c r="BH28" s="28">
        <v>0.66247830000018892</v>
      </c>
      <c r="BI28" s="28">
        <v>0</v>
      </c>
      <c r="BJ28" s="28">
        <v>3.9094670368342577</v>
      </c>
      <c r="BK28" s="29">
        <f t="shared" si="6"/>
        <v>33.386229639833317</v>
      </c>
    </row>
    <row r="29" spans="1:63" x14ac:dyDescent="0.2">
      <c r="A29" s="23"/>
      <c r="B29" s="27" t="s">
        <v>114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0.31821370496659712</v>
      </c>
      <c r="I29" s="28">
        <v>1.2426763333301543E-2</v>
      </c>
      <c r="J29" s="28">
        <v>0</v>
      </c>
      <c r="K29" s="28">
        <v>0</v>
      </c>
      <c r="L29" s="28">
        <v>7.0337352570672733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0.48405675083276745</v>
      </c>
      <c r="S29" s="28">
        <v>0.86987343333340805</v>
      </c>
      <c r="T29" s="28">
        <v>0</v>
      </c>
      <c r="U29" s="28">
        <v>0</v>
      </c>
      <c r="V29" s="28">
        <v>0.15527415873331929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8.0779888199918187E-2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3.7003890191664235</v>
      </c>
      <c r="AW29" s="28">
        <v>0.35344670200007955</v>
      </c>
      <c r="AX29" s="28">
        <v>0</v>
      </c>
      <c r="AY29" s="28">
        <v>0</v>
      </c>
      <c r="AZ29" s="28">
        <v>4.401927643300791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4.0998034893322224</v>
      </c>
      <c r="BG29" s="28">
        <v>0.29960800063336746</v>
      </c>
      <c r="BH29" s="28">
        <v>0.73001040000016437</v>
      </c>
      <c r="BI29" s="28">
        <v>0</v>
      </c>
      <c r="BJ29" s="28">
        <v>2.6406018532336946</v>
      </c>
      <c r="BK29" s="29">
        <f t="shared" si="6"/>
        <v>25.180147064133326</v>
      </c>
    </row>
    <row r="30" spans="1:63" x14ac:dyDescent="0.2">
      <c r="A30" s="23"/>
      <c r="B30" s="27" t="s">
        <v>115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1.6510424869761797</v>
      </c>
      <c r="I30" s="28">
        <v>10.043609639063071</v>
      </c>
      <c r="J30" s="28">
        <v>6.695242876496347</v>
      </c>
      <c r="K30" s="28">
        <v>0</v>
      </c>
      <c r="L30" s="28">
        <v>66.475664831689883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2.1478739500731154</v>
      </c>
      <c r="S30" s="28">
        <v>4.0201151424706669</v>
      </c>
      <c r="T30" s="28">
        <v>10.30924164204743</v>
      </c>
      <c r="U30" s="28">
        <v>0</v>
      </c>
      <c r="V30" s="28">
        <v>5.9599781876833013</v>
      </c>
      <c r="W30" s="28">
        <v>2.6529193603220726E-3</v>
      </c>
      <c r="X30" s="28">
        <v>0</v>
      </c>
      <c r="Y30" s="28">
        <v>0</v>
      </c>
      <c r="Z30" s="28">
        <v>0</v>
      </c>
      <c r="AA30" s="28">
        <v>7.048837363606443E-2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3.6010039785296183E-2</v>
      </c>
      <c r="AH30" s="28">
        <v>0</v>
      </c>
      <c r="AI30" s="28">
        <v>0</v>
      </c>
      <c r="AJ30" s="28">
        <v>0</v>
      </c>
      <c r="AK30" s="28">
        <v>0.18422793515557426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15.809770202795965</v>
      </c>
      <c r="AW30" s="28">
        <v>7.0764789273229258</v>
      </c>
      <c r="AX30" s="28">
        <v>4.4848414119763105E-2</v>
      </c>
      <c r="AY30" s="28">
        <v>0</v>
      </c>
      <c r="AZ30" s="28">
        <v>40.329057471536586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19.572891390744402</v>
      </c>
      <c r="BG30" s="28">
        <v>10.463545074932444</v>
      </c>
      <c r="BH30" s="28">
        <v>11.639838583299715</v>
      </c>
      <c r="BI30" s="28">
        <v>0</v>
      </c>
      <c r="BJ30" s="28">
        <v>9.7144266613442838</v>
      </c>
      <c r="BK30" s="29">
        <f t="shared" si="6"/>
        <v>222.24700475053334</v>
      </c>
    </row>
    <row r="31" spans="1:63" x14ac:dyDescent="0.2">
      <c r="A31" s="23"/>
      <c r="B31" s="27" t="s">
        <v>116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2.0011729747666851</v>
      </c>
      <c r="J31" s="28">
        <v>0</v>
      </c>
      <c r="K31" s="28">
        <v>0</v>
      </c>
      <c r="L31" s="28">
        <v>1.9420050198999821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0.78176828274067445</v>
      </c>
      <c r="AW31" s="28">
        <v>0.68013682594121905</v>
      </c>
      <c r="AX31" s="28">
        <v>0</v>
      </c>
      <c r="AY31" s="28">
        <v>0</v>
      </c>
      <c r="AZ31" s="28">
        <v>1.3019805481080511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0.62196937743885072</v>
      </c>
      <c r="BG31" s="28">
        <v>8.1314466600970699E-5</v>
      </c>
      <c r="BH31" s="28">
        <v>8.7997325234350457E-2</v>
      </c>
      <c r="BI31" s="28">
        <v>0</v>
      </c>
      <c r="BJ31" s="28">
        <v>0.36602856940358652</v>
      </c>
      <c r="BK31" s="29">
        <f t="shared" si="6"/>
        <v>7.7831402380000005</v>
      </c>
    </row>
    <row r="32" spans="1:63" x14ac:dyDescent="0.2">
      <c r="A32" s="23"/>
      <c r="B32" s="27" t="s">
        <v>117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0.10331248078217217</v>
      </c>
      <c r="I32" s="28">
        <v>0.26059891410004377</v>
      </c>
      <c r="J32" s="28">
        <v>0.10935390510001837</v>
      </c>
      <c r="K32" s="28">
        <v>0</v>
      </c>
      <c r="L32" s="28">
        <v>0.63115743134010249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0.25616723832260502</v>
      </c>
      <c r="S32" s="28">
        <v>0</v>
      </c>
      <c r="T32" s="28">
        <v>0</v>
      </c>
      <c r="U32" s="28">
        <v>0</v>
      </c>
      <c r="V32" s="28">
        <v>0.1908133972883917</v>
      </c>
      <c r="W32" s="28">
        <v>4.343333297430266E-6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3.625898614167343E-2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1.9130836729505498</v>
      </c>
      <c r="AW32" s="28">
        <v>1.6180900008508079</v>
      </c>
      <c r="AX32" s="28">
        <v>0</v>
      </c>
      <c r="AY32" s="28">
        <v>0</v>
      </c>
      <c r="AZ32" s="28">
        <v>3.462988229932161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2.4626976043801818</v>
      </c>
      <c r="BG32" s="28">
        <v>0.2152837006652186</v>
      </c>
      <c r="BH32" s="28">
        <v>0</v>
      </c>
      <c r="BI32" s="28">
        <v>0</v>
      </c>
      <c r="BJ32" s="28">
        <v>0.76304587557943571</v>
      </c>
      <c r="BK32" s="29">
        <f t="shared" si="6"/>
        <v>12.022855780766658</v>
      </c>
    </row>
    <row r="33" spans="1:63" x14ac:dyDescent="0.2">
      <c r="A33" s="23"/>
      <c r="B33" s="27" t="s">
        <v>118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3.4912782499989164E-2</v>
      </c>
      <c r="I33" s="28">
        <v>0</v>
      </c>
      <c r="J33" s="28">
        <v>0</v>
      </c>
      <c r="K33" s="28">
        <v>0</v>
      </c>
      <c r="L33" s="28">
        <v>1.330060796663397E-2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0.11103797893336045</v>
      </c>
      <c r="S33" s="28">
        <v>0</v>
      </c>
      <c r="T33" s="28">
        <v>0</v>
      </c>
      <c r="U33" s="28">
        <v>0</v>
      </c>
      <c r="V33" s="28">
        <v>1.9487805933349769E-2</v>
      </c>
      <c r="W33" s="28">
        <v>1.2579299749987007E-2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7.1792137338486911E-2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0.59772918370189076</v>
      </c>
      <c r="AW33" s="28">
        <v>0</v>
      </c>
      <c r="AX33" s="28">
        <v>0</v>
      </c>
      <c r="AY33" s="28">
        <v>0</v>
      </c>
      <c r="AZ33" s="28">
        <v>1.6041975722623973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0.92971069747234214</v>
      </c>
      <c r="BG33" s="28">
        <v>0.32445386816679339</v>
      </c>
      <c r="BH33" s="28">
        <v>0</v>
      </c>
      <c r="BI33" s="28">
        <v>0</v>
      </c>
      <c r="BJ33" s="28">
        <v>0.3973995191747699</v>
      </c>
      <c r="BK33" s="29">
        <f t="shared" si="6"/>
        <v>4.1166014532000013</v>
      </c>
    </row>
    <row r="34" spans="1:63" x14ac:dyDescent="0.2">
      <c r="A34" s="23"/>
      <c r="B34" s="27" t="s">
        <v>119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6.9858339633161487E-2</v>
      </c>
      <c r="I34" s="28">
        <v>0.30555600466669686</v>
      </c>
      <c r="J34" s="28">
        <v>0</v>
      </c>
      <c r="K34" s="28">
        <v>0</v>
      </c>
      <c r="L34" s="28">
        <v>1.5646307305670959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0.20238676203304523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7.2306370942272873E-3</v>
      </c>
      <c r="AH34" s="28">
        <v>0</v>
      </c>
      <c r="AI34" s="28">
        <v>0</v>
      </c>
      <c r="AJ34" s="28">
        <v>0</v>
      </c>
      <c r="AK34" s="28">
        <v>1.4075588188762493E-2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0.31987123843282056</v>
      </c>
      <c r="AW34" s="28">
        <v>4.5067770630619314E-2</v>
      </c>
      <c r="AX34" s="28">
        <v>0</v>
      </c>
      <c r="AY34" s="28">
        <v>0</v>
      </c>
      <c r="AZ34" s="28">
        <v>0.41706756210839024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1.2448594371421524</v>
      </c>
      <c r="BG34" s="28">
        <v>0.44436821157853046</v>
      </c>
      <c r="BH34" s="28">
        <v>0.1393574373887414</v>
      </c>
      <c r="BI34" s="28">
        <v>0</v>
      </c>
      <c r="BJ34" s="28">
        <v>1.2164571409357561</v>
      </c>
      <c r="BK34" s="29">
        <f t="shared" si="6"/>
        <v>5.9907868604000001</v>
      </c>
    </row>
    <row r="35" spans="1:63" x14ac:dyDescent="0.2">
      <c r="A35" s="23"/>
      <c r="B35" s="27" t="s">
        <v>120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0.37482251341686063</v>
      </c>
      <c r="I35" s="28">
        <v>0.60749819780762471</v>
      </c>
      <c r="J35" s="28">
        <v>0</v>
      </c>
      <c r="K35" s="28">
        <v>0</v>
      </c>
      <c r="L35" s="28">
        <v>1.0038265015140169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0.75910924386106626</v>
      </c>
      <c r="S35" s="28">
        <v>3.300602260907926</v>
      </c>
      <c r="T35" s="28">
        <v>0</v>
      </c>
      <c r="U35" s="28">
        <v>0</v>
      </c>
      <c r="V35" s="28">
        <v>2.2362620002258389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6.4312825555215107E-3</v>
      </c>
      <c r="AH35" s="28">
        <v>0</v>
      </c>
      <c r="AI35" s="28">
        <v>0</v>
      </c>
      <c r="AJ35" s="28">
        <v>0</v>
      </c>
      <c r="AK35" s="28">
        <v>0.10126123022563432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25.947085186111128</v>
      </c>
      <c r="AW35" s="28">
        <v>1.2208517051541268</v>
      </c>
      <c r="AX35" s="28">
        <v>1.0674686104111786</v>
      </c>
      <c r="AY35" s="28">
        <v>0</v>
      </c>
      <c r="AZ35" s="28">
        <v>13.278925603412354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34.596263231942984</v>
      </c>
      <c r="BG35" s="28">
        <v>2.9063554352395569</v>
      </c>
      <c r="BH35" s="28">
        <v>3.226044769379675</v>
      </c>
      <c r="BI35" s="28">
        <v>0</v>
      </c>
      <c r="BJ35" s="28">
        <v>21.553560009667887</v>
      </c>
      <c r="BK35" s="29">
        <f t="shared" si="6"/>
        <v>112.18636778183338</v>
      </c>
    </row>
    <row r="36" spans="1:63" x14ac:dyDescent="0.2">
      <c r="A36" s="23"/>
      <c r="B36" s="27" t="s">
        <v>121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8.9816306569735467</v>
      </c>
      <c r="I36" s="28">
        <v>1425.1048004500765</v>
      </c>
      <c r="J36" s="28">
        <v>811.19098148869159</v>
      </c>
      <c r="K36" s="28">
        <v>0</v>
      </c>
      <c r="L36" s="28">
        <v>173.31481746062366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19.422784090858602</v>
      </c>
      <c r="S36" s="28">
        <v>265.46511250674189</v>
      </c>
      <c r="T36" s="28">
        <v>697.9757125623064</v>
      </c>
      <c r="U36" s="28">
        <v>0</v>
      </c>
      <c r="V36" s="28">
        <v>30.28145947519365</v>
      </c>
      <c r="W36" s="28">
        <v>0.22441387939872026</v>
      </c>
      <c r="X36" s="28">
        <v>0</v>
      </c>
      <c r="Y36" s="28">
        <v>0</v>
      </c>
      <c r="Z36" s="28">
        <v>0</v>
      </c>
      <c r="AA36" s="28">
        <v>1.3187935081456026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0.55317401391179966</v>
      </c>
      <c r="AH36" s="28">
        <v>2.2564859881414483</v>
      </c>
      <c r="AI36" s="28">
        <v>0.935255508548821</v>
      </c>
      <c r="AJ36" s="28">
        <v>0</v>
      </c>
      <c r="AK36" s="28">
        <v>1.4338457729478864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49.547665630057267</v>
      </c>
      <c r="AW36" s="28">
        <v>327.54140133553335</v>
      </c>
      <c r="AX36" s="28">
        <v>1.0641201763367503</v>
      </c>
      <c r="AY36" s="28">
        <v>0</v>
      </c>
      <c r="AZ36" s="28">
        <v>155.80463796648127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118.25012538157632</v>
      </c>
      <c r="BG36" s="28">
        <v>62.430909604118462</v>
      </c>
      <c r="BH36" s="28">
        <v>63.645674449354146</v>
      </c>
      <c r="BI36" s="28">
        <v>0</v>
      </c>
      <c r="BJ36" s="28">
        <v>135.17995342881491</v>
      </c>
      <c r="BK36" s="29">
        <f t="shared" si="6"/>
        <v>4351.9237553348312</v>
      </c>
    </row>
    <row r="37" spans="1:63" x14ac:dyDescent="0.2">
      <c r="A37" s="23"/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9">
        <f t="shared" si="6"/>
        <v>0</v>
      </c>
    </row>
    <row r="38" spans="1:63" x14ac:dyDescent="0.2">
      <c r="A38" s="23"/>
      <c r="B38" s="30" t="s">
        <v>92</v>
      </c>
      <c r="C38" s="31">
        <f>SUM(C24:C37)</f>
        <v>0</v>
      </c>
      <c r="D38" s="31">
        <f>SUM(D24:D37)</f>
        <v>0</v>
      </c>
      <c r="E38" s="31">
        <f>SUM(E24:E37)</f>
        <v>0</v>
      </c>
      <c r="F38" s="31">
        <f>SUM(F24:F37)</f>
        <v>0</v>
      </c>
      <c r="G38" s="31">
        <f>SUM(G24:G37)</f>
        <v>0</v>
      </c>
      <c r="H38" s="31">
        <f>SUM(H24:H37)</f>
        <v>14.128764695818205</v>
      </c>
      <c r="I38" s="31">
        <f>SUM(I24:I37)</f>
        <v>1508.9387774457348</v>
      </c>
      <c r="J38" s="31">
        <f>SUM(J24:J37)</f>
        <v>820.47237754402977</v>
      </c>
      <c r="K38" s="31">
        <f>SUM(K24:K37)</f>
        <v>0</v>
      </c>
      <c r="L38" s="31">
        <f>SUM(L24:L37)</f>
        <v>411.22963468220689</v>
      </c>
      <c r="M38" s="31">
        <f>SUM(M24:M37)</f>
        <v>0</v>
      </c>
      <c r="N38" s="31">
        <f>SUM(N24:N37)</f>
        <v>0</v>
      </c>
      <c r="O38" s="31">
        <f>SUM(O24:O37)</f>
        <v>0</v>
      </c>
      <c r="P38" s="31">
        <f>SUM(P24:P37)</f>
        <v>0</v>
      </c>
      <c r="Q38" s="31">
        <f>SUM(Q24:Q37)</f>
        <v>0</v>
      </c>
      <c r="R38" s="31">
        <f>SUM(R24:R37)</f>
        <v>26.076209836381896</v>
      </c>
      <c r="S38" s="31">
        <f>SUM(S24:S37)</f>
        <v>281.94263976981205</v>
      </c>
      <c r="T38" s="31">
        <f>SUM(T24:T37)</f>
        <v>712.06959464243391</v>
      </c>
      <c r="U38" s="31">
        <f>SUM(U24:U37)</f>
        <v>0</v>
      </c>
      <c r="V38" s="31">
        <f>SUM(V24:V37)</f>
        <v>49.274861524848333</v>
      </c>
      <c r="W38" s="31">
        <f>SUM(W24:W37)</f>
        <v>0.29230296817353285</v>
      </c>
      <c r="X38" s="31">
        <f>SUM(X24:X37)</f>
        <v>0</v>
      </c>
      <c r="Y38" s="31">
        <f>SUM(Y24:Y37)</f>
        <v>0</v>
      </c>
      <c r="Z38" s="31">
        <f>SUM(Z24:Z37)</f>
        <v>0</v>
      </c>
      <c r="AA38" s="31">
        <f>SUM(AA24:AA37)</f>
        <v>1.389281881781667</v>
      </c>
      <c r="AB38" s="31">
        <f>SUM(AB24:AB37)</f>
        <v>0</v>
      </c>
      <c r="AC38" s="31">
        <f>SUM(AC24:AC37)</f>
        <v>0</v>
      </c>
      <c r="AD38" s="31">
        <f>SUM(AD24:AD37)</f>
        <v>0</v>
      </c>
      <c r="AE38" s="31">
        <f>SUM(AE24:AE37)</f>
        <v>0</v>
      </c>
      <c r="AF38" s="31">
        <f>SUM(AF24:AF37)</f>
        <v>0</v>
      </c>
      <c r="AG38" s="31">
        <f>SUM(AG24:AG37)</f>
        <v>1.5366871573848231</v>
      </c>
      <c r="AH38" s="31">
        <f>SUM(AH24:AH37)</f>
        <v>2.2564859881414483</v>
      </c>
      <c r="AI38" s="31">
        <f>SUM(AI24:AI37)</f>
        <v>0.935255508548821</v>
      </c>
      <c r="AJ38" s="31">
        <f>SUM(AJ24:AJ37)</f>
        <v>0</v>
      </c>
      <c r="AK38" s="31">
        <f>SUM(AK24:AK37)</f>
        <v>1.9182718938510002</v>
      </c>
      <c r="AL38" s="31">
        <f>SUM(AL24:AL37)</f>
        <v>0</v>
      </c>
      <c r="AM38" s="31">
        <f>SUM(AM24:AM37)</f>
        <v>0</v>
      </c>
      <c r="AN38" s="31">
        <f>SUM(AN24:AN37)</f>
        <v>0</v>
      </c>
      <c r="AO38" s="31">
        <f>SUM(AO24:AO37)</f>
        <v>0</v>
      </c>
      <c r="AP38" s="31">
        <f>SUM(AP24:AP37)</f>
        <v>0</v>
      </c>
      <c r="AQ38" s="31">
        <f>SUM(AQ24:AQ37)</f>
        <v>0</v>
      </c>
      <c r="AR38" s="31">
        <f>SUM(AR24:AR37)</f>
        <v>0</v>
      </c>
      <c r="AS38" s="31">
        <f>SUM(AS24:AS37)</f>
        <v>0</v>
      </c>
      <c r="AT38" s="31">
        <f>SUM(AT24:AT37)</f>
        <v>0</v>
      </c>
      <c r="AU38" s="31">
        <f>SUM(AU24:AU37)</f>
        <v>0</v>
      </c>
      <c r="AV38" s="31">
        <f>SUM(AV24:AV37)</f>
        <v>139.67909042200429</v>
      </c>
      <c r="AW38" s="31">
        <f>SUM(AW24:AW37)</f>
        <v>464.73870726550183</v>
      </c>
      <c r="AX38" s="31">
        <f>SUM(AX24:AX37)</f>
        <v>7.3723707322530982</v>
      </c>
      <c r="AY38" s="31">
        <f>SUM(AY24:AY37)</f>
        <v>0</v>
      </c>
      <c r="AZ38" s="31">
        <f>SUM(AZ24:AZ37)</f>
        <v>371.34342427814954</v>
      </c>
      <c r="BA38" s="31">
        <f>SUM(BA24:BA37)</f>
        <v>0</v>
      </c>
      <c r="BB38" s="31">
        <f>SUM(BB24:BB37)</f>
        <v>0</v>
      </c>
      <c r="BC38" s="31">
        <f>SUM(BC24:BC37)</f>
        <v>0</v>
      </c>
      <c r="BD38" s="31">
        <f>SUM(BD24:BD37)</f>
        <v>0</v>
      </c>
      <c r="BE38" s="31">
        <f>SUM(BE24:BE37)</f>
        <v>0</v>
      </c>
      <c r="BF38" s="31">
        <f>SUM(BF24:BF37)</f>
        <v>226.3367714541385</v>
      </c>
      <c r="BG38" s="31">
        <f>SUM(BG24:BG37)</f>
        <v>82.627483532383152</v>
      </c>
      <c r="BH38" s="31">
        <f>SUM(BH24:BH37)</f>
        <v>89.269659656661418</v>
      </c>
      <c r="BI38" s="31">
        <f>SUM(BI24:BI37)</f>
        <v>0</v>
      </c>
      <c r="BJ38" s="31">
        <f>SUM(BJ24:BJ37)</f>
        <v>194.32463143762686</v>
      </c>
      <c r="BK38" s="29">
        <f t="shared" si="6"/>
        <v>5408.1532843178647</v>
      </c>
    </row>
    <row r="39" spans="1:63" x14ac:dyDescent="0.2">
      <c r="A39" s="23"/>
      <c r="B39" s="33" t="s">
        <v>82</v>
      </c>
      <c r="C39" s="28">
        <f>C9+C12+C16+C19+C22+C38</f>
        <v>0</v>
      </c>
      <c r="D39" s="28">
        <f>D9+D12+D16+D19+D22+D38</f>
        <v>0</v>
      </c>
      <c r="E39" s="28">
        <f>E9+E12+E16+E19+E22+E38</f>
        <v>0</v>
      </c>
      <c r="F39" s="28">
        <f>F9+F12+F16+F19+F22+F38</f>
        <v>0</v>
      </c>
      <c r="G39" s="28">
        <f>G9+G12+G16+G19+G22+G38</f>
        <v>0</v>
      </c>
      <c r="H39" s="28">
        <f>H9+H12+H16+H19+H22+H38</f>
        <v>21.899676935549664</v>
      </c>
      <c r="I39" s="28">
        <f>I9+I12+I16+I19+I22+I38</f>
        <v>10965.000206816518</v>
      </c>
      <c r="J39" s="28">
        <f>J9+J12+J16+J19+J22+J38</f>
        <v>3847.3479101144471</v>
      </c>
      <c r="K39" s="28">
        <f>K9+K12+K16+K19+K22+K38</f>
        <v>4.6747513899680939</v>
      </c>
      <c r="L39" s="28">
        <f>L9+L12+L16+L19+L22+L38</f>
        <v>644.00437753910614</v>
      </c>
      <c r="M39" s="28">
        <f>M9+M12+M16+M19+M22+M38</f>
        <v>0</v>
      </c>
      <c r="N39" s="28">
        <f>N9+N12+N16+N19+N22+N38</f>
        <v>0</v>
      </c>
      <c r="O39" s="28">
        <f>O9+O12+O16+O19+O22+O38</f>
        <v>0</v>
      </c>
      <c r="P39" s="28">
        <f>P9+P12+P16+P19+P22+P38</f>
        <v>0</v>
      </c>
      <c r="Q39" s="28">
        <f>Q9+Q12+Q16+Q19+Q22+Q38</f>
        <v>0</v>
      </c>
      <c r="R39" s="28">
        <f>R9+R12+R16+R19+R22+R38</f>
        <v>31.788092068610585</v>
      </c>
      <c r="S39" s="28">
        <f>S9+S12+S16+S19+S22+S38</f>
        <v>685.39900822408254</v>
      </c>
      <c r="T39" s="28">
        <f>T9+T12+T16+T19+T22+T38</f>
        <v>1504.4651056185317</v>
      </c>
      <c r="U39" s="28">
        <f>U9+U12+U16+U19+U22+U38</f>
        <v>0</v>
      </c>
      <c r="V39" s="28">
        <f>V9+V12+V16+V19+V22+V38</f>
        <v>77.999312279816522</v>
      </c>
      <c r="W39" s="28">
        <f>W9+W12+W16+W19+W22+W38</f>
        <v>0.29845645853767067</v>
      </c>
      <c r="X39" s="28">
        <f>X9+X12+X16+X19+X22+X38</f>
        <v>48.278993127525382</v>
      </c>
      <c r="Y39" s="28">
        <f>Y9+Y12+Y16+Y19+Y22+Y38</f>
        <v>0</v>
      </c>
      <c r="Z39" s="28">
        <f>Z9+Z12+Z16+Z19+Z22+Z38</f>
        <v>0</v>
      </c>
      <c r="AA39" s="28">
        <f>AA9+AA12+AA16+AA19+AA22+AA38</f>
        <v>1.4998010077220727</v>
      </c>
      <c r="AB39" s="28">
        <f>AB9+AB12+AB16+AB19+AB22+AB38</f>
        <v>0</v>
      </c>
      <c r="AC39" s="28">
        <f>AC9+AC12+AC16+AC19+AC22+AC38</f>
        <v>0</v>
      </c>
      <c r="AD39" s="28">
        <f>AD9+AD12+AD16+AD19+AD22+AD38</f>
        <v>0</v>
      </c>
      <c r="AE39" s="28">
        <f>AE9+AE12+AE16+AE19+AE22+AE38</f>
        <v>0</v>
      </c>
      <c r="AF39" s="28">
        <f>AF9+AF12+AF16+AF19+AF22+AF38</f>
        <v>0</v>
      </c>
      <c r="AG39" s="28">
        <f>AG9+AG12+AG16+AG19+AG22+AG38</f>
        <v>1.8256087201478526</v>
      </c>
      <c r="AH39" s="28">
        <f>AH9+AH12+AH16+AH19+AH22+AH38</f>
        <v>2.3117164239845462</v>
      </c>
      <c r="AI39" s="28">
        <f>AI9+AI12+AI16+AI19+AI22+AI38</f>
        <v>0.935255508548821</v>
      </c>
      <c r="AJ39" s="28">
        <f>AJ9+AJ12+AJ16+AJ19+AJ22+AJ38</f>
        <v>0</v>
      </c>
      <c r="AK39" s="28">
        <f>AK9+AK12+AK16+AK19+AK22+AK38</f>
        <v>2.429585635315068</v>
      </c>
      <c r="AL39" s="28">
        <f>AL9+AL12+AL16+AL19+AL22+AL38</f>
        <v>0</v>
      </c>
      <c r="AM39" s="28">
        <f>AM9+AM12+AM16+AM19+AM22+AM38</f>
        <v>0</v>
      </c>
      <c r="AN39" s="28">
        <f>AN9+AN12+AN16+AN19+AN22+AN38</f>
        <v>0</v>
      </c>
      <c r="AO39" s="28">
        <f>AO9+AO12+AO16+AO19+AO22+AO38</f>
        <v>0</v>
      </c>
      <c r="AP39" s="28">
        <f>AP9+AP12+AP16+AP19+AP22+AP38</f>
        <v>0</v>
      </c>
      <c r="AQ39" s="28">
        <f>AQ9+AQ12+AQ16+AQ19+AQ22+AQ38</f>
        <v>0</v>
      </c>
      <c r="AR39" s="28">
        <f>AR9+AR12+AR16+AR19+AR22+AR38</f>
        <v>0</v>
      </c>
      <c r="AS39" s="28">
        <f>AS9+AS12+AS16+AS19+AS22+AS38</f>
        <v>0</v>
      </c>
      <c r="AT39" s="28">
        <f>AT9+AT12+AT16+AT19+AT22+AT38</f>
        <v>0</v>
      </c>
      <c r="AU39" s="28">
        <f>AU9+AU12+AU16+AU19+AU22+AU38</f>
        <v>0</v>
      </c>
      <c r="AV39" s="28">
        <f>AV9+AV12+AV16+AV19+AV22+AV38</f>
        <v>166.70998697977365</v>
      </c>
      <c r="AW39" s="28">
        <f>AW9+AW12+AW16+AW19+AW22+AW38</f>
        <v>1344.6436031261924</v>
      </c>
      <c r="AX39" s="28">
        <f>AX9+AX12+AX16+AX19+AX22+AX38</f>
        <v>168.41500745879694</v>
      </c>
      <c r="AY39" s="28">
        <f>AY9+AY12+AY16+AY19+AY22+AY38</f>
        <v>50.011410465455619</v>
      </c>
      <c r="AZ39" s="28">
        <f>AZ9+AZ12+AZ16+AZ19+AZ22+AZ38</f>
        <v>486.3958999169808</v>
      </c>
      <c r="BA39" s="28">
        <f>BA9+BA12+BA16+BA19+BA22+BA38</f>
        <v>0</v>
      </c>
      <c r="BB39" s="28">
        <f>BB9+BB12+BB16+BB19+BB22+BB38</f>
        <v>0</v>
      </c>
      <c r="BC39" s="28">
        <f>BC9+BC12+BC16+BC19+BC22+BC38</f>
        <v>0</v>
      </c>
      <c r="BD39" s="28">
        <f>BD9+BD12+BD16+BD19+BD22+BD38</f>
        <v>0</v>
      </c>
      <c r="BE39" s="28">
        <f>BE9+BE12+BE16+BE19+BE22+BE38</f>
        <v>0</v>
      </c>
      <c r="BF39" s="28">
        <f>BF9+BF12+BF16+BF19+BF22+BF38</f>
        <v>244.5809994472867</v>
      </c>
      <c r="BG39" s="28">
        <f>BG9+BG12+BG16+BG19+BG22+BG38</f>
        <v>113.76819442251806</v>
      </c>
      <c r="BH39" s="28">
        <f>BH9+BH12+BH16+BH19+BH22+BH38</f>
        <v>145.43925714798536</v>
      </c>
      <c r="BI39" s="28">
        <f>BI9+BI12+BI16+BI19+BI22+BI38</f>
        <v>0</v>
      </c>
      <c r="BJ39" s="28">
        <f>BJ9+BJ12+BJ16+BJ19+BJ22+BJ38</f>
        <v>219.30200320166279</v>
      </c>
      <c r="BK39" s="29">
        <f t="shared" si="6"/>
        <v>20779.424220035064</v>
      </c>
    </row>
    <row r="40" spans="1:63" ht="3.75" customHeight="1" x14ac:dyDescent="0.2">
      <c r="A40" s="23"/>
      <c r="B40" s="34"/>
      <c r="C40" s="69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0"/>
      <c r="BJ40" s="70"/>
      <c r="BK40" s="71"/>
    </row>
    <row r="41" spans="1:63" x14ac:dyDescent="0.2">
      <c r="A41" s="23" t="s">
        <v>1</v>
      </c>
      <c r="B41" s="24" t="s">
        <v>7</v>
      </c>
      <c r="C41" s="69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70"/>
      <c r="BI41" s="70"/>
      <c r="BJ41" s="70"/>
      <c r="BK41" s="71"/>
    </row>
    <row r="42" spans="1:63" s="35" customFormat="1" x14ac:dyDescent="0.2">
      <c r="A42" s="23" t="s">
        <v>78</v>
      </c>
      <c r="B42" s="26" t="s">
        <v>2</v>
      </c>
      <c r="C42" s="76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8"/>
    </row>
    <row r="43" spans="1:63" s="35" customFormat="1" x14ac:dyDescent="0.2">
      <c r="A43" s="23"/>
      <c r="B43" s="27" t="s">
        <v>122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2.5242955784196139</v>
      </c>
      <c r="I43" s="28">
        <v>0.48342729050931388</v>
      </c>
      <c r="J43" s="28">
        <v>0</v>
      </c>
      <c r="K43" s="28">
        <v>0</v>
      </c>
      <c r="L43" s="28">
        <v>0.52402758836639896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3.2637076670106842</v>
      </c>
      <c r="S43" s="28">
        <v>0</v>
      </c>
      <c r="T43" s="28">
        <v>0</v>
      </c>
      <c r="U43" s="28">
        <v>0</v>
      </c>
      <c r="V43" s="28">
        <v>0.39854811476065577</v>
      </c>
      <c r="W43" s="28">
        <v>0.30651966409762577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0.86318654616050283</v>
      </c>
      <c r="AH43" s="28">
        <v>0</v>
      </c>
      <c r="AI43" s="28">
        <v>0</v>
      </c>
      <c r="AJ43" s="28">
        <v>0</v>
      </c>
      <c r="AK43" s="28">
        <v>0.17655002176377252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33.520716013183268</v>
      </c>
      <c r="AW43" s="28">
        <v>1.3729363676179722</v>
      </c>
      <c r="AX43" s="28">
        <v>0</v>
      </c>
      <c r="AY43" s="28">
        <v>0</v>
      </c>
      <c r="AZ43" s="28">
        <v>7.7181750288400766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70.067407016463804</v>
      </c>
      <c r="BG43" s="28">
        <v>1.3846669801292384</v>
      </c>
      <c r="BH43" s="28">
        <v>0</v>
      </c>
      <c r="BI43" s="28">
        <v>0</v>
      </c>
      <c r="BJ43" s="28">
        <v>12.344082140277095</v>
      </c>
      <c r="BK43" s="29">
        <f t="shared" ref="BK43:BK44" si="7">SUM(C43:BJ43)</f>
        <v>134.94824601760001</v>
      </c>
    </row>
    <row r="44" spans="1:63" s="35" customFormat="1" x14ac:dyDescent="0.2">
      <c r="A44" s="23"/>
      <c r="B44" s="27" t="s">
        <v>123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1.7616877823346289</v>
      </c>
      <c r="I44" s="28">
        <v>0.62120173246692134</v>
      </c>
      <c r="J44" s="28">
        <v>0</v>
      </c>
      <c r="K44" s="28">
        <v>0</v>
      </c>
      <c r="L44" s="28">
        <v>8.5672727000317382E-3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2.6974347351984651</v>
      </c>
      <c r="S44" s="28">
        <v>0</v>
      </c>
      <c r="T44" s="28">
        <v>0</v>
      </c>
      <c r="U44" s="28">
        <v>0</v>
      </c>
      <c r="V44" s="28">
        <v>2.4036933066619404E-2</v>
      </c>
      <c r="W44" s="28">
        <v>7.9885971295179867E-2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0.15684930183234486</v>
      </c>
      <c r="AH44" s="28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90.055764685960852</v>
      </c>
      <c r="AW44" s="28">
        <v>0.19523587561632616</v>
      </c>
      <c r="AX44" s="28">
        <v>0</v>
      </c>
      <c r="AY44" s="28">
        <v>0</v>
      </c>
      <c r="AZ44" s="28">
        <v>5.6048421281377845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147.19030574361852</v>
      </c>
      <c r="BG44" s="28">
        <v>0</v>
      </c>
      <c r="BH44" s="28">
        <v>0</v>
      </c>
      <c r="BI44" s="28">
        <v>0</v>
      </c>
      <c r="BJ44" s="28">
        <v>0.99227667663909447</v>
      </c>
      <c r="BK44" s="29">
        <f t="shared" si="7"/>
        <v>249.38808883886679</v>
      </c>
    </row>
    <row r="45" spans="1:63" s="35" customFormat="1" x14ac:dyDescent="0.2">
      <c r="A45" s="23"/>
      <c r="B45" s="30" t="s">
        <v>87</v>
      </c>
      <c r="C45" s="36">
        <f>SUM(C43:C44)</f>
        <v>0</v>
      </c>
      <c r="D45" s="36">
        <f t="shared" ref="D45:BK45" si="8">SUM(D43:D44)</f>
        <v>0</v>
      </c>
      <c r="E45" s="36">
        <f t="shared" si="8"/>
        <v>0</v>
      </c>
      <c r="F45" s="36">
        <f t="shared" si="8"/>
        <v>0</v>
      </c>
      <c r="G45" s="36">
        <f t="shared" si="8"/>
        <v>0</v>
      </c>
      <c r="H45" s="36">
        <f t="shared" si="8"/>
        <v>4.2859833607542424</v>
      </c>
      <c r="I45" s="36">
        <f t="shared" si="8"/>
        <v>1.1046290229762352</v>
      </c>
      <c r="J45" s="36">
        <f t="shared" si="8"/>
        <v>0</v>
      </c>
      <c r="K45" s="36">
        <f t="shared" si="8"/>
        <v>0</v>
      </c>
      <c r="L45" s="36">
        <f t="shared" si="8"/>
        <v>0.53259486106643072</v>
      </c>
      <c r="M45" s="36">
        <f t="shared" si="8"/>
        <v>0</v>
      </c>
      <c r="N45" s="36">
        <f t="shared" si="8"/>
        <v>0</v>
      </c>
      <c r="O45" s="36">
        <f t="shared" si="8"/>
        <v>0</v>
      </c>
      <c r="P45" s="36">
        <f t="shared" si="8"/>
        <v>0</v>
      </c>
      <c r="Q45" s="36">
        <f t="shared" si="8"/>
        <v>0</v>
      </c>
      <c r="R45" s="36">
        <f t="shared" si="8"/>
        <v>5.9611424022091493</v>
      </c>
      <c r="S45" s="36">
        <f t="shared" si="8"/>
        <v>0</v>
      </c>
      <c r="T45" s="36">
        <f t="shared" si="8"/>
        <v>0</v>
      </c>
      <c r="U45" s="36">
        <f t="shared" si="8"/>
        <v>0</v>
      </c>
      <c r="V45" s="36">
        <f t="shared" si="8"/>
        <v>0.42258504782727518</v>
      </c>
      <c r="W45" s="36">
        <f t="shared" si="8"/>
        <v>0.38640563539280565</v>
      </c>
      <c r="X45" s="36">
        <f t="shared" si="8"/>
        <v>0</v>
      </c>
      <c r="Y45" s="36">
        <f t="shared" si="8"/>
        <v>0</v>
      </c>
      <c r="Z45" s="36">
        <f t="shared" si="8"/>
        <v>0</v>
      </c>
      <c r="AA45" s="36">
        <f t="shared" si="8"/>
        <v>0</v>
      </c>
      <c r="AB45" s="36">
        <f t="shared" si="8"/>
        <v>0</v>
      </c>
      <c r="AC45" s="36">
        <f t="shared" si="8"/>
        <v>0</v>
      </c>
      <c r="AD45" s="36">
        <f t="shared" si="8"/>
        <v>0</v>
      </c>
      <c r="AE45" s="36">
        <f t="shared" si="8"/>
        <v>0</v>
      </c>
      <c r="AF45" s="36">
        <f t="shared" si="8"/>
        <v>0</v>
      </c>
      <c r="AG45" s="36">
        <f t="shared" si="8"/>
        <v>1.0200358479928477</v>
      </c>
      <c r="AH45" s="36">
        <f t="shared" si="8"/>
        <v>0</v>
      </c>
      <c r="AI45" s="36">
        <f t="shared" si="8"/>
        <v>0</v>
      </c>
      <c r="AJ45" s="36">
        <f t="shared" si="8"/>
        <v>0</v>
      </c>
      <c r="AK45" s="36">
        <f t="shared" si="8"/>
        <v>0.17655002176377252</v>
      </c>
      <c r="AL45" s="36">
        <f t="shared" si="8"/>
        <v>0</v>
      </c>
      <c r="AM45" s="36">
        <f t="shared" si="8"/>
        <v>0</v>
      </c>
      <c r="AN45" s="36">
        <f t="shared" si="8"/>
        <v>0</v>
      </c>
      <c r="AO45" s="36">
        <f t="shared" si="8"/>
        <v>0</v>
      </c>
      <c r="AP45" s="36">
        <f t="shared" si="8"/>
        <v>0</v>
      </c>
      <c r="AQ45" s="36">
        <f t="shared" si="8"/>
        <v>0</v>
      </c>
      <c r="AR45" s="36">
        <f t="shared" si="8"/>
        <v>0</v>
      </c>
      <c r="AS45" s="36">
        <f t="shared" si="8"/>
        <v>0</v>
      </c>
      <c r="AT45" s="36">
        <f t="shared" si="8"/>
        <v>0</v>
      </c>
      <c r="AU45" s="36">
        <f t="shared" si="8"/>
        <v>0</v>
      </c>
      <c r="AV45" s="36">
        <f t="shared" si="8"/>
        <v>123.57648069914413</v>
      </c>
      <c r="AW45" s="36">
        <f t="shared" si="8"/>
        <v>1.5681722432342984</v>
      </c>
      <c r="AX45" s="36">
        <f t="shared" si="8"/>
        <v>0</v>
      </c>
      <c r="AY45" s="36">
        <f t="shared" si="8"/>
        <v>0</v>
      </c>
      <c r="AZ45" s="36">
        <f t="shared" si="8"/>
        <v>13.323017156977862</v>
      </c>
      <c r="BA45" s="36">
        <f t="shared" si="8"/>
        <v>0</v>
      </c>
      <c r="BB45" s="36">
        <f t="shared" si="8"/>
        <v>0</v>
      </c>
      <c r="BC45" s="36">
        <f t="shared" si="8"/>
        <v>0</v>
      </c>
      <c r="BD45" s="36">
        <f t="shared" si="8"/>
        <v>0</v>
      </c>
      <c r="BE45" s="36">
        <f t="shared" si="8"/>
        <v>0</v>
      </c>
      <c r="BF45" s="36">
        <f t="shared" si="8"/>
        <v>217.25771276008231</v>
      </c>
      <c r="BG45" s="36">
        <f t="shared" si="8"/>
        <v>1.3846669801292384</v>
      </c>
      <c r="BH45" s="36">
        <f t="shared" si="8"/>
        <v>0</v>
      </c>
      <c r="BI45" s="36">
        <f t="shared" si="8"/>
        <v>0</v>
      </c>
      <c r="BJ45" s="36">
        <f t="shared" si="8"/>
        <v>13.336358816916189</v>
      </c>
      <c r="BK45" s="36">
        <f t="shared" si="8"/>
        <v>384.33633485646681</v>
      </c>
    </row>
    <row r="46" spans="1:63" x14ac:dyDescent="0.2">
      <c r="A46" s="23" t="s">
        <v>79</v>
      </c>
      <c r="B46" s="26" t="s">
        <v>16</v>
      </c>
      <c r="C46" s="69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70"/>
      <c r="BI46" s="70"/>
      <c r="BJ46" s="70"/>
      <c r="BK46" s="71"/>
    </row>
    <row r="47" spans="1:63" x14ac:dyDescent="0.2">
      <c r="A47" s="23"/>
      <c r="B47" s="27" t="s">
        <v>138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2.5029280682194406</v>
      </c>
      <c r="I47" s="28">
        <v>0.90386642373665671</v>
      </c>
      <c r="J47" s="28">
        <v>0</v>
      </c>
      <c r="K47" s="28">
        <v>0</v>
      </c>
      <c r="L47" s="28">
        <v>0.98919898620033819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2.6566414000938421</v>
      </c>
      <c r="S47" s="28">
        <v>1.2655848566649803E-2</v>
      </c>
      <c r="T47" s="28">
        <v>0</v>
      </c>
      <c r="U47" s="28">
        <v>0</v>
      </c>
      <c r="V47" s="28">
        <v>2.6666217088164066</v>
      </c>
      <c r="W47" s="28">
        <v>0.12403917966339499</v>
      </c>
      <c r="X47" s="28">
        <v>1.6127005665609304E-3</v>
      </c>
      <c r="Y47" s="28">
        <v>0</v>
      </c>
      <c r="Z47" s="28">
        <v>0</v>
      </c>
      <c r="AA47" s="28">
        <v>0.20535377052822507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0.45341530938791547</v>
      </c>
      <c r="AH47" s="28">
        <v>0</v>
      </c>
      <c r="AI47" s="28">
        <v>0</v>
      </c>
      <c r="AJ47" s="28">
        <v>0</v>
      </c>
      <c r="AK47" s="28">
        <v>0.34953818082483201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28">
        <v>0</v>
      </c>
      <c r="AT47" s="28">
        <v>0</v>
      </c>
      <c r="AU47" s="28">
        <v>0</v>
      </c>
      <c r="AV47" s="28">
        <v>16.135923527968057</v>
      </c>
      <c r="AW47" s="28">
        <v>2.9554474253348588</v>
      </c>
      <c r="AX47" s="28">
        <v>0</v>
      </c>
      <c r="AY47" s="28">
        <v>0</v>
      </c>
      <c r="AZ47" s="28">
        <v>14.264050376867502</v>
      </c>
      <c r="BA47" s="28">
        <v>0</v>
      </c>
      <c r="BB47" s="28">
        <v>0</v>
      </c>
      <c r="BC47" s="28">
        <v>0</v>
      </c>
      <c r="BD47" s="28">
        <v>0</v>
      </c>
      <c r="BE47" s="28">
        <v>0</v>
      </c>
      <c r="BF47" s="28">
        <v>25.663070512909147</v>
      </c>
      <c r="BG47" s="28">
        <v>0.78237039724955038</v>
      </c>
      <c r="BH47" s="28">
        <v>0.32205908332549776</v>
      </c>
      <c r="BI47" s="28">
        <v>0</v>
      </c>
      <c r="BJ47" s="28">
        <v>10.908495955574489</v>
      </c>
      <c r="BK47" s="29">
        <f t="shared" ref="BK47:BK59" si="9">SUM(C47:BJ47)</f>
        <v>81.897288855833366</v>
      </c>
    </row>
    <row r="48" spans="1:63" x14ac:dyDescent="0.2">
      <c r="A48" s="23"/>
      <c r="B48" s="27" t="s">
        <v>111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0.33663493000015543</v>
      </c>
      <c r="I48" s="28">
        <v>6.2427302400103003E-2</v>
      </c>
      <c r="J48" s="28">
        <v>0</v>
      </c>
      <c r="K48" s="28">
        <v>0</v>
      </c>
      <c r="L48" s="28">
        <v>0.15542202613335643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0.3120594028997149</v>
      </c>
      <c r="S48" s="28">
        <v>0</v>
      </c>
      <c r="T48" s="28">
        <v>0</v>
      </c>
      <c r="U48" s="28">
        <v>0</v>
      </c>
      <c r="V48" s="28">
        <v>0.14340565203333661</v>
      </c>
      <c r="W48" s="28">
        <v>2.3664155000509778E-3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  <c r="AC48" s="28">
        <v>0</v>
      </c>
      <c r="AD48" s="28">
        <v>0</v>
      </c>
      <c r="AE48" s="28">
        <v>0</v>
      </c>
      <c r="AF48" s="28">
        <v>0</v>
      </c>
      <c r="AG48" s="28">
        <v>4.4114856935914534E-2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0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28">
        <v>0</v>
      </c>
      <c r="AT48" s="28">
        <v>0</v>
      </c>
      <c r="AU48" s="28">
        <v>0</v>
      </c>
      <c r="AV48" s="28">
        <v>4.4342017197199022</v>
      </c>
      <c r="AW48" s="28">
        <v>0.890796460256433</v>
      </c>
      <c r="AX48" s="28">
        <v>0</v>
      </c>
      <c r="AY48" s="28">
        <v>0</v>
      </c>
      <c r="AZ48" s="28">
        <v>2.1779140652045514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7.1719287119173671</v>
      </c>
      <c r="BG48" s="28">
        <v>1.5542351633991605E-2</v>
      </c>
      <c r="BH48" s="28">
        <v>1.0944492424030261</v>
      </c>
      <c r="BI48" s="28">
        <v>0</v>
      </c>
      <c r="BJ48" s="28">
        <v>3.0881573091954251</v>
      </c>
      <c r="BK48" s="29">
        <f t="shared" si="9"/>
        <v>19.929420446233326</v>
      </c>
    </row>
    <row r="49" spans="1:63" x14ac:dyDescent="0.2">
      <c r="A49" s="23"/>
      <c r="B49" s="27" t="s">
        <v>124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0.64235951269968727</v>
      </c>
      <c r="I49" s="28">
        <v>0</v>
      </c>
      <c r="J49" s="28">
        <v>0</v>
      </c>
      <c r="K49" s="28">
        <v>0</v>
      </c>
      <c r="L49" s="28">
        <v>10.741273943501369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0.39939834236605554</v>
      </c>
      <c r="S49" s="28">
        <v>2.3298906666603156E-2</v>
      </c>
      <c r="T49" s="28">
        <v>0</v>
      </c>
      <c r="U49" s="28">
        <v>0</v>
      </c>
      <c r="V49" s="28">
        <v>0.3800634151329515</v>
      </c>
      <c r="W49" s="28">
        <v>3.4441914999047158E-3</v>
      </c>
      <c r="X49" s="28">
        <v>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7.5390194099901289E-2</v>
      </c>
      <c r="AH49" s="28">
        <v>0</v>
      </c>
      <c r="AI49" s="28">
        <v>0</v>
      </c>
      <c r="AJ49" s="28">
        <v>0</v>
      </c>
      <c r="AK49" s="28">
        <v>3.4274367599946023E-2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5.7902742130966152</v>
      </c>
      <c r="AW49" s="28">
        <v>0.46008443116721776</v>
      </c>
      <c r="AX49" s="28">
        <v>0</v>
      </c>
      <c r="AY49" s="28">
        <v>0</v>
      </c>
      <c r="AZ49" s="28">
        <v>5.550673060472965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12.096793677260438</v>
      </c>
      <c r="BG49" s="28">
        <v>0.46110791646711924</v>
      </c>
      <c r="BH49" s="28">
        <v>0</v>
      </c>
      <c r="BI49" s="28">
        <v>0</v>
      </c>
      <c r="BJ49" s="28">
        <v>3.5649663371358966</v>
      </c>
      <c r="BK49" s="29">
        <f t="shared" si="9"/>
        <v>40.223402509166675</v>
      </c>
    </row>
    <row r="50" spans="1:63" x14ac:dyDescent="0.2">
      <c r="A50" s="23"/>
      <c r="B50" s="27" t="s">
        <v>125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2.3640804229816412</v>
      </c>
      <c r="I50" s="28">
        <v>13.366171991463641</v>
      </c>
      <c r="J50" s="28">
        <v>0</v>
      </c>
      <c r="K50" s="28">
        <v>0</v>
      </c>
      <c r="L50" s="28">
        <v>74.326669127587706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2.1265719237316452</v>
      </c>
      <c r="S50" s="28">
        <v>0.22696941975632595</v>
      </c>
      <c r="T50" s="28">
        <v>0</v>
      </c>
      <c r="U50" s="28">
        <v>0</v>
      </c>
      <c r="V50" s="28">
        <v>0.45448278087899752</v>
      </c>
      <c r="W50" s="28">
        <v>9.9216303083348778E-2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0.4659453865863753</v>
      </c>
      <c r="AH50" s="28">
        <v>0</v>
      </c>
      <c r="AI50" s="28">
        <v>0</v>
      </c>
      <c r="AJ50" s="28">
        <v>0</v>
      </c>
      <c r="AK50" s="28">
        <v>0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93.997451098851485</v>
      </c>
      <c r="AW50" s="28">
        <v>4.8725936089388444</v>
      </c>
      <c r="AX50" s="28">
        <v>0</v>
      </c>
      <c r="AY50" s="28">
        <v>0</v>
      </c>
      <c r="AZ50" s="28">
        <v>10.413996087982081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162.54124372521298</v>
      </c>
      <c r="BG50" s="28">
        <v>1.7156136873966465</v>
      </c>
      <c r="BH50" s="28">
        <v>1.2295374731579007E-2</v>
      </c>
      <c r="BI50" s="28">
        <v>0</v>
      </c>
      <c r="BJ50" s="28">
        <v>6.3290998615832601</v>
      </c>
      <c r="BK50" s="29">
        <f t="shared" si="9"/>
        <v>373.31240080076651</v>
      </c>
    </row>
    <row r="51" spans="1:63" x14ac:dyDescent="0.2">
      <c r="A51" s="23"/>
      <c r="B51" s="27" t="s">
        <v>126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4.2394367973786826</v>
      </c>
      <c r="I51" s="28">
        <v>10.662867914582504</v>
      </c>
      <c r="J51" s="28">
        <v>0</v>
      </c>
      <c r="K51" s="28">
        <v>0</v>
      </c>
      <c r="L51" s="28">
        <v>39.847626246211647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5.8053897586020522</v>
      </c>
      <c r="S51" s="28">
        <v>3.4217182048468802</v>
      </c>
      <c r="T51" s="28">
        <v>0</v>
      </c>
      <c r="U51" s="28">
        <v>0</v>
      </c>
      <c r="V51" s="28">
        <v>2.4629093695448727</v>
      </c>
      <c r="W51" s="28">
        <v>0.24605174815154524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1.3597545067938532</v>
      </c>
      <c r="AH51" s="28">
        <v>0</v>
      </c>
      <c r="AI51" s="28">
        <v>0</v>
      </c>
      <c r="AJ51" s="28">
        <v>0</v>
      </c>
      <c r="AK51" s="28">
        <v>0.28985357241910548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38.353270055633537</v>
      </c>
      <c r="AW51" s="28">
        <v>3.8886621367021585</v>
      </c>
      <c r="AX51" s="28">
        <v>0</v>
      </c>
      <c r="AY51" s="28">
        <v>0</v>
      </c>
      <c r="AZ51" s="28">
        <v>7.4093647141439725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91.51431320959226</v>
      </c>
      <c r="BG51" s="28">
        <v>7.7103794445041052</v>
      </c>
      <c r="BH51" s="28">
        <v>0</v>
      </c>
      <c r="BI51" s="28">
        <v>0</v>
      </c>
      <c r="BJ51" s="28">
        <v>11.971420804626227</v>
      </c>
      <c r="BK51" s="29">
        <f t="shared" si="9"/>
        <v>229.18301848373341</v>
      </c>
    </row>
    <row r="52" spans="1:63" x14ac:dyDescent="0.2">
      <c r="A52" s="23"/>
      <c r="B52" s="27" t="s">
        <v>127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0.80916473030932512</v>
      </c>
      <c r="I52" s="28">
        <v>0.24875960774680805</v>
      </c>
      <c r="J52" s="28">
        <v>0</v>
      </c>
      <c r="K52" s="28">
        <v>0</v>
      </c>
      <c r="L52" s="28">
        <v>4.4849598681317993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0.76571854813731566</v>
      </c>
      <c r="S52" s="28">
        <v>6.1150684724843511</v>
      </c>
      <c r="T52" s="28">
        <v>0</v>
      </c>
      <c r="U52" s="28">
        <v>0</v>
      </c>
      <c r="V52" s="28">
        <v>0.28823310945706315</v>
      </c>
      <c r="W52" s="28">
        <v>9.2779848954110417E-3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6.4011139239096765E-2</v>
      </c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4.1910995726721909</v>
      </c>
      <c r="AW52" s="28">
        <v>0.13335309159786451</v>
      </c>
      <c r="AX52" s="28">
        <v>0</v>
      </c>
      <c r="AY52" s="28">
        <v>0</v>
      </c>
      <c r="AZ52" s="28">
        <v>1.4070145384951367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4.6285158535319937</v>
      </c>
      <c r="BG52" s="28">
        <v>0.10522238350558107</v>
      </c>
      <c r="BH52" s="28">
        <v>0</v>
      </c>
      <c r="BI52" s="28">
        <v>0</v>
      </c>
      <c r="BJ52" s="28">
        <v>0.4260725609293925</v>
      </c>
      <c r="BK52" s="29">
        <f t="shared" si="9"/>
        <v>23.676471461133328</v>
      </c>
    </row>
    <row r="53" spans="1:63" x14ac:dyDescent="0.2">
      <c r="A53" s="23"/>
      <c r="B53" s="27" t="s">
        <v>128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0.79171520538577234</v>
      </c>
      <c r="I53" s="28">
        <v>0.22120617068325471</v>
      </c>
      <c r="J53" s="28">
        <v>0</v>
      </c>
      <c r="K53" s="28">
        <v>0</v>
      </c>
      <c r="L53" s="28">
        <v>0.63940007029012647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0.49352372270911932</v>
      </c>
      <c r="S53" s="28">
        <v>0.31152350820305363</v>
      </c>
      <c r="T53" s="28">
        <v>0</v>
      </c>
      <c r="U53" s="28">
        <v>0</v>
      </c>
      <c r="V53" s="28">
        <v>9.88998524286758E-2</v>
      </c>
      <c r="W53" s="28">
        <v>1.3404313700930877E-2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  <c r="AC53" s="28">
        <v>0</v>
      </c>
      <c r="AD53" s="28">
        <v>0</v>
      </c>
      <c r="AE53" s="28">
        <v>0</v>
      </c>
      <c r="AF53" s="28">
        <v>0</v>
      </c>
      <c r="AG53" s="28">
        <v>1.5183609269257783E-2</v>
      </c>
      <c r="AH53" s="28">
        <v>0</v>
      </c>
      <c r="AI53" s="28">
        <v>0</v>
      </c>
      <c r="AJ53" s="28">
        <v>0</v>
      </c>
      <c r="AK53" s="28">
        <v>3.5631023483205325E-4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5.3885000600836594</v>
      </c>
      <c r="AW53" s="28">
        <v>0.38347079218637564</v>
      </c>
      <c r="AX53" s="28">
        <v>0</v>
      </c>
      <c r="AY53" s="28">
        <v>0</v>
      </c>
      <c r="AZ53" s="28">
        <v>0.49611320827842142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5.2188703882987317</v>
      </c>
      <c r="BG53" s="28">
        <v>0.29466460659938631</v>
      </c>
      <c r="BH53" s="28">
        <v>0</v>
      </c>
      <c r="BI53" s="28">
        <v>0</v>
      </c>
      <c r="BJ53" s="28">
        <v>0.45214862341507461</v>
      </c>
      <c r="BK53" s="29">
        <f t="shared" si="9"/>
        <v>14.818980441766675</v>
      </c>
    </row>
    <row r="54" spans="1:63" x14ac:dyDescent="0.2">
      <c r="A54" s="23"/>
      <c r="B54" s="27" t="s">
        <v>129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0.51866243858068639</v>
      </c>
      <c r="I54" s="28">
        <v>0.65933792645208111</v>
      </c>
      <c r="J54" s="28">
        <v>0</v>
      </c>
      <c r="K54" s="28">
        <v>0</v>
      </c>
      <c r="L54" s="28">
        <v>9.7243186706468254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0.8758523520573438</v>
      </c>
      <c r="S54" s="28">
        <v>0</v>
      </c>
      <c r="T54" s="28">
        <v>0</v>
      </c>
      <c r="U54" s="28">
        <v>0</v>
      </c>
      <c r="V54" s="28">
        <v>1.050271402663058</v>
      </c>
      <c r="W54" s="28">
        <v>9.8396059076049147E-2</v>
      </c>
      <c r="X54" s="28">
        <v>2.5927799993729294E-3</v>
      </c>
      <c r="Y54" s="28">
        <v>0</v>
      </c>
      <c r="Z54" s="28">
        <v>0</v>
      </c>
      <c r="AA54" s="28">
        <v>0</v>
      </c>
      <c r="AB54" s="28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0.18196949445539021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17.785241390217763</v>
      </c>
      <c r="AW54" s="28">
        <v>0.60817723912078225</v>
      </c>
      <c r="AX54" s="28">
        <v>0</v>
      </c>
      <c r="AY54" s="28">
        <v>0</v>
      </c>
      <c r="AZ54" s="28">
        <v>1.063165654908629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33.69843915606576</v>
      </c>
      <c r="BG54" s="28">
        <v>0.56807744083612755</v>
      </c>
      <c r="BH54" s="28">
        <v>0</v>
      </c>
      <c r="BI54" s="28">
        <v>0</v>
      </c>
      <c r="BJ54" s="28">
        <v>1.2943351625533737</v>
      </c>
      <c r="BK54" s="29">
        <f t="shared" si="9"/>
        <v>68.128837167633264</v>
      </c>
    </row>
    <row r="55" spans="1:63" x14ac:dyDescent="0.2">
      <c r="A55" s="23"/>
      <c r="B55" s="27" t="s">
        <v>130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4.3681397412098431</v>
      </c>
      <c r="I55" s="28">
        <v>1.0210226399151054</v>
      </c>
      <c r="J55" s="28">
        <v>0</v>
      </c>
      <c r="K55" s="28">
        <v>0</v>
      </c>
      <c r="L55" s="28">
        <v>22.665107558615095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5.4557951633971982</v>
      </c>
      <c r="S55" s="28">
        <v>1.575938308290175</v>
      </c>
      <c r="T55" s="28">
        <v>7.0938174666162257E-2</v>
      </c>
      <c r="U55" s="28">
        <v>0</v>
      </c>
      <c r="V55" s="28">
        <v>2.7379436393731007</v>
      </c>
      <c r="W55" s="28">
        <v>0.71254265460437693</v>
      </c>
      <c r="X55" s="28">
        <v>1.1032220367204363E-2</v>
      </c>
      <c r="Y55" s="28">
        <v>0</v>
      </c>
      <c r="Z55" s="28">
        <v>0</v>
      </c>
      <c r="AA55" s="28">
        <v>0.22631763047889802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1.8991413281628033</v>
      </c>
      <c r="AH55" s="28">
        <v>9.154843666501518E-4</v>
      </c>
      <c r="AI55" s="28">
        <v>0</v>
      </c>
      <c r="AJ55" s="28">
        <v>0</v>
      </c>
      <c r="AK55" s="28">
        <v>0.32748856981774033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39.97333557905749</v>
      </c>
      <c r="AW55" s="28">
        <v>4.0772285244959487</v>
      </c>
      <c r="AX55" s="28">
        <v>0</v>
      </c>
      <c r="AY55" s="28">
        <v>0</v>
      </c>
      <c r="AZ55" s="28">
        <v>22.011441938906692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78.104757181125464</v>
      </c>
      <c r="BG55" s="28">
        <v>1.7273987390778034</v>
      </c>
      <c r="BH55" s="28">
        <v>0</v>
      </c>
      <c r="BI55" s="28">
        <v>0</v>
      </c>
      <c r="BJ55" s="28">
        <v>34.22298250200582</v>
      </c>
      <c r="BK55" s="29">
        <f t="shared" si="9"/>
        <v>221.18946757793356</v>
      </c>
    </row>
    <row r="56" spans="1:63" x14ac:dyDescent="0.2">
      <c r="A56" s="23"/>
      <c r="B56" s="27" t="s">
        <v>131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0.93926541019957133</v>
      </c>
      <c r="I56" s="28">
        <v>0</v>
      </c>
      <c r="J56" s="28">
        <v>0</v>
      </c>
      <c r="K56" s="28">
        <v>0</v>
      </c>
      <c r="L56" s="28">
        <v>9.5879782673343019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0.83700189189949858</v>
      </c>
      <c r="S56" s="28">
        <v>0</v>
      </c>
      <c r="T56" s="28">
        <v>0</v>
      </c>
      <c r="U56" s="28">
        <v>0</v>
      </c>
      <c r="V56" s="28">
        <v>0.11176005566662946</v>
      </c>
      <c r="W56" s="28">
        <v>3.6840910533268316E-2</v>
      </c>
      <c r="X56" s="28">
        <v>0</v>
      </c>
      <c r="Y56" s="28">
        <v>0</v>
      </c>
      <c r="Z56" s="28">
        <v>0</v>
      </c>
      <c r="AA56" s="28">
        <v>5.8459016666499138E-3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0.34161824510251682</v>
      </c>
      <c r="AH56" s="28">
        <v>0</v>
      </c>
      <c r="AI56" s="28">
        <v>0</v>
      </c>
      <c r="AJ56" s="28">
        <v>0</v>
      </c>
      <c r="AK56" s="28">
        <v>0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7.143733081338139</v>
      </c>
      <c r="AW56" s="28">
        <v>0.24672627996870658</v>
      </c>
      <c r="AX56" s="28">
        <v>0</v>
      </c>
      <c r="AY56" s="28">
        <v>0</v>
      </c>
      <c r="AZ56" s="28">
        <v>1.265778119940649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15.978546210696589</v>
      </c>
      <c r="BG56" s="28">
        <v>0.5303401992044281</v>
      </c>
      <c r="BH56" s="28">
        <v>0</v>
      </c>
      <c r="BI56" s="28">
        <v>0</v>
      </c>
      <c r="BJ56" s="28">
        <v>2.2919472867489894</v>
      </c>
      <c r="BK56" s="29">
        <f t="shared" si="9"/>
        <v>39.317381860299946</v>
      </c>
    </row>
    <row r="57" spans="1:63" x14ac:dyDescent="0.2">
      <c r="A57" s="23"/>
      <c r="B57" s="85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9"/>
    </row>
    <row r="58" spans="1:63" x14ac:dyDescent="0.2">
      <c r="A58" s="23"/>
      <c r="B58" s="30" t="s">
        <v>88</v>
      </c>
      <c r="C58" s="28">
        <f t="shared" ref="C58:AH58" si="10">SUM(C47:C56)</f>
        <v>0</v>
      </c>
      <c r="D58" s="28">
        <f t="shared" si="10"/>
        <v>0</v>
      </c>
      <c r="E58" s="28">
        <f t="shared" si="10"/>
        <v>0</v>
      </c>
      <c r="F58" s="28">
        <f t="shared" si="10"/>
        <v>0</v>
      </c>
      <c r="G58" s="28">
        <f t="shared" si="10"/>
        <v>0</v>
      </c>
      <c r="H58" s="28">
        <f t="shared" si="10"/>
        <v>17.512387256964804</v>
      </c>
      <c r="I58" s="28">
        <f t="shared" si="10"/>
        <v>27.145659976980159</v>
      </c>
      <c r="J58" s="28">
        <f t="shared" si="10"/>
        <v>0</v>
      </c>
      <c r="K58" s="28">
        <f t="shared" si="10"/>
        <v>0</v>
      </c>
      <c r="L58" s="28">
        <f t="shared" si="10"/>
        <v>173.16195476465256</v>
      </c>
      <c r="M58" s="28">
        <f t="shared" si="10"/>
        <v>0</v>
      </c>
      <c r="N58" s="28">
        <f t="shared" si="10"/>
        <v>0</v>
      </c>
      <c r="O58" s="28">
        <f t="shared" si="10"/>
        <v>0</v>
      </c>
      <c r="P58" s="28">
        <f t="shared" si="10"/>
        <v>0</v>
      </c>
      <c r="Q58" s="28">
        <f t="shared" si="10"/>
        <v>0</v>
      </c>
      <c r="R58" s="28">
        <f t="shared" si="10"/>
        <v>19.727952505893782</v>
      </c>
      <c r="S58" s="28">
        <f t="shared" si="10"/>
        <v>11.687172668814039</v>
      </c>
      <c r="T58" s="28">
        <f t="shared" si="10"/>
        <v>7.0938174666162257E-2</v>
      </c>
      <c r="U58" s="28">
        <f t="shared" si="10"/>
        <v>0</v>
      </c>
      <c r="V58" s="28">
        <f t="shared" si="10"/>
        <v>10.394590985995091</v>
      </c>
      <c r="W58" s="28">
        <f t="shared" si="10"/>
        <v>1.3455797607082809</v>
      </c>
      <c r="X58" s="28">
        <f t="shared" si="10"/>
        <v>1.5237700933138223E-2</v>
      </c>
      <c r="Y58" s="28">
        <f t="shared" si="10"/>
        <v>0</v>
      </c>
      <c r="Z58" s="28">
        <f t="shared" si="10"/>
        <v>0</v>
      </c>
      <c r="AA58" s="28">
        <f t="shared" si="10"/>
        <v>0.43751730267377298</v>
      </c>
      <c r="AB58" s="28">
        <f t="shared" si="10"/>
        <v>0</v>
      </c>
      <c r="AC58" s="28">
        <f t="shared" si="10"/>
        <v>0</v>
      </c>
      <c r="AD58" s="28">
        <f t="shared" si="10"/>
        <v>0</v>
      </c>
      <c r="AE58" s="28">
        <f t="shared" si="10"/>
        <v>0</v>
      </c>
      <c r="AF58" s="28">
        <f t="shared" si="10"/>
        <v>0</v>
      </c>
      <c r="AG58" s="28">
        <f t="shared" si="10"/>
        <v>4.9005440700330247</v>
      </c>
      <c r="AH58" s="28">
        <f t="shared" si="10"/>
        <v>9.154843666501518E-4</v>
      </c>
      <c r="AI58" s="28">
        <f t="shared" ref="AI58:BJ58" si="11">SUM(AI47:AI56)</f>
        <v>0</v>
      </c>
      <c r="AJ58" s="28">
        <f t="shared" si="11"/>
        <v>0</v>
      </c>
      <c r="AK58" s="28">
        <f t="shared" si="11"/>
        <v>1.0015110008964558</v>
      </c>
      <c r="AL58" s="28">
        <f t="shared" si="11"/>
        <v>0</v>
      </c>
      <c r="AM58" s="28">
        <f t="shared" si="11"/>
        <v>0</v>
      </c>
      <c r="AN58" s="28">
        <f t="shared" si="11"/>
        <v>0</v>
      </c>
      <c r="AO58" s="28">
        <f t="shared" si="11"/>
        <v>0</v>
      </c>
      <c r="AP58" s="28">
        <f t="shared" si="11"/>
        <v>0</v>
      </c>
      <c r="AQ58" s="28">
        <f t="shared" si="11"/>
        <v>0</v>
      </c>
      <c r="AR58" s="28">
        <f t="shared" si="11"/>
        <v>0</v>
      </c>
      <c r="AS58" s="28">
        <f t="shared" si="11"/>
        <v>0</v>
      </c>
      <c r="AT58" s="28">
        <f t="shared" si="11"/>
        <v>0</v>
      </c>
      <c r="AU58" s="28">
        <f t="shared" si="11"/>
        <v>0</v>
      </c>
      <c r="AV58" s="28">
        <f t="shared" si="11"/>
        <v>233.19303029863883</v>
      </c>
      <c r="AW58" s="28">
        <f t="shared" si="11"/>
        <v>18.516539989769193</v>
      </c>
      <c r="AX58" s="28">
        <f t="shared" si="11"/>
        <v>0</v>
      </c>
      <c r="AY58" s="28">
        <f t="shared" si="11"/>
        <v>0</v>
      </c>
      <c r="AZ58" s="28">
        <f t="shared" si="11"/>
        <v>66.059511765200597</v>
      </c>
      <c r="BA58" s="28">
        <f t="shared" si="11"/>
        <v>0</v>
      </c>
      <c r="BB58" s="28">
        <f t="shared" si="11"/>
        <v>0</v>
      </c>
      <c r="BC58" s="28">
        <f t="shared" si="11"/>
        <v>0</v>
      </c>
      <c r="BD58" s="28">
        <f t="shared" si="11"/>
        <v>0</v>
      </c>
      <c r="BE58" s="28">
        <f t="shared" si="11"/>
        <v>0</v>
      </c>
      <c r="BF58" s="28">
        <f t="shared" si="11"/>
        <v>436.61647862661079</v>
      </c>
      <c r="BG58" s="28">
        <f t="shared" si="11"/>
        <v>13.91071716647474</v>
      </c>
      <c r="BH58" s="28">
        <f t="shared" si="11"/>
        <v>1.4288037004601029</v>
      </c>
      <c r="BI58" s="28">
        <f t="shared" si="11"/>
        <v>0</v>
      </c>
      <c r="BJ58" s="28">
        <f t="shared" si="11"/>
        <v>74.549626403767959</v>
      </c>
      <c r="BK58" s="29">
        <f t="shared" si="9"/>
        <v>1111.6766696045001</v>
      </c>
    </row>
    <row r="59" spans="1:63" x14ac:dyDescent="0.2">
      <c r="A59" s="23"/>
      <c r="B59" s="33" t="s">
        <v>86</v>
      </c>
      <c r="C59" s="31">
        <f t="shared" ref="C59:AH59" si="12">C45+C58</f>
        <v>0</v>
      </c>
      <c r="D59" s="31">
        <f t="shared" si="12"/>
        <v>0</v>
      </c>
      <c r="E59" s="31">
        <f t="shared" si="12"/>
        <v>0</v>
      </c>
      <c r="F59" s="31">
        <f t="shared" si="12"/>
        <v>0</v>
      </c>
      <c r="G59" s="31">
        <f t="shared" si="12"/>
        <v>0</v>
      </c>
      <c r="H59" s="31">
        <f t="shared" si="12"/>
        <v>21.798370617719044</v>
      </c>
      <c r="I59" s="31">
        <f t="shared" si="12"/>
        <v>28.250288999956396</v>
      </c>
      <c r="J59" s="31">
        <f t="shared" si="12"/>
        <v>0</v>
      </c>
      <c r="K59" s="31">
        <f t="shared" si="12"/>
        <v>0</v>
      </c>
      <c r="L59" s="31">
        <f t="shared" si="12"/>
        <v>173.69454962571899</v>
      </c>
      <c r="M59" s="31">
        <f t="shared" si="12"/>
        <v>0</v>
      </c>
      <c r="N59" s="31">
        <f t="shared" si="12"/>
        <v>0</v>
      </c>
      <c r="O59" s="31">
        <f t="shared" si="12"/>
        <v>0</v>
      </c>
      <c r="P59" s="31">
        <f t="shared" si="12"/>
        <v>0</v>
      </c>
      <c r="Q59" s="31">
        <f t="shared" si="12"/>
        <v>0</v>
      </c>
      <c r="R59" s="31">
        <f t="shared" si="12"/>
        <v>25.689094908102931</v>
      </c>
      <c r="S59" s="31">
        <f t="shared" si="12"/>
        <v>11.687172668814039</v>
      </c>
      <c r="T59" s="31">
        <f t="shared" si="12"/>
        <v>7.0938174666162257E-2</v>
      </c>
      <c r="U59" s="31">
        <f t="shared" si="12"/>
        <v>0</v>
      </c>
      <c r="V59" s="31">
        <f t="shared" si="12"/>
        <v>10.817176033822365</v>
      </c>
      <c r="W59" s="31">
        <f t="shared" si="12"/>
        <v>1.7319853961010865</v>
      </c>
      <c r="X59" s="31">
        <f t="shared" si="12"/>
        <v>1.5237700933138223E-2</v>
      </c>
      <c r="Y59" s="31">
        <f t="shared" si="12"/>
        <v>0</v>
      </c>
      <c r="Z59" s="31">
        <f t="shared" si="12"/>
        <v>0</v>
      </c>
      <c r="AA59" s="31">
        <f t="shared" si="12"/>
        <v>0.43751730267377298</v>
      </c>
      <c r="AB59" s="31">
        <f t="shared" si="12"/>
        <v>0</v>
      </c>
      <c r="AC59" s="31">
        <f t="shared" si="12"/>
        <v>0</v>
      </c>
      <c r="AD59" s="31">
        <f t="shared" si="12"/>
        <v>0</v>
      </c>
      <c r="AE59" s="31">
        <f t="shared" si="12"/>
        <v>0</v>
      </c>
      <c r="AF59" s="31">
        <f t="shared" si="12"/>
        <v>0</v>
      </c>
      <c r="AG59" s="31">
        <f t="shared" si="12"/>
        <v>5.9205799180258722</v>
      </c>
      <c r="AH59" s="31">
        <f t="shared" si="12"/>
        <v>9.154843666501518E-4</v>
      </c>
      <c r="AI59" s="31">
        <f t="shared" ref="AI59:BJ59" si="13">AI45+AI58</f>
        <v>0</v>
      </c>
      <c r="AJ59" s="31">
        <f t="shared" si="13"/>
        <v>0</v>
      </c>
      <c r="AK59" s="31">
        <f t="shared" si="13"/>
        <v>1.1780610226602284</v>
      </c>
      <c r="AL59" s="31">
        <f t="shared" si="13"/>
        <v>0</v>
      </c>
      <c r="AM59" s="31">
        <f t="shared" si="13"/>
        <v>0</v>
      </c>
      <c r="AN59" s="31">
        <f t="shared" si="13"/>
        <v>0</v>
      </c>
      <c r="AO59" s="31">
        <f t="shared" si="13"/>
        <v>0</v>
      </c>
      <c r="AP59" s="31">
        <f t="shared" si="13"/>
        <v>0</v>
      </c>
      <c r="AQ59" s="31">
        <f t="shared" si="13"/>
        <v>0</v>
      </c>
      <c r="AR59" s="31">
        <f t="shared" si="13"/>
        <v>0</v>
      </c>
      <c r="AS59" s="31">
        <f t="shared" si="13"/>
        <v>0</v>
      </c>
      <c r="AT59" s="31">
        <f t="shared" si="13"/>
        <v>0</v>
      </c>
      <c r="AU59" s="31">
        <f t="shared" si="13"/>
        <v>0</v>
      </c>
      <c r="AV59" s="31">
        <f t="shared" si="13"/>
        <v>356.76951099778296</v>
      </c>
      <c r="AW59" s="31">
        <f t="shared" si="13"/>
        <v>20.08471223300349</v>
      </c>
      <c r="AX59" s="31">
        <f t="shared" si="13"/>
        <v>0</v>
      </c>
      <c r="AY59" s="31">
        <f t="shared" si="13"/>
        <v>0</v>
      </c>
      <c r="AZ59" s="31">
        <f t="shared" si="13"/>
        <v>79.382528922178466</v>
      </c>
      <c r="BA59" s="31">
        <f t="shared" si="13"/>
        <v>0</v>
      </c>
      <c r="BB59" s="31">
        <f t="shared" si="13"/>
        <v>0</v>
      </c>
      <c r="BC59" s="31">
        <f t="shared" si="13"/>
        <v>0</v>
      </c>
      <c r="BD59" s="31">
        <f t="shared" si="13"/>
        <v>0</v>
      </c>
      <c r="BE59" s="31">
        <f t="shared" si="13"/>
        <v>0</v>
      </c>
      <c r="BF59" s="31">
        <f t="shared" si="13"/>
        <v>653.87419138669316</v>
      </c>
      <c r="BG59" s="31">
        <f t="shared" si="13"/>
        <v>15.295384146603979</v>
      </c>
      <c r="BH59" s="31">
        <f t="shared" si="13"/>
        <v>1.4288037004601029</v>
      </c>
      <c r="BI59" s="31">
        <f t="shared" si="13"/>
        <v>0</v>
      </c>
      <c r="BJ59" s="31">
        <f t="shared" si="13"/>
        <v>87.885985220684148</v>
      </c>
      <c r="BK59" s="29">
        <f t="shared" si="9"/>
        <v>1496.0130044609671</v>
      </c>
    </row>
    <row r="60" spans="1:63" ht="3" customHeight="1" x14ac:dyDescent="0.2">
      <c r="A60" s="23"/>
      <c r="B60" s="26"/>
      <c r="C60" s="69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70"/>
      <c r="BI60" s="70"/>
      <c r="BJ60" s="70"/>
      <c r="BK60" s="71"/>
    </row>
    <row r="61" spans="1:63" x14ac:dyDescent="0.2">
      <c r="A61" s="23" t="s">
        <v>17</v>
      </c>
      <c r="B61" s="24" t="s">
        <v>8</v>
      </c>
      <c r="C61" s="69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70"/>
      <c r="BI61" s="70"/>
      <c r="BJ61" s="70"/>
      <c r="BK61" s="71"/>
    </row>
    <row r="62" spans="1:63" x14ac:dyDescent="0.2">
      <c r="A62" s="23" t="s">
        <v>78</v>
      </c>
      <c r="B62" s="26" t="s">
        <v>18</v>
      </c>
      <c r="C62" s="69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70"/>
      <c r="BI62" s="70"/>
      <c r="BJ62" s="70"/>
      <c r="BK62" s="71"/>
    </row>
    <row r="63" spans="1:63" x14ac:dyDescent="0.2">
      <c r="A63" s="23"/>
      <c r="B63" s="27" t="s">
        <v>132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2.0571165284188835</v>
      </c>
      <c r="I63" s="28">
        <v>16.595673222605964</v>
      </c>
      <c r="J63" s="28">
        <v>0</v>
      </c>
      <c r="K63" s="28">
        <v>0</v>
      </c>
      <c r="L63" s="28">
        <v>7.2896744025772673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3.3395163271106734</v>
      </c>
      <c r="S63" s="28">
        <v>1.5168689149187231</v>
      </c>
      <c r="T63" s="28">
        <v>4.5853468071866015</v>
      </c>
      <c r="U63" s="28">
        <v>0</v>
      </c>
      <c r="V63" s="28">
        <v>4.3121306142485425</v>
      </c>
      <c r="W63" s="28">
        <v>0.6077329462386466</v>
      </c>
      <c r="X63" s="28">
        <v>0</v>
      </c>
      <c r="Y63" s="28">
        <v>0</v>
      </c>
      <c r="Z63" s="28">
        <v>0</v>
      </c>
      <c r="AA63" s="28">
        <v>0.98062689735904995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1.5205437743474293</v>
      </c>
      <c r="AH63" s="28">
        <v>2.8085171864180587E-2</v>
      </c>
      <c r="AI63" s="28">
        <v>0</v>
      </c>
      <c r="AJ63" s="28">
        <v>0</v>
      </c>
      <c r="AK63" s="28">
        <v>1.7168130326812316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31.89655960221172</v>
      </c>
      <c r="AW63" s="28">
        <v>9.1630895396347061</v>
      </c>
      <c r="AX63" s="28">
        <v>0</v>
      </c>
      <c r="AY63" s="28">
        <v>0</v>
      </c>
      <c r="AZ63" s="28">
        <v>43.329653802332984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54.545210118169678</v>
      </c>
      <c r="BG63" s="28">
        <v>7.6198462854675526</v>
      </c>
      <c r="BH63" s="28">
        <v>4.6870375943295324</v>
      </c>
      <c r="BI63" s="28">
        <v>0</v>
      </c>
      <c r="BJ63" s="28">
        <v>66.87552850496337</v>
      </c>
      <c r="BK63" s="29">
        <f t="shared" ref="BK63:BK64" si="14">SUM(C63:BJ63)</f>
        <v>262.66705408666678</v>
      </c>
    </row>
    <row r="64" spans="1:63" x14ac:dyDescent="0.2">
      <c r="A64" s="23"/>
      <c r="B64" s="33" t="s">
        <v>85</v>
      </c>
      <c r="C64" s="31">
        <f>SUM(C63)</f>
        <v>0</v>
      </c>
      <c r="D64" s="31">
        <f t="shared" ref="D64:BJ64" si="15">SUM(D63)</f>
        <v>0</v>
      </c>
      <c r="E64" s="31">
        <f t="shared" si="15"/>
        <v>0</v>
      </c>
      <c r="F64" s="31">
        <f t="shared" si="15"/>
        <v>0</v>
      </c>
      <c r="G64" s="31">
        <f t="shared" si="15"/>
        <v>0</v>
      </c>
      <c r="H64" s="31">
        <f t="shared" si="15"/>
        <v>2.0571165284188835</v>
      </c>
      <c r="I64" s="31">
        <f t="shared" si="15"/>
        <v>16.595673222605964</v>
      </c>
      <c r="J64" s="31">
        <f t="shared" si="15"/>
        <v>0</v>
      </c>
      <c r="K64" s="31">
        <f t="shared" si="15"/>
        <v>0</v>
      </c>
      <c r="L64" s="31">
        <f t="shared" si="15"/>
        <v>7.2896744025772673</v>
      </c>
      <c r="M64" s="31">
        <f t="shared" si="15"/>
        <v>0</v>
      </c>
      <c r="N64" s="31">
        <f t="shared" si="15"/>
        <v>0</v>
      </c>
      <c r="O64" s="31">
        <f t="shared" si="15"/>
        <v>0</v>
      </c>
      <c r="P64" s="31">
        <f t="shared" si="15"/>
        <v>0</v>
      </c>
      <c r="Q64" s="31">
        <f t="shared" si="15"/>
        <v>0</v>
      </c>
      <c r="R64" s="31">
        <f t="shared" si="15"/>
        <v>3.3395163271106734</v>
      </c>
      <c r="S64" s="31">
        <f t="shared" si="15"/>
        <v>1.5168689149187231</v>
      </c>
      <c r="T64" s="31">
        <f t="shared" si="15"/>
        <v>4.5853468071866015</v>
      </c>
      <c r="U64" s="31">
        <f t="shared" si="15"/>
        <v>0</v>
      </c>
      <c r="V64" s="31">
        <f t="shared" si="15"/>
        <v>4.3121306142485425</v>
      </c>
      <c r="W64" s="31">
        <f t="shared" si="15"/>
        <v>0.6077329462386466</v>
      </c>
      <c r="X64" s="31">
        <f t="shared" si="15"/>
        <v>0</v>
      </c>
      <c r="Y64" s="31">
        <f t="shared" si="15"/>
        <v>0</v>
      </c>
      <c r="Z64" s="31">
        <f t="shared" si="15"/>
        <v>0</v>
      </c>
      <c r="AA64" s="31">
        <f t="shared" si="15"/>
        <v>0.98062689735904995</v>
      </c>
      <c r="AB64" s="31">
        <f t="shared" si="15"/>
        <v>0</v>
      </c>
      <c r="AC64" s="31">
        <f t="shared" si="15"/>
        <v>0</v>
      </c>
      <c r="AD64" s="31">
        <f t="shared" si="15"/>
        <v>0</v>
      </c>
      <c r="AE64" s="31">
        <f t="shared" si="15"/>
        <v>0</v>
      </c>
      <c r="AF64" s="31">
        <f t="shared" si="15"/>
        <v>0</v>
      </c>
      <c r="AG64" s="31">
        <f t="shared" si="15"/>
        <v>1.5205437743474293</v>
      </c>
      <c r="AH64" s="31">
        <f t="shared" si="15"/>
        <v>2.8085171864180587E-2</v>
      </c>
      <c r="AI64" s="31">
        <f t="shared" si="15"/>
        <v>0</v>
      </c>
      <c r="AJ64" s="31">
        <f t="shared" si="15"/>
        <v>0</v>
      </c>
      <c r="AK64" s="31">
        <f t="shared" si="15"/>
        <v>1.7168130326812316</v>
      </c>
      <c r="AL64" s="31">
        <f t="shared" si="15"/>
        <v>0</v>
      </c>
      <c r="AM64" s="31">
        <f t="shared" si="15"/>
        <v>0</v>
      </c>
      <c r="AN64" s="31">
        <f t="shared" si="15"/>
        <v>0</v>
      </c>
      <c r="AO64" s="31">
        <f t="shared" si="15"/>
        <v>0</v>
      </c>
      <c r="AP64" s="31">
        <f t="shared" si="15"/>
        <v>0</v>
      </c>
      <c r="AQ64" s="31">
        <f t="shared" si="15"/>
        <v>0</v>
      </c>
      <c r="AR64" s="31">
        <f t="shared" si="15"/>
        <v>0</v>
      </c>
      <c r="AS64" s="31">
        <f t="shared" si="15"/>
        <v>0</v>
      </c>
      <c r="AT64" s="31">
        <f t="shared" si="15"/>
        <v>0</v>
      </c>
      <c r="AU64" s="31">
        <f t="shared" si="15"/>
        <v>0</v>
      </c>
      <c r="AV64" s="31">
        <f t="shared" si="15"/>
        <v>31.89655960221172</v>
      </c>
      <c r="AW64" s="31">
        <f t="shared" si="15"/>
        <v>9.1630895396347061</v>
      </c>
      <c r="AX64" s="31">
        <f t="shared" si="15"/>
        <v>0</v>
      </c>
      <c r="AY64" s="31">
        <f t="shared" si="15"/>
        <v>0</v>
      </c>
      <c r="AZ64" s="31">
        <f t="shared" si="15"/>
        <v>43.329653802332984</v>
      </c>
      <c r="BA64" s="31">
        <f t="shared" si="15"/>
        <v>0</v>
      </c>
      <c r="BB64" s="31">
        <f t="shared" si="15"/>
        <v>0</v>
      </c>
      <c r="BC64" s="31">
        <f t="shared" si="15"/>
        <v>0</v>
      </c>
      <c r="BD64" s="31">
        <f t="shared" si="15"/>
        <v>0</v>
      </c>
      <c r="BE64" s="31">
        <f t="shared" si="15"/>
        <v>0</v>
      </c>
      <c r="BF64" s="31">
        <f t="shared" si="15"/>
        <v>54.545210118169678</v>
      </c>
      <c r="BG64" s="31">
        <f t="shared" si="15"/>
        <v>7.6198462854675526</v>
      </c>
      <c r="BH64" s="31">
        <f t="shared" si="15"/>
        <v>4.6870375943295324</v>
      </c>
      <c r="BI64" s="31">
        <f t="shared" si="15"/>
        <v>0</v>
      </c>
      <c r="BJ64" s="31">
        <f t="shared" si="15"/>
        <v>66.87552850496337</v>
      </c>
      <c r="BK64" s="29">
        <f t="shared" si="14"/>
        <v>262.66705408666678</v>
      </c>
    </row>
    <row r="65" spans="1:63" ht="2.25" customHeight="1" x14ac:dyDescent="0.2">
      <c r="A65" s="23"/>
      <c r="B65" s="26"/>
      <c r="C65" s="69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70"/>
      <c r="BI65" s="70"/>
      <c r="BJ65" s="70"/>
      <c r="BK65" s="71"/>
    </row>
    <row r="66" spans="1:63" x14ac:dyDescent="0.2">
      <c r="A66" s="23" t="s">
        <v>4</v>
      </c>
      <c r="B66" s="24" t="s">
        <v>9</v>
      </c>
      <c r="C66" s="69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70"/>
      <c r="BI66" s="70"/>
      <c r="BJ66" s="70"/>
      <c r="BK66" s="71"/>
    </row>
    <row r="67" spans="1:63" x14ac:dyDescent="0.2">
      <c r="A67" s="23" t="s">
        <v>78</v>
      </c>
      <c r="B67" s="26" t="s">
        <v>19</v>
      </c>
      <c r="C67" s="69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70"/>
      <c r="BI67" s="70"/>
      <c r="BJ67" s="70"/>
      <c r="BK67" s="71"/>
    </row>
    <row r="68" spans="1:63" x14ac:dyDescent="0.2">
      <c r="A68" s="23"/>
      <c r="B68" s="30" t="s">
        <v>39</v>
      </c>
      <c r="C68" s="31"/>
      <c r="D68" s="28"/>
      <c r="E68" s="28"/>
      <c r="F68" s="28"/>
      <c r="G68" s="37"/>
      <c r="H68" s="31"/>
      <c r="I68" s="28"/>
      <c r="J68" s="28"/>
      <c r="K68" s="28"/>
      <c r="L68" s="37"/>
      <c r="M68" s="31"/>
      <c r="N68" s="28"/>
      <c r="O68" s="28"/>
      <c r="P68" s="28"/>
      <c r="Q68" s="37"/>
      <c r="R68" s="31"/>
      <c r="S68" s="28"/>
      <c r="T68" s="28"/>
      <c r="U68" s="28"/>
      <c r="V68" s="37"/>
      <c r="W68" s="31"/>
      <c r="X68" s="28"/>
      <c r="Y68" s="28"/>
      <c r="Z68" s="28"/>
      <c r="AA68" s="37"/>
      <c r="AB68" s="31"/>
      <c r="AC68" s="28"/>
      <c r="AD68" s="28"/>
      <c r="AE68" s="28"/>
      <c r="AF68" s="37"/>
      <c r="AG68" s="31"/>
      <c r="AH68" s="28"/>
      <c r="AI68" s="28"/>
      <c r="AJ68" s="28"/>
      <c r="AK68" s="37"/>
      <c r="AL68" s="31"/>
      <c r="AM68" s="28"/>
      <c r="AN68" s="28"/>
      <c r="AO68" s="28"/>
      <c r="AP68" s="37"/>
      <c r="AQ68" s="31"/>
      <c r="AR68" s="28"/>
      <c r="AS68" s="28"/>
      <c r="AT68" s="28"/>
      <c r="AU68" s="37"/>
      <c r="AV68" s="31"/>
      <c r="AW68" s="28"/>
      <c r="AX68" s="28"/>
      <c r="AY68" s="28"/>
      <c r="AZ68" s="37"/>
      <c r="BA68" s="31"/>
      <c r="BB68" s="28"/>
      <c r="BC68" s="28"/>
      <c r="BD68" s="28"/>
      <c r="BE68" s="37"/>
      <c r="BF68" s="31"/>
      <c r="BG68" s="28"/>
      <c r="BH68" s="28"/>
      <c r="BI68" s="28"/>
      <c r="BJ68" s="37"/>
      <c r="BK68" s="29"/>
    </row>
    <row r="69" spans="1:63" x14ac:dyDescent="0.2">
      <c r="A69" s="23"/>
      <c r="B69" s="30" t="s">
        <v>87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1">
        <v>0</v>
      </c>
      <c r="R69" s="31">
        <v>0</v>
      </c>
      <c r="S69" s="31">
        <v>0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31">
        <v>0</v>
      </c>
      <c r="AJ69" s="31">
        <v>0</v>
      </c>
      <c r="AK69" s="31">
        <v>0</v>
      </c>
      <c r="AL69" s="31">
        <v>0</v>
      </c>
      <c r="AM69" s="31">
        <v>0</v>
      </c>
      <c r="AN69" s="31">
        <v>0</v>
      </c>
      <c r="AO69" s="31">
        <v>0</v>
      </c>
      <c r="AP69" s="31">
        <v>0</v>
      </c>
      <c r="AQ69" s="31">
        <v>0</v>
      </c>
      <c r="AR69" s="31">
        <v>0</v>
      </c>
      <c r="AS69" s="31">
        <v>0</v>
      </c>
      <c r="AT69" s="31">
        <v>0</v>
      </c>
      <c r="AU69" s="31">
        <v>0</v>
      </c>
      <c r="AV69" s="31">
        <v>0</v>
      </c>
      <c r="AW69" s="31">
        <v>0</v>
      </c>
      <c r="AX69" s="31">
        <v>0</v>
      </c>
      <c r="AY69" s="31">
        <v>0</v>
      </c>
      <c r="AZ69" s="31">
        <v>0</v>
      </c>
      <c r="BA69" s="31">
        <v>0</v>
      </c>
      <c r="BB69" s="31">
        <v>0</v>
      </c>
      <c r="BC69" s="31">
        <v>0</v>
      </c>
      <c r="BD69" s="31">
        <v>0</v>
      </c>
      <c r="BE69" s="31">
        <v>0</v>
      </c>
      <c r="BF69" s="31">
        <v>0</v>
      </c>
      <c r="BG69" s="31">
        <v>0</v>
      </c>
      <c r="BH69" s="31">
        <v>0</v>
      </c>
      <c r="BI69" s="31">
        <v>0</v>
      </c>
      <c r="BJ69" s="31">
        <v>0</v>
      </c>
      <c r="BK69" s="29">
        <f>SUM(C69:BJ69)</f>
        <v>0</v>
      </c>
    </row>
    <row r="70" spans="1:63" x14ac:dyDescent="0.2">
      <c r="A70" s="23" t="s">
        <v>79</v>
      </c>
      <c r="B70" s="26" t="s">
        <v>20</v>
      </c>
      <c r="C70" s="69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70"/>
      <c r="BI70" s="70"/>
      <c r="BJ70" s="70"/>
      <c r="BK70" s="71"/>
    </row>
    <row r="71" spans="1:63" x14ac:dyDescent="0.2">
      <c r="A71" s="23"/>
      <c r="B71" s="30" t="s">
        <v>134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31">
        <v>0</v>
      </c>
      <c r="AJ71" s="31">
        <v>0</v>
      </c>
      <c r="AK71" s="31">
        <v>0</v>
      </c>
      <c r="AL71" s="31">
        <v>0</v>
      </c>
      <c r="AM71" s="31">
        <v>0</v>
      </c>
      <c r="AN71" s="31">
        <v>0</v>
      </c>
      <c r="AO71" s="31">
        <v>0</v>
      </c>
      <c r="AP71" s="31">
        <v>0</v>
      </c>
      <c r="AQ71" s="31">
        <v>0</v>
      </c>
      <c r="AR71" s="31">
        <v>0</v>
      </c>
      <c r="AS71" s="31">
        <v>0</v>
      </c>
      <c r="AT71" s="31">
        <v>0</v>
      </c>
      <c r="AU71" s="31">
        <v>0</v>
      </c>
      <c r="AV71" s="31">
        <v>0.3861564227904481</v>
      </c>
      <c r="AW71" s="31">
        <v>68.93669325549503</v>
      </c>
      <c r="AX71" s="31">
        <v>0</v>
      </c>
      <c r="AY71" s="31">
        <v>0</v>
      </c>
      <c r="AZ71" s="31">
        <v>2.3520149510193198</v>
      </c>
      <c r="BA71" s="31">
        <v>0</v>
      </c>
      <c r="BB71" s="31">
        <v>0</v>
      </c>
      <c r="BC71" s="31">
        <v>0</v>
      </c>
      <c r="BD71" s="31">
        <v>0</v>
      </c>
      <c r="BE71" s="31">
        <v>0</v>
      </c>
      <c r="BF71" s="31">
        <v>6.1810277761883269E-2</v>
      </c>
      <c r="BG71" s="31">
        <v>8.6276310549752572E-3</v>
      </c>
      <c r="BH71" s="31">
        <v>0</v>
      </c>
      <c r="BI71" s="31">
        <v>0</v>
      </c>
      <c r="BJ71" s="31">
        <v>0.34914034955385037</v>
      </c>
      <c r="BK71" s="29">
        <f t="shared" ref="BK71:BK76" si="16">SUM(C71:BJ71)</f>
        <v>72.094442887675498</v>
      </c>
    </row>
    <row r="72" spans="1:63" x14ac:dyDescent="0.2">
      <c r="A72" s="23"/>
      <c r="B72" s="30" t="s">
        <v>135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31">
        <v>0</v>
      </c>
      <c r="AJ72" s="31">
        <v>0</v>
      </c>
      <c r="AK72" s="31">
        <v>0</v>
      </c>
      <c r="AL72" s="31">
        <v>0</v>
      </c>
      <c r="AM72" s="31">
        <v>0</v>
      </c>
      <c r="AN72" s="31">
        <v>0</v>
      </c>
      <c r="AO72" s="31">
        <v>0</v>
      </c>
      <c r="AP72" s="31">
        <v>0</v>
      </c>
      <c r="AQ72" s="31">
        <v>0</v>
      </c>
      <c r="AR72" s="31">
        <v>0</v>
      </c>
      <c r="AS72" s="31">
        <v>0</v>
      </c>
      <c r="AT72" s="31">
        <v>0</v>
      </c>
      <c r="AU72" s="31">
        <v>0</v>
      </c>
      <c r="AV72" s="31">
        <v>0.14548972826202117</v>
      </c>
      <c r="AW72" s="31">
        <v>164.75526678374268</v>
      </c>
      <c r="AX72" s="31">
        <v>268.168729788436</v>
      </c>
      <c r="AY72" s="31">
        <v>0</v>
      </c>
      <c r="AZ72" s="31">
        <v>0</v>
      </c>
      <c r="BA72" s="31">
        <v>0</v>
      </c>
      <c r="BB72" s="31">
        <v>0</v>
      </c>
      <c r="BC72" s="31">
        <v>0</v>
      </c>
      <c r="BD72" s="31">
        <v>0</v>
      </c>
      <c r="BE72" s="31">
        <v>0</v>
      </c>
      <c r="BF72" s="31">
        <v>0.11959346297207256</v>
      </c>
      <c r="BG72" s="31">
        <v>14.221530766097178</v>
      </c>
      <c r="BH72" s="31">
        <v>0</v>
      </c>
      <c r="BI72" s="31">
        <v>0</v>
      </c>
      <c r="BJ72" s="31">
        <v>0.57306111273339655</v>
      </c>
      <c r="BK72" s="29">
        <f t="shared" si="16"/>
        <v>447.98367164224339</v>
      </c>
    </row>
    <row r="73" spans="1:63" x14ac:dyDescent="0.2">
      <c r="A73" s="23"/>
      <c r="B73" s="30" t="s">
        <v>136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31">
        <v>0</v>
      </c>
      <c r="AJ73" s="31">
        <v>0</v>
      </c>
      <c r="AK73" s="31">
        <v>0</v>
      </c>
      <c r="AL73" s="31">
        <v>0</v>
      </c>
      <c r="AM73" s="31">
        <v>0</v>
      </c>
      <c r="AN73" s="31">
        <v>0</v>
      </c>
      <c r="AO73" s="31">
        <v>0</v>
      </c>
      <c r="AP73" s="31">
        <v>0</v>
      </c>
      <c r="AQ73" s="31">
        <v>0</v>
      </c>
      <c r="AR73" s="31">
        <v>0</v>
      </c>
      <c r="AS73" s="31">
        <v>0</v>
      </c>
      <c r="AT73" s="31">
        <v>0</v>
      </c>
      <c r="AU73" s="31">
        <v>0</v>
      </c>
      <c r="AV73" s="31">
        <v>0.12541735189856015</v>
      </c>
      <c r="AW73" s="31">
        <v>67.996899726989568</v>
      </c>
      <c r="AX73" s="31">
        <v>262.39180412262039</v>
      </c>
      <c r="AY73" s="31">
        <v>0</v>
      </c>
      <c r="AZ73" s="31">
        <v>0</v>
      </c>
      <c r="BA73" s="31">
        <v>0</v>
      </c>
      <c r="BB73" s="31">
        <v>0</v>
      </c>
      <c r="BC73" s="31">
        <v>0</v>
      </c>
      <c r="BD73" s="31">
        <v>0</v>
      </c>
      <c r="BE73" s="31">
        <v>0</v>
      </c>
      <c r="BF73" s="31">
        <v>4.3496987137450371E-2</v>
      </c>
      <c r="BG73" s="31">
        <v>1.1078770409890676E-3</v>
      </c>
      <c r="BH73" s="31">
        <v>0</v>
      </c>
      <c r="BI73" s="31">
        <v>0</v>
      </c>
      <c r="BJ73" s="31">
        <v>0</v>
      </c>
      <c r="BK73" s="29">
        <f t="shared" si="16"/>
        <v>330.55872606568693</v>
      </c>
    </row>
    <row r="74" spans="1:63" x14ac:dyDescent="0.2">
      <c r="A74" s="23"/>
      <c r="B74" s="30" t="s">
        <v>137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31">
        <v>0</v>
      </c>
      <c r="AJ74" s="31">
        <v>0</v>
      </c>
      <c r="AK74" s="31">
        <v>0</v>
      </c>
      <c r="AL74" s="31">
        <v>0</v>
      </c>
      <c r="AM74" s="31">
        <v>0</v>
      </c>
      <c r="AN74" s="31">
        <v>0</v>
      </c>
      <c r="AO74" s="31">
        <v>0</v>
      </c>
      <c r="AP74" s="31">
        <v>0</v>
      </c>
      <c r="AQ74" s="31">
        <v>0</v>
      </c>
      <c r="AR74" s="31">
        <v>0</v>
      </c>
      <c r="AS74" s="31">
        <v>0</v>
      </c>
      <c r="AT74" s="31">
        <v>0</v>
      </c>
      <c r="AU74" s="31">
        <v>0</v>
      </c>
      <c r="AV74" s="31">
        <v>0.71868819290417552</v>
      </c>
      <c r="AW74" s="31">
        <v>0.73132024377772353</v>
      </c>
      <c r="AX74" s="31">
        <v>287.67951765891564</v>
      </c>
      <c r="AY74" s="31">
        <v>0</v>
      </c>
      <c r="AZ74" s="31">
        <v>0</v>
      </c>
      <c r="BA74" s="31">
        <v>0</v>
      </c>
      <c r="BB74" s="31">
        <v>0</v>
      </c>
      <c r="BC74" s="31">
        <v>0</v>
      </c>
      <c r="BD74" s="31">
        <v>0</v>
      </c>
      <c r="BE74" s="31">
        <v>0</v>
      </c>
      <c r="BF74" s="31">
        <v>2.2075630290853674</v>
      </c>
      <c r="BG74" s="31">
        <v>8.5301356845398474E-5</v>
      </c>
      <c r="BH74" s="31">
        <v>0</v>
      </c>
      <c r="BI74" s="31">
        <v>0</v>
      </c>
      <c r="BJ74" s="31">
        <v>0</v>
      </c>
      <c r="BK74" s="29">
        <f t="shared" si="16"/>
        <v>291.33717442603972</v>
      </c>
    </row>
    <row r="75" spans="1:63" x14ac:dyDescent="0.2">
      <c r="A75" s="23"/>
      <c r="B75" s="30" t="s">
        <v>88</v>
      </c>
      <c r="C75" s="31">
        <f>SUM(C71:C74)</f>
        <v>0</v>
      </c>
      <c r="D75" s="31">
        <f t="shared" ref="D75:BJ75" si="17">SUM(D71:D74)</f>
        <v>0</v>
      </c>
      <c r="E75" s="31">
        <f t="shared" si="17"/>
        <v>0</v>
      </c>
      <c r="F75" s="31">
        <f t="shared" si="17"/>
        <v>0</v>
      </c>
      <c r="G75" s="31">
        <f t="shared" si="17"/>
        <v>0</v>
      </c>
      <c r="H75" s="31">
        <f t="shared" si="17"/>
        <v>0</v>
      </c>
      <c r="I75" s="31">
        <f t="shared" si="17"/>
        <v>0</v>
      </c>
      <c r="J75" s="31">
        <f t="shared" si="17"/>
        <v>0</v>
      </c>
      <c r="K75" s="31">
        <f t="shared" si="17"/>
        <v>0</v>
      </c>
      <c r="L75" s="31">
        <f t="shared" si="17"/>
        <v>0</v>
      </c>
      <c r="M75" s="31">
        <f t="shared" si="17"/>
        <v>0</v>
      </c>
      <c r="N75" s="31">
        <f t="shared" si="17"/>
        <v>0</v>
      </c>
      <c r="O75" s="31">
        <f t="shared" si="17"/>
        <v>0</v>
      </c>
      <c r="P75" s="31">
        <f t="shared" si="17"/>
        <v>0</v>
      </c>
      <c r="Q75" s="31">
        <f t="shared" si="17"/>
        <v>0</v>
      </c>
      <c r="R75" s="31">
        <f t="shared" si="17"/>
        <v>0</v>
      </c>
      <c r="S75" s="31">
        <f t="shared" si="17"/>
        <v>0</v>
      </c>
      <c r="T75" s="31">
        <f t="shared" si="17"/>
        <v>0</v>
      </c>
      <c r="U75" s="31">
        <f t="shared" si="17"/>
        <v>0</v>
      </c>
      <c r="V75" s="31">
        <f t="shared" si="17"/>
        <v>0</v>
      </c>
      <c r="W75" s="31">
        <f t="shared" si="17"/>
        <v>0</v>
      </c>
      <c r="X75" s="31">
        <f t="shared" si="17"/>
        <v>0</v>
      </c>
      <c r="Y75" s="31">
        <f t="shared" si="17"/>
        <v>0</v>
      </c>
      <c r="Z75" s="31">
        <f t="shared" si="17"/>
        <v>0</v>
      </c>
      <c r="AA75" s="31">
        <f t="shared" si="17"/>
        <v>0</v>
      </c>
      <c r="AB75" s="31">
        <f t="shared" si="17"/>
        <v>0</v>
      </c>
      <c r="AC75" s="31">
        <f t="shared" si="17"/>
        <v>0</v>
      </c>
      <c r="AD75" s="31">
        <f t="shared" si="17"/>
        <v>0</v>
      </c>
      <c r="AE75" s="31">
        <f t="shared" si="17"/>
        <v>0</v>
      </c>
      <c r="AF75" s="31">
        <f t="shared" si="17"/>
        <v>0</v>
      </c>
      <c r="AG75" s="31">
        <f t="shared" si="17"/>
        <v>0</v>
      </c>
      <c r="AH75" s="31">
        <f t="shared" si="17"/>
        <v>0</v>
      </c>
      <c r="AI75" s="31">
        <f t="shared" si="17"/>
        <v>0</v>
      </c>
      <c r="AJ75" s="31">
        <f t="shared" si="17"/>
        <v>0</v>
      </c>
      <c r="AK75" s="31">
        <f t="shared" si="17"/>
        <v>0</v>
      </c>
      <c r="AL75" s="31">
        <f t="shared" si="17"/>
        <v>0</v>
      </c>
      <c r="AM75" s="31">
        <f t="shared" si="17"/>
        <v>0</v>
      </c>
      <c r="AN75" s="31">
        <f t="shared" si="17"/>
        <v>0</v>
      </c>
      <c r="AO75" s="31">
        <f t="shared" si="17"/>
        <v>0</v>
      </c>
      <c r="AP75" s="31">
        <f t="shared" si="17"/>
        <v>0</v>
      </c>
      <c r="AQ75" s="31">
        <f t="shared" si="17"/>
        <v>0</v>
      </c>
      <c r="AR75" s="31">
        <f t="shared" si="17"/>
        <v>0</v>
      </c>
      <c r="AS75" s="31">
        <f t="shared" si="17"/>
        <v>0</v>
      </c>
      <c r="AT75" s="31">
        <f t="shared" si="17"/>
        <v>0</v>
      </c>
      <c r="AU75" s="31">
        <f t="shared" si="17"/>
        <v>0</v>
      </c>
      <c r="AV75" s="31">
        <f t="shared" si="17"/>
        <v>1.375751695855205</v>
      </c>
      <c r="AW75" s="31">
        <f t="shared" si="17"/>
        <v>302.42018001000497</v>
      </c>
      <c r="AX75" s="31">
        <f t="shared" si="17"/>
        <v>818.24005156997202</v>
      </c>
      <c r="AY75" s="31">
        <f t="shared" si="17"/>
        <v>0</v>
      </c>
      <c r="AZ75" s="31">
        <f t="shared" si="17"/>
        <v>2.3520149510193198</v>
      </c>
      <c r="BA75" s="31">
        <f t="shared" si="17"/>
        <v>0</v>
      </c>
      <c r="BB75" s="31">
        <f t="shared" si="17"/>
        <v>0</v>
      </c>
      <c r="BC75" s="31">
        <f t="shared" si="17"/>
        <v>0</v>
      </c>
      <c r="BD75" s="31">
        <f t="shared" si="17"/>
        <v>0</v>
      </c>
      <c r="BE75" s="31">
        <f t="shared" si="17"/>
        <v>0</v>
      </c>
      <c r="BF75" s="31">
        <f t="shared" si="17"/>
        <v>2.4324637569567735</v>
      </c>
      <c r="BG75" s="31">
        <f t="shared" si="17"/>
        <v>14.231351575549988</v>
      </c>
      <c r="BH75" s="31">
        <f t="shared" si="17"/>
        <v>0</v>
      </c>
      <c r="BI75" s="31">
        <f t="shared" si="17"/>
        <v>0</v>
      </c>
      <c r="BJ75" s="31">
        <f t="shared" si="17"/>
        <v>0.92220146228724698</v>
      </c>
      <c r="BK75" s="29">
        <f t="shared" si="16"/>
        <v>1141.9740150216455</v>
      </c>
    </row>
    <row r="76" spans="1:63" x14ac:dyDescent="0.2">
      <c r="A76" s="23"/>
      <c r="B76" s="33" t="s">
        <v>86</v>
      </c>
      <c r="C76" s="31">
        <f>C69+C75</f>
        <v>0</v>
      </c>
      <c r="D76" s="31">
        <f t="shared" ref="D76:BJ76" si="18">D69+D75</f>
        <v>0</v>
      </c>
      <c r="E76" s="31">
        <f t="shared" si="18"/>
        <v>0</v>
      </c>
      <c r="F76" s="31">
        <f t="shared" si="18"/>
        <v>0</v>
      </c>
      <c r="G76" s="31">
        <f t="shared" si="18"/>
        <v>0</v>
      </c>
      <c r="H76" s="31">
        <f t="shared" si="18"/>
        <v>0</v>
      </c>
      <c r="I76" s="31">
        <f t="shared" si="18"/>
        <v>0</v>
      </c>
      <c r="J76" s="31">
        <f t="shared" si="18"/>
        <v>0</v>
      </c>
      <c r="K76" s="31">
        <f t="shared" si="18"/>
        <v>0</v>
      </c>
      <c r="L76" s="31">
        <f t="shared" si="18"/>
        <v>0</v>
      </c>
      <c r="M76" s="31">
        <f t="shared" si="18"/>
        <v>0</v>
      </c>
      <c r="N76" s="31">
        <f t="shared" si="18"/>
        <v>0</v>
      </c>
      <c r="O76" s="31">
        <f t="shared" si="18"/>
        <v>0</v>
      </c>
      <c r="P76" s="31">
        <f t="shared" si="18"/>
        <v>0</v>
      </c>
      <c r="Q76" s="31">
        <f t="shared" si="18"/>
        <v>0</v>
      </c>
      <c r="R76" s="31">
        <f t="shared" si="18"/>
        <v>0</v>
      </c>
      <c r="S76" s="31">
        <f t="shared" si="18"/>
        <v>0</v>
      </c>
      <c r="T76" s="31">
        <f t="shared" si="18"/>
        <v>0</v>
      </c>
      <c r="U76" s="31">
        <f t="shared" si="18"/>
        <v>0</v>
      </c>
      <c r="V76" s="31">
        <f t="shared" si="18"/>
        <v>0</v>
      </c>
      <c r="W76" s="31">
        <f t="shared" si="18"/>
        <v>0</v>
      </c>
      <c r="X76" s="31">
        <f t="shared" si="18"/>
        <v>0</v>
      </c>
      <c r="Y76" s="31">
        <f t="shared" si="18"/>
        <v>0</v>
      </c>
      <c r="Z76" s="31">
        <f t="shared" si="18"/>
        <v>0</v>
      </c>
      <c r="AA76" s="31">
        <f t="shared" si="18"/>
        <v>0</v>
      </c>
      <c r="AB76" s="31">
        <f t="shared" si="18"/>
        <v>0</v>
      </c>
      <c r="AC76" s="31">
        <f t="shared" si="18"/>
        <v>0</v>
      </c>
      <c r="AD76" s="31">
        <f t="shared" si="18"/>
        <v>0</v>
      </c>
      <c r="AE76" s="31">
        <f t="shared" si="18"/>
        <v>0</v>
      </c>
      <c r="AF76" s="31">
        <f t="shared" si="18"/>
        <v>0</v>
      </c>
      <c r="AG76" s="31">
        <f t="shared" si="18"/>
        <v>0</v>
      </c>
      <c r="AH76" s="31">
        <f t="shared" si="18"/>
        <v>0</v>
      </c>
      <c r="AI76" s="31">
        <f t="shared" si="18"/>
        <v>0</v>
      </c>
      <c r="AJ76" s="31">
        <f t="shared" si="18"/>
        <v>0</v>
      </c>
      <c r="AK76" s="31">
        <f t="shared" si="18"/>
        <v>0</v>
      </c>
      <c r="AL76" s="31">
        <f t="shared" si="18"/>
        <v>0</v>
      </c>
      <c r="AM76" s="31">
        <f t="shared" si="18"/>
        <v>0</v>
      </c>
      <c r="AN76" s="31">
        <f t="shared" si="18"/>
        <v>0</v>
      </c>
      <c r="AO76" s="31">
        <f t="shared" si="18"/>
        <v>0</v>
      </c>
      <c r="AP76" s="31">
        <f t="shared" si="18"/>
        <v>0</v>
      </c>
      <c r="AQ76" s="31">
        <f t="shared" si="18"/>
        <v>0</v>
      </c>
      <c r="AR76" s="31">
        <f t="shared" si="18"/>
        <v>0</v>
      </c>
      <c r="AS76" s="31">
        <f t="shared" si="18"/>
        <v>0</v>
      </c>
      <c r="AT76" s="31">
        <f t="shared" si="18"/>
        <v>0</v>
      </c>
      <c r="AU76" s="31">
        <f t="shared" si="18"/>
        <v>0</v>
      </c>
      <c r="AV76" s="31">
        <f t="shared" si="18"/>
        <v>1.375751695855205</v>
      </c>
      <c r="AW76" s="31">
        <f t="shared" si="18"/>
        <v>302.42018001000497</v>
      </c>
      <c r="AX76" s="31">
        <f t="shared" si="18"/>
        <v>818.24005156997202</v>
      </c>
      <c r="AY76" s="31">
        <f t="shared" si="18"/>
        <v>0</v>
      </c>
      <c r="AZ76" s="31">
        <f t="shared" si="18"/>
        <v>2.3520149510193198</v>
      </c>
      <c r="BA76" s="31">
        <f t="shared" si="18"/>
        <v>0</v>
      </c>
      <c r="BB76" s="31">
        <f t="shared" si="18"/>
        <v>0</v>
      </c>
      <c r="BC76" s="31">
        <f t="shared" si="18"/>
        <v>0</v>
      </c>
      <c r="BD76" s="31">
        <f t="shared" si="18"/>
        <v>0</v>
      </c>
      <c r="BE76" s="31">
        <f t="shared" si="18"/>
        <v>0</v>
      </c>
      <c r="BF76" s="31">
        <f t="shared" si="18"/>
        <v>2.4324637569567735</v>
      </c>
      <c r="BG76" s="31">
        <f t="shared" si="18"/>
        <v>14.231351575549988</v>
      </c>
      <c r="BH76" s="31">
        <f t="shared" si="18"/>
        <v>0</v>
      </c>
      <c r="BI76" s="31">
        <f t="shared" si="18"/>
        <v>0</v>
      </c>
      <c r="BJ76" s="31">
        <f t="shared" si="18"/>
        <v>0.92220146228724698</v>
      </c>
      <c r="BK76" s="29">
        <f t="shared" si="16"/>
        <v>1141.9740150216455</v>
      </c>
    </row>
    <row r="77" spans="1:63" ht="4.5" customHeight="1" x14ac:dyDescent="0.2">
      <c r="A77" s="23"/>
      <c r="B77" s="26"/>
      <c r="C77" s="69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70"/>
      <c r="BF77" s="70"/>
      <c r="BG77" s="70"/>
      <c r="BH77" s="70"/>
      <c r="BI77" s="70"/>
      <c r="BJ77" s="70"/>
      <c r="BK77" s="71"/>
    </row>
    <row r="78" spans="1:63" x14ac:dyDescent="0.2">
      <c r="A78" s="23" t="s">
        <v>21</v>
      </c>
      <c r="B78" s="24" t="s">
        <v>22</v>
      </c>
      <c r="C78" s="69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70"/>
      <c r="BF78" s="70"/>
      <c r="BG78" s="70"/>
      <c r="BH78" s="70"/>
      <c r="BI78" s="70"/>
      <c r="BJ78" s="70"/>
      <c r="BK78" s="71"/>
    </row>
    <row r="79" spans="1:63" x14ac:dyDescent="0.2">
      <c r="A79" s="23" t="s">
        <v>78</v>
      </c>
      <c r="B79" s="26" t="s">
        <v>23</v>
      </c>
      <c r="C79" s="69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70"/>
      <c r="BI79" s="70"/>
      <c r="BJ79" s="70"/>
      <c r="BK79" s="71"/>
    </row>
    <row r="80" spans="1:63" x14ac:dyDescent="0.2">
      <c r="A80" s="23"/>
      <c r="B80" s="30" t="s">
        <v>39</v>
      </c>
      <c r="C80" s="31"/>
      <c r="D80" s="28"/>
      <c r="E80" s="28"/>
      <c r="F80" s="28"/>
      <c r="G80" s="37"/>
      <c r="H80" s="31"/>
      <c r="I80" s="28"/>
      <c r="J80" s="28"/>
      <c r="K80" s="28"/>
      <c r="L80" s="37"/>
      <c r="M80" s="31"/>
      <c r="N80" s="28"/>
      <c r="O80" s="28"/>
      <c r="P80" s="28"/>
      <c r="Q80" s="37"/>
      <c r="R80" s="31"/>
      <c r="S80" s="28"/>
      <c r="T80" s="28"/>
      <c r="U80" s="28"/>
      <c r="V80" s="37"/>
      <c r="W80" s="31"/>
      <c r="X80" s="28"/>
      <c r="Y80" s="28"/>
      <c r="Z80" s="28"/>
      <c r="AA80" s="37"/>
      <c r="AB80" s="31"/>
      <c r="AC80" s="28"/>
      <c r="AD80" s="28"/>
      <c r="AE80" s="28"/>
      <c r="AF80" s="37"/>
      <c r="AG80" s="31"/>
      <c r="AH80" s="28"/>
      <c r="AI80" s="28"/>
      <c r="AJ80" s="28"/>
      <c r="AK80" s="37"/>
      <c r="AL80" s="31"/>
      <c r="AM80" s="28"/>
      <c r="AN80" s="28"/>
      <c r="AO80" s="28"/>
      <c r="AP80" s="37"/>
      <c r="AQ80" s="31"/>
      <c r="AR80" s="28"/>
      <c r="AS80" s="28"/>
      <c r="AT80" s="28"/>
      <c r="AU80" s="37"/>
      <c r="AV80" s="31"/>
      <c r="AW80" s="28"/>
      <c r="AX80" s="28"/>
      <c r="AY80" s="28"/>
      <c r="AZ80" s="37"/>
      <c r="BA80" s="31"/>
      <c r="BB80" s="28"/>
      <c r="BC80" s="28"/>
      <c r="BD80" s="28"/>
      <c r="BE80" s="37"/>
      <c r="BF80" s="31"/>
      <c r="BG80" s="28"/>
      <c r="BH80" s="28"/>
      <c r="BI80" s="28"/>
      <c r="BJ80" s="37"/>
      <c r="BK80" s="29"/>
    </row>
    <row r="81" spans="1:63" x14ac:dyDescent="0.2">
      <c r="A81" s="23"/>
      <c r="B81" s="33" t="s">
        <v>85</v>
      </c>
      <c r="C81" s="31">
        <v>0</v>
      </c>
      <c r="D81" s="28">
        <v>0</v>
      </c>
      <c r="E81" s="28">
        <v>0</v>
      </c>
      <c r="F81" s="28">
        <v>0</v>
      </c>
      <c r="G81" s="37">
        <v>0</v>
      </c>
      <c r="H81" s="31">
        <v>0</v>
      </c>
      <c r="I81" s="28">
        <v>0</v>
      </c>
      <c r="J81" s="28">
        <v>0</v>
      </c>
      <c r="K81" s="28">
        <v>0</v>
      </c>
      <c r="L81" s="37">
        <v>0</v>
      </c>
      <c r="M81" s="31">
        <v>0</v>
      </c>
      <c r="N81" s="28">
        <v>0</v>
      </c>
      <c r="O81" s="28">
        <v>0</v>
      </c>
      <c r="P81" s="28">
        <v>0</v>
      </c>
      <c r="Q81" s="37">
        <v>0</v>
      </c>
      <c r="R81" s="31">
        <v>0</v>
      </c>
      <c r="S81" s="28">
        <v>0</v>
      </c>
      <c r="T81" s="28">
        <v>0</v>
      </c>
      <c r="U81" s="28">
        <v>0</v>
      </c>
      <c r="V81" s="37">
        <v>0</v>
      </c>
      <c r="W81" s="31">
        <v>0</v>
      </c>
      <c r="X81" s="28">
        <v>0</v>
      </c>
      <c r="Y81" s="28">
        <v>0</v>
      </c>
      <c r="Z81" s="28">
        <v>0</v>
      </c>
      <c r="AA81" s="37">
        <v>0</v>
      </c>
      <c r="AB81" s="31">
        <v>0</v>
      </c>
      <c r="AC81" s="28">
        <v>0</v>
      </c>
      <c r="AD81" s="28">
        <v>0</v>
      </c>
      <c r="AE81" s="28">
        <v>0</v>
      </c>
      <c r="AF81" s="37">
        <v>0</v>
      </c>
      <c r="AG81" s="31">
        <v>0</v>
      </c>
      <c r="AH81" s="28">
        <v>0</v>
      </c>
      <c r="AI81" s="28">
        <v>0</v>
      </c>
      <c r="AJ81" s="28">
        <v>0</v>
      </c>
      <c r="AK81" s="37">
        <v>0</v>
      </c>
      <c r="AL81" s="31">
        <v>0</v>
      </c>
      <c r="AM81" s="28">
        <v>0</v>
      </c>
      <c r="AN81" s="28">
        <v>0</v>
      </c>
      <c r="AO81" s="28">
        <v>0</v>
      </c>
      <c r="AP81" s="37">
        <v>0</v>
      </c>
      <c r="AQ81" s="31">
        <v>0</v>
      </c>
      <c r="AR81" s="28">
        <v>0</v>
      </c>
      <c r="AS81" s="28">
        <v>0</v>
      </c>
      <c r="AT81" s="28">
        <v>0</v>
      </c>
      <c r="AU81" s="37">
        <v>0</v>
      </c>
      <c r="AV81" s="31">
        <v>0</v>
      </c>
      <c r="AW81" s="28">
        <v>0</v>
      </c>
      <c r="AX81" s="28">
        <v>0</v>
      </c>
      <c r="AY81" s="28">
        <v>0</v>
      </c>
      <c r="AZ81" s="37">
        <v>0</v>
      </c>
      <c r="BA81" s="31">
        <v>0</v>
      </c>
      <c r="BB81" s="28">
        <v>0</v>
      </c>
      <c r="BC81" s="28">
        <v>0</v>
      </c>
      <c r="BD81" s="28">
        <v>0</v>
      </c>
      <c r="BE81" s="37">
        <v>0</v>
      </c>
      <c r="BF81" s="31">
        <v>0</v>
      </c>
      <c r="BG81" s="28">
        <v>0</v>
      </c>
      <c r="BH81" s="28">
        <v>0</v>
      </c>
      <c r="BI81" s="28">
        <v>0</v>
      </c>
      <c r="BJ81" s="37">
        <v>0</v>
      </c>
      <c r="BK81" s="29">
        <f>SUM(C81:BJ81)</f>
        <v>0</v>
      </c>
    </row>
    <row r="82" spans="1:63" ht="4.5" customHeight="1" x14ac:dyDescent="0.2">
      <c r="A82" s="23"/>
      <c r="B82" s="38"/>
      <c r="C82" s="69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  <c r="BB82" s="70"/>
      <c r="BC82" s="70"/>
      <c r="BD82" s="70"/>
      <c r="BE82" s="70"/>
      <c r="BF82" s="70"/>
      <c r="BG82" s="70"/>
      <c r="BH82" s="70"/>
      <c r="BI82" s="70"/>
      <c r="BJ82" s="70"/>
      <c r="BK82" s="71"/>
    </row>
    <row r="83" spans="1:63" x14ac:dyDescent="0.2">
      <c r="A83" s="23"/>
      <c r="B83" s="39" t="s">
        <v>101</v>
      </c>
      <c r="C83" s="40">
        <f t="shared" ref="C83:AH83" si="19">C39+C59+C64+C76+C81</f>
        <v>0</v>
      </c>
      <c r="D83" s="40">
        <f t="shared" si="19"/>
        <v>0</v>
      </c>
      <c r="E83" s="40">
        <f t="shared" si="19"/>
        <v>0</v>
      </c>
      <c r="F83" s="40">
        <f t="shared" si="19"/>
        <v>0</v>
      </c>
      <c r="G83" s="40">
        <f t="shared" si="19"/>
        <v>0</v>
      </c>
      <c r="H83" s="40">
        <f t="shared" si="19"/>
        <v>45.755164081687589</v>
      </c>
      <c r="I83" s="40">
        <f t="shared" si="19"/>
        <v>11009.84616903908</v>
      </c>
      <c r="J83" s="40">
        <f t="shared" si="19"/>
        <v>3847.3479101144471</v>
      </c>
      <c r="K83" s="40">
        <f t="shared" si="19"/>
        <v>4.6747513899680939</v>
      </c>
      <c r="L83" s="40">
        <f t="shared" si="19"/>
        <v>824.98860156740238</v>
      </c>
      <c r="M83" s="40">
        <f t="shared" si="19"/>
        <v>0</v>
      </c>
      <c r="N83" s="40">
        <f t="shared" si="19"/>
        <v>0</v>
      </c>
      <c r="O83" s="40">
        <f t="shared" si="19"/>
        <v>0</v>
      </c>
      <c r="P83" s="40">
        <f t="shared" si="19"/>
        <v>0</v>
      </c>
      <c r="Q83" s="40">
        <f t="shared" si="19"/>
        <v>0</v>
      </c>
      <c r="R83" s="40">
        <f t="shared" si="19"/>
        <v>60.816703303824184</v>
      </c>
      <c r="S83" s="40">
        <f t="shared" si="19"/>
        <v>698.6030498078153</v>
      </c>
      <c r="T83" s="40">
        <f t="shared" si="19"/>
        <v>1509.1213906003845</v>
      </c>
      <c r="U83" s="40">
        <f t="shared" si="19"/>
        <v>0</v>
      </c>
      <c r="V83" s="40">
        <f t="shared" si="19"/>
        <v>93.12861892788743</v>
      </c>
      <c r="W83" s="40">
        <f t="shared" si="19"/>
        <v>2.6381748008774037</v>
      </c>
      <c r="X83" s="40">
        <f t="shared" si="19"/>
        <v>48.294230828458524</v>
      </c>
      <c r="Y83" s="40">
        <f t="shared" si="19"/>
        <v>0</v>
      </c>
      <c r="Z83" s="40">
        <f t="shared" si="19"/>
        <v>0</v>
      </c>
      <c r="AA83" s="40">
        <f t="shared" si="19"/>
        <v>2.9179452077548955</v>
      </c>
      <c r="AB83" s="40">
        <f t="shared" si="19"/>
        <v>0</v>
      </c>
      <c r="AC83" s="40">
        <f t="shared" si="19"/>
        <v>0</v>
      </c>
      <c r="AD83" s="40">
        <f t="shared" si="19"/>
        <v>0</v>
      </c>
      <c r="AE83" s="40">
        <f t="shared" si="19"/>
        <v>0</v>
      </c>
      <c r="AF83" s="40">
        <f t="shared" si="19"/>
        <v>0</v>
      </c>
      <c r="AG83" s="40">
        <f t="shared" si="19"/>
        <v>9.2667324125211543</v>
      </c>
      <c r="AH83" s="40">
        <f t="shared" si="19"/>
        <v>2.3407170802153772</v>
      </c>
      <c r="AI83" s="40">
        <f t="shared" ref="AI83:BK83" si="20">AI39+AI59+AI64+AI76+AI81</f>
        <v>0.935255508548821</v>
      </c>
      <c r="AJ83" s="40">
        <f t="shared" si="20"/>
        <v>0</v>
      </c>
      <c r="AK83" s="40">
        <f t="shared" si="20"/>
        <v>5.3244596906565285</v>
      </c>
      <c r="AL83" s="40">
        <f t="shared" si="20"/>
        <v>0</v>
      </c>
      <c r="AM83" s="40">
        <f t="shared" si="20"/>
        <v>0</v>
      </c>
      <c r="AN83" s="40">
        <f t="shared" si="20"/>
        <v>0</v>
      </c>
      <c r="AO83" s="40">
        <f t="shared" si="20"/>
        <v>0</v>
      </c>
      <c r="AP83" s="40">
        <f t="shared" si="20"/>
        <v>0</v>
      </c>
      <c r="AQ83" s="40">
        <f t="shared" si="20"/>
        <v>0</v>
      </c>
      <c r="AR83" s="40">
        <f t="shared" si="20"/>
        <v>0</v>
      </c>
      <c r="AS83" s="40">
        <f t="shared" si="20"/>
        <v>0</v>
      </c>
      <c r="AT83" s="40">
        <f t="shared" si="20"/>
        <v>0</v>
      </c>
      <c r="AU83" s="40">
        <f t="shared" si="20"/>
        <v>0</v>
      </c>
      <c r="AV83" s="40">
        <f t="shared" si="20"/>
        <v>556.75180927562349</v>
      </c>
      <c r="AW83" s="40">
        <f t="shared" si="20"/>
        <v>1676.3115849088356</v>
      </c>
      <c r="AX83" s="40">
        <f t="shared" si="20"/>
        <v>986.65505902876896</v>
      </c>
      <c r="AY83" s="40">
        <f t="shared" si="20"/>
        <v>50.011410465455619</v>
      </c>
      <c r="AZ83" s="40">
        <f t="shared" si="20"/>
        <v>611.4600975925116</v>
      </c>
      <c r="BA83" s="40">
        <f t="shared" si="20"/>
        <v>0</v>
      </c>
      <c r="BB83" s="40">
        <f t="shared" si="20"/>
        <v>0</v>
      </c>
      <c r="BC83" s="40">
        <f t="shared" si="20"/>
        <v>0</v>
      </c>
      <c r="BD83" s="40">
        <f t="shared" si="20"/>
        <v>0</v>
      </c>
      <c r="BE83" s="40">
        <f t="shared" si="20"/>
        <v>0</v>
      </c>
      <c r="BF83" s="40">
        <f t="shared" si="20"/>
        <v>955.43286470910618</v>
      </c>
      <c r="BG83" s="40">
        <f t="shared" si="20"/>
        <v>150.9147764301396</v>
      </c>
      <c r="BH83" s="40">
        <f t="shared" si="20"/>
        <v>151.55509844277498</v>
      </c>
      <c r="BI83" s="40">
        <f t="shared" si="20"/>
        <v>0</v>
      </c>
      <c r="BJ83" s="40">
        <f t="shared" si="20"/>
        <v>374.98571838959759</v>
      </c>
      <c r="BK83" s="40">
        <f t="shared" si="20"/>
        <v>23680.078293604343</v>
      </c>
    </row>
    <row r="84" spans="1:63" ht="4.5" customHeight="1" x14ac:dyDescent="0.2">
      <c r="A84" s="23"/>
      <c r="B84" s="39"/>
      <c r="C84" s="74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0"/>
      <c r="BG84" s="70"/>
      <c r="BH84" s="70"/>
      <c r="BI84" s="70"/>
      <c r="BJ84" s="70"/>
      <c r="BK84" s="75"/>
    </row>
    <row r="85" spans="1:63" ht="14.25" customHeight="1" x14ac:dyDescent="0.3">
      <c r="A85" s="23" t="s">
        <v>5</v>
      </c>
      <c r="B85" s="21" t="s">
        <v>25</v>
      </c>
      <c r="C85" s="74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70"/>
      <c r="BF85" s="70"/>
      <c r="BG85" s="70"/>
      <c r="BH85" s="70"/>
      <c r="BI85" s="70"/>
      <c r="BJ85" s="70"/>
      <c r="BK85" s="75"/>
    </row>
    <row r="86" spans="1:63" x14ac:dyDescent="0.2">
      <c r="A86" s="23"/>
      <c r="B86" s="30" t="s">
        <v>39</v>
      </c>
      <c r="C86" s="28"/>
      <c r="D86" s="28"/>
      <c r="E86" s="28"/>
      <c r="F86" s="28"/>
      <c r="G86" s="41"/>
      <c r="H86" s="31"/>
      <c r="I86" s="28"/>
      <c r="J86" s="28"/>
      <c r="K86" s="28"/>
      <c r="L86" s="41"/>
      <c r="M86" s="31"/>
      <c r="N86" s="28"/>
      <c r="O86" s="28"/>
      <c r="P86" s="28"/>
      <c r="Q86" s="41"/>
      <c r="R86" s="31"/>
      <c r="S86" s="28"/>
      <c r="T86" s="28"/>
      <c r="U86" s="28"/>
      <c r="V86" s="37"/>
      <c r="W86" s="42"/>
      <c r="X86" s="28"/>
      <c r="Y86" s="28"/>
      <c r="Z86" s="28"/>
      <c r="AA86" s="41"/>
      <c r="AB86" s="31"/>
      <c r="AC86" s="28"/>
      <c r="AD86" s="28"/>
      <c r="AE86" s="28"/>
      <c r="AF86" s="41"/>
      <c r="AG86" s="31"/>
      <c r="AH86" s="28"/>
      <c r="AI86" s="28"/>
      <c r="AJ86" s="28"/>
      <c r="AK86" s="41"/>
      <c r="AL86" s="31"/>
      <c r="AM86" s="28"/>
      <c r="AN86" s="28"/>
      <c r="AO86" s="28"/>
      <c r="AP86" s="41"/>
      <c r="AQ86" s="31"/>
      <c r="AR86" s="28"/>
      <c r="AS86" s="28"/>
      <c r="AT86" s="28"/>
      <c r="AU86" s="41"/>
      <c r="AV86" s="31"/>
      <c r="AW86" s="28"/>
      <c r="AX86" s="28"/>
      <c r="AY86" s="28"/>
      <c r="AZ86" s="41"/>
      <c r="BA86" s="31"/>
      <c r="BB86" s="28"/>
      <c r="BC86" s="28"/>
      <c r="BD86" s="28"/>
      <c r="BE86" s="41"/>
      <c r="BF86" s="31"/>
      <c r="BG86" s="28"/>
      <c r="BH86" s="28"/>
      <c r="BI86" s="28"/>
      <c r="BJ86" s="41"/>
      <c r="BK86" s="31"/>
    </row>
    <row r="87" spans="1:63" ht="13.5" thickBot="1" x14ac:dyDescent="0.25">
      <c r="A87" s="43"/>
      <c r="B87" s="33" t="s">
        <v>85</v>
      </c>
      <c r="C87" s="28">
        <v>0</v>
      </c>
      <c r="D87" s="28">
        <v>0</v>
      </c>
      <c r="E87" s="28">
        <v>0</v>
      </c>
      <c r="F87" s="28">
        <v>0</v>
      </c>
      <c r="G87" s="41">
        <v>0</v>
      </c>
      <c r="H87" s="31">
        <v>0</v>
      </c>
      <c r="I87" s="28">
        <v>0</v>
      </c>
      <c r="J87" s="28">
        <v>0</v>
      </c>
      <c r="K87" s="28">
        <v>0</v>
      </c>
      <c r="L87" s="41">
        <v>0</v>
      </c>
      <c r="M87" s="31">
        <v>0</v>
      </c>
      <c r="N87" s="28">
        <v>0</v>
      </c>
      <c r="O87" s="28">
        <v>0</v>
      </c>
      <c r="P87" s="28">
        <v>0</v>
      </c>
      <c r="Q87" s="41">
        <v>0</v>
      </c>
      <c r="R87" s="31">
        <v>0</v>
      </c>
      <c r="S87" s="28">
        <v>0</v>
      </c>
      <c r="T87" s="28">
        <v>0</v>
      </c>
      <c r="U87" s="28">
        <v>0</v>
      </c>
      <c r="V87" s="37">
        <v>0</v>
      </c>
      <c r="W87" s="42">
        <v>0</v>
      </c>
      <c r="X87" s="28">
        <v>0</v>
      </c>
      <c r="Y87" s="28">
        <v>0</v>
      </c>
      <c r="Z87" s="28">
        <v>0</v>
      </c>
      <c r="AA87" s="41">
        <v>0</v>
      </c>
      <c r="AB87" s="31">
        <v>0</v>
      </c>
      <c r="AC87" s="28">
        <v>0</v>
      </c>
      <c r="AD87" s="28">
        <v>0</v>
      </c>
      <c r="AE87" s="28">
        <v>0</v>
      </c>
      <c r="AF87" s="41">
        <v>0</v>
      </c>
      <c r="AG87" s="31">
        <v>0</v>
      </c>
      <c r="AH87" s="28">
        <v>0</v>
      </c>
      <c r="AI87" s="28">
        <v>0</v>
      </c>
      <c r="AJ87" s="28">
        <v>0</v>
      </c>
      <c r="AK87" s="41">
        <v>0</v>
      </c>
      <c r="AL87" s="31">
        <v>0</v>
      </c>
      <c r="AM87" s="28">
        <v>0</v>
      </c>
      <c r="AN87" s="28">
        <v>0</v>
      </c>
      <c r="AO87" s="28">
        <v>0</v>
      </c>
      <c r="AP87" s="41">
        <v>0</v>
      </c>
      <c r="AQ87" s="31">
        <v>0</v>
      </c>
      <c r="AR87" s="28">
        <v>0</v>
      </c>
      <c r="AS87" s="28">
        <v>0</v>
      </c>
      <c r="AT87" s="28">
        <v>0</v>
      </c>
      <c r="AU87" s="41">
        <v>0</v>
      </c>
      <c r="AV87" s="31">
        <v>0</v>
      </c>
      <c r="AW87" s="28">
        <v>0</v>
      </c>
      <c r="AX87" s="28">
        <v>0</v>
      </c>
      <c r="AY87" s="28">
        <v>0</v>
      </c>
      <c r="AZ87" s="41">
        <v>0</v>
      </c>
      <c r="BA87" s="31">
        <v>0</v>
      </c>
      <c r="BB87" s="28">
        <v>0</v>
      </c>
      <c r="BC87" s="28">
        <v>0</v>
      </c>
      <c r="BD87" s="28">
        <v>0</v>
      </c>
      <c r="BE87" s="41">
        <v>0</v>
      </c>
      <c r="BF87" s="31">
        <v>0</v>
      </c>
      <c r="BG87" s="28">
        <v>0</v>
      </c>
      <c r="BH87" s="28">
        <v>0</v>
      </c>
      <c r="BI87" s="28">
        <v>0</v>
      </c>
      <c r="BJ87" s="41">
        <v>0</v>
      </c>
      <c r="BK87" s="29">
        <f>SUM(C87:BJ87)</f>
        <v>0</v>
      </c>
    </row>
    <row r="88" spans="1:63" ht="6" customHeight="1" x14ac:dyDescent="0.2">
      <c r="A88" s="35"/>
      <c r="B88" s="44"/>
    </row>
    <row r="89" spans="1:63" x14ac:dyDescent="0.2">
      <c r="A89" s="35"/>
      <c r="B89" s="35" t="s">
        <v>28</v>
      </c>
      <c r="L89" s="35" t="s">
        <v>40</v>
      </c>
    </row>
    <row r="90" spans="1:63" x14ac:dyDescent="0.2">
      <c r="A90" s="35"/>
      <c r="B90" s="35" t="s">
        <v>29</v>
      </c>
      <c r="L90" s="35" t="s">
        <v>32</v>
      </c>
    </row>
    <row r="91" spans="1:63" x14ac:dyDescent="0.2">
      <c r="L91" s="35" t="s">
        <v>33</v>
      </c>
    </row>
    <row r="92" spans="1:63" x14ac:dyDescent="0.2">
      <c r="B92" s="35" t="s">
        <v>35</v>
      </c>
      <c r="L92" s="35" t="s">
        <v>100</v>
      </c>
      <c r="BI92" s="45"/>
    </row>
    <row r="93" spans="1:63" x14ac:dyDescent="0.2">
      <c r="B93" s="35" t="s">
        <v>36</v>
      </c>
      <c r="L93" s="35" t="s">
        <v>102</v>
      </c>
    </row>
    <row r="94" spans="1:63" x14ac:dyDescent="0.2">
      <c r="B94" s="35"/>
      <c r="L94" s="35" t="s">
        <v>34</v>
      </c>
    </row>
    <row r="96" spans="1:63" x14ac:dyDescent="0.2">
      <c r="B96" s="25" t="s">
        <v>40</v>
      </c>
    </row>
    <row r="97" spans="2:2" x14ac:dyDescent="0.2">
      <c r="B97" s="25" t="s">
        <v>32</v>
      </c>
    </row>
    <row r="98" spans="2:2" x14ac:dyDescent="0.2">
      <c r="B98" s="25" t="s">
        <v>33</v>
      </c>
    </row>
    <row r="99" spans="2:2" x14ac:dyDescent="0.2">
      <c r="B99" s="25" t="s">
        <v>100</v>
      </c>
    </row>
    <row r="100" spans="2:2" x14ac:dyDescent="0.2">
      <c r="B100" s="25" t="s">
        <v>102</v>
      </c>
    </row>
    <row r="101" spans="2:2" x14ac:dyDescent="0.2">
      <c r="B101" s="25" t="s">
        <v>34</v>
      </c>
    </row>
    <row r="102" spans="2:2" x14ac:dyDescent="0.2">
      <c r="B102" s="35"/>
    </row>
  </sheetData>
  <mergeCells count="49">
    <mergeCell ref="C82:BK82"/>
    <mergeCell ref="A1:A5"/>
    <mergeCell ref="C62:BK62"/>
    <mergeCell ref="C84:BK84"/>
    <mergeCell ref="C85:BK85"/>
    <mergeCell ref="C66:BK66"/>
    <mergeCell ref="C67:BK67"/>
    <mergeCell ref="C70:BK70"/>
    <mergeCell ref="C77:BK77"/>
    <mergeCell ref="C78:BK78"/>
    <mergeCell ref="C41:BK41"/>
    <mergeCell ref="C79:BK79"/>
    <mergeCell ref="C42:BK42"/>
    <mergeCell ref="C40:BK40"/>
    <mergeCell ref="C46:BK46"/>
    <mergeCell ref="C60:BK60"/>
    <mergeCell ref="C61:BK61"/>
    <mergeCell ref="C65:BK65"/>
    <mergeCell ref="C10:BK10"/>
    <mergeCell ref="C13:BK13"/>
    <mergeCell ref="C17:BK17"/>
    <mergeCell ref="C20:BK20"/>
    <mergeCell ref="C23:BK23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K43"/>
  <sheetViews>
    <sheetView workbookViewId="0">
      <selection activeCell="B4" sqref="B4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79" t="s">
        <v>140</v>
      </c>
      <c r="C2" s="80"/>
      <c r="D2" s="80"/>
      <c r="E2" s="80"/>
      <c r="F2" s="80"/>
      <c r="G2" s="80"/>
      <c r="H2" s="80"/>
      <c r="I2" s="80"/>
      <c r="J2" s="80"/>
      <c r="K2" s="81"/>
    </row>
    <row r="3" spans="2:11" x14ac:dyDescent="0.2">
      <c r="B3" s="82" t="s">
        <v>133</v>
      </c>
      <c r="C3" s="83"/>
      <c r="D3" s="83"/>
      <c r="E3" s="83"/>
      <c r="F3" s="83"/>
      <c r="G3" s="83"/>
      <c r="H3" s="83"/>
      <c r="I3" s="83"/>
      <c r="J3" s="83"/>
      <c r="K3" s="84"/>
    </row>
    <row r="4" spans="2:11" ht="30" x14ac:dyDescent="0.2">
      <c r="B4" s="22" t="s">
        <v>77</v>
      </c>
      <c r="C4" s="4" t="s">
        <v>41</v>
      </c>
      <c r="D4" s="4" t="s">
        <v>89</v>
      </c>
      <c r="E4" s="4" t="s">
        <v>90</v>
      </c>
      <c r="F4" s="4" t="s">
        <v>7</v>
      </c>
      <c r="G4" s="4" t="s">
        <v>8</v>
      </c>
      <c r="H4" s="4" t="s">
        <v>22</v>
      </c>
      <c r="I4" s="4" t="s">
        <v>96</v>
      </c>
      <c r="J4" s="4" t="s">
        <v>97</v>
      </c>
      <c r="K4" s="4" t="s">
        <v>98</v>
      </c>
    </row>
    <row r="5" spans="2:11" x14ac:dyDescent="0.2">
      <c r="B5" s="1">
        <v>1</v>
      </c>
      <c r="C5" s="2" t="s">
        <v>42</v>
      </c>
      <c r="D5" s="7">
        <v>7.0272317227165358E-4</v>
      </c>
      <c r="E5" s="7">
        <v>8.3502466587001192E-3</v>
      </c>
      <c r="F5" s="7">
        <v>0.29526525647867113</v>
      </c>
      <c r="G5" s="7">
        <v>5.7700527332617373E-3</v>
      </c>
      <c r="H5" s="7">
        <v>0</v>
      </c>
      <c r="I5" s="7">
        <v>0</v>
      </c>
      <c r="J5" s="7">
        <v>0</v>
      </c>
      <c r="K5" s="7">
        <v>0</v>
      </c>
    </row>
    <row r="6" spans="2:11" x14ac:dyDescent="0.2">
      <c r="B6" s="1">
        <v>2</v>
      </c>
      <c r="C6" s="3" t="s">
        <v>43</v>
      </c>
      <c r="D6" s="7">
        <v>0.6027111197929953</v>
      </c>
      <c r="E6" s="7">
        <v>4.8408274325490304</v>
      </c>
      <c r="F6" s="7">
        <v>8.5670882075890979</v>
      </c>
      <c r="G6" s="7">
        <v>0.4855030255325542</v>
      </c>
      <c r="H6" s="7">
        <v>0</v>
      </c>
      <c r="I6" s="7">
        <v>0</v>
      </c>
      <c r="J6" s="7">
        <v>9.2467864407900363E-2</v>
      </c>
      <c r="K6" s="7">
        <v>0</v>
      </c>
    </row>
    <row r="7" spans="2:11" x14ac:dyDescent="0.2">
      <c r="B7" s="1">
        <v>3</v>
      </c>
      <c r="C7" s="2" t="s">
        <v>44</v>
      </c>
      <c r="D7" s="7">
        <v>0</v>
      </c>
      <c r="E7" s="7">
        <v>5.5726161013783235E-2</v>
      </c>
      <c r="F7" s="7">
        <v>3.6263543415776207E-2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2:11" x14ac:dyDescent="0.2">
      <c r="B8" s="1">
        <v>4</v>
      </c>
      <c r="C8" s="3" t="s">
        <v>45</v>
      </c>
      <c r="D8" s="7">
        <v>174.2645283207921</v>
      </c>
      <c r="E8" s="7">
        <v>35.022519229164779</v>
      </c>
      <c r="F8" s="7">
        <v>9.365971087314108</v>
      </c>
      <c r="G8" s="7">
        <v>2.8166131308954538</v>
      </c>
      <c r="H8" s="7">
        <v>0</v>
      </c>
      <c r="I8" s="7">
        <v>0</v>
      </c>
      <c r="J8" s="7">
        <v>4.2744257936444199E-4</v>
      </c>
      <c r="K8" s="7">
        <v>0</v>
      </c>
    </row>
    <row r="9" spans="2:11" x14ac:dyDescent="0.2">
      <c r="B9" s="1">
        <v>5</v>
      </c>
      <c r="C9" s="3" t="s">
        <v>46</v>
      </c>
      <c r="D9" s="7">
        <v>22.566559558848123</v>
      </c>
      <c r="E9" s="7">
        <v>19.670433896916748</v>
      </c>
      <c r="F9" s="7">
        <v>50.434021200321411</v>
      </c>
      <c r="G9" s="7">
        <v>2.6720766671102245</v>
      </c>
      <c r="H9" s="7">
        <v>0</v>
      </c>
      <c r="I9" s="7">
        <v>0</v>
      </c>
      <c r="J9" s="7">
        <v>0.24817582704329513</v>
      </c>
      <c r="K9" s="7">
        <v>0</v>
      </c>
    </row>
    <row r="10" spans="2:11" x14ac:dyDescent="0.2">
      <c r="B10" s="1">
        <v>6</v>
      </c>
      <c r="C10" s="3" t="s">
        <v>47</v>
      </c>
      <c r="D10" s="7">
        <v>0.10333161200790676</v>
      </c>
      <c r="E10" s="7">
        <v>1.719067515562289</v>
      </c>
      <c r="F10" s="7">
        <v>5.0122249833608272</v>
      </c>
      <c r="G10" s="7">
        <v>1.142573943985647</v>
      </c>
      <c r="H10" s="7">
        <v>0</v>
      </c>
      <c r="I10" s="7">
        <v>0</v>
      </c>
      <c r="J10" s="7">
        <v>2.5138703442808279E-3</v>
      </c>
      <c r="K10" s="7">
        <v>0</v>
      </c>
    </row>
    <row r="11" spans="2:11" x14ac:dyDescent="0.2">
      <c r="B11" s="1">
        <v>7</v>
      </c>
      <c r="C11" s="3" t="s">
        <v>48</v>
      </c>
      <c r="D11" s="7">
        <v>1.8888803586997533</v>
      </c>
      <c r="E11" s="7">
        <v>13.645816385083881</v>
      </c>
      <c r="F11" s="7">
        <v>21.042652747900217</v>
      </c>
      <c r="G11" s="7">
        <v>1.2696072891804455</v>
      </c>
      <c r="H11" s="7">
        <v>0</v>
      </c>
      <c r="I11" s="7">
        <v>0</v>
      </c>
      <c r="J11" s="7">
        <v>0</v>
      </c>
      <c r="K11" s="7">
        <v>0</v>
      </c>
    </row>
    <row r="12" spans="2:11" x14ac:dyDescent="0.2">
      <c r="B12" s="1">
        <v>8</v>
      </c>
      <c r="C12" s="2" t="s">
        <v>49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2:11" x14ac:dyDescent="0.2">
      <c r="B13" s="1">
        <v>9</v>
      </c>
      <c r="C13" s="2" t="s">
        <v>50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2:11" x14ac:dyDescent="0.2">
      <c r="B14" s="1">
        <v>10</v>
      </c>
      <c r="C14" s="3" t="s">
        <v>51</v>
      </c>
      <c r="D14" s="7">
        <v>0.21001492913449715</v>
      </c>
      <c r="E14" s="7">
        <v>152.79898677284146</v>
      </c>
      <c r="F14" s="7">
        <v>13.898972619371978</v>
      </c>
      <c r="G14" s="7">
        <v>1.280936778651957</v>
      </c>
      <c r="H14" s="7">
        <v>0</v>
      </c>
      <c r="I14" s="7">
        <v>0</v>
      </c>
      <c r="J14" s="7">
        <v>1.8454571075884788E-2</v>
      </c>
      <c r="K14" s="7">
        <v>0</v>
      </c>
    </row>
    <row r="15" spans="2:11" x14ac:dyDescent="0.2">
      <c r="B15" s="1">
        <v>11</v>
      </c>
      <c r="C15" s="3" t="s">
        <v>52</v>
      </c>
      <c r="D15" s="7">
        <v>223.37704195186194</v>
      </c>
      <c r="E15" s="7">
        <v>379.66846515056199</v>
      </c>
      <c r="F15" s="7">
        <v>154.29099125962378</v>
      </c>
      <c r="G15" s="7">
        <v>37.285590129454093</v>
      </c>
      <c r="H15" s="7">
        <v>0</v>
      </c>
      <c r="I15" s="7">
        <v>0</v>
      </c>
      <c r="J15" s="7">
        <v>0.16433538192902525</v>
      </c>
      <c r="K15" s="7">
        <v>0</v>
      </c>
    </row>
    <row r="16" spans="2:11" x14ac:dyDescent="0.2">
      <c r="B16" s="1">
        <v>12</v>
      </c>
      <c r="C16" s="3" t="s">
        <v>53</v>
      </c>
      <c r="D16" s="7">
        <v>674.97850431088</v>
      </c>
      <c r="E16" s="7">
        <v>13.439468285659732</v>
      </c>
      <c r="F16" s="7">
        <v>8.2347106676598969</v>
      </c>
      <c r="G16" s="7">
        <v>4.7119794047883516</v>
      </c>
      <c r="H16" s="7">
        <v>0</v>
      </c>
      <c r="I16" s="7">
        <v>0</v>
      </c>
      <c r="J16" s="7">
        <v>2.1290638283715402E-2</v>
      </c>
      <c r="K16" s="7">
        <v>0</v>
      </c>
    </row>
    <row r="17" spans="2:11" x14ac:dyDescent="0.2">
      <c r="B17" s="1">
        <v>13</v>
      </c>
      <c r="C17" s="3" t="s">
        <v>54</v>
      </c>
      <c r="D17" s="7">
        <v>0.1514295223190085</v>
      </c>
      <c r="E17" s="7">
        <v>0.25279313305091811</v>
      </c>
      <c r="F17" s="7">
        <v>0.87569981225072813</v>
      </c>
      <c r="G17" s="7">
        <v>6.6151530094925276E-2</v>
      </c>
      <c r="H17" s="7">
        <v>0</v>
      </c>
      <c r="I17" s="7">
        <v>0</v>
      </c>
      <c r="J17" s="7">
        <v>0</v>
      </c>
      <c r="K17" s="7">
        <v>0</v>
      </c>
    </row>
    <row r="18" spans="2:11" x14ac:dyDescent="0.2">
      <c r="B18" s="1">
        <v>14</v>
      </c>
      <c r="C18" s="3" t="s">
        <v>55</v>
      </c>
      <c r="D18" s="7">
        <v>0.20433094361523879</v>
      </c>
      <c r="E18" s="7">
        <v>2.1228118255450146</v>
      </c>
      <c r="F18" s="7">
        <v>5.3977367663305582</v>
      </c>
      <c r="G18" s="7">
        <v>1.1467944166848099</v>
      </c>
      <c r="H18" s="7">
        <v>0</v>
      </c>
      <c r="I18" s="7">
        <v>0</v>
      </c>
      <c r="J18" s="7">
        <v>1.3109461872236214E-4</v>
      </c>
      <c r="K18" s="7">
        <v>0</v>
      </c>
    </row>
    <row r="19" spans="2:11" x14ac:dyDescent="0.2">
      <c r="B19" s="1">
        <v>15</v>
      </c>
      <c r="C19" s="3" t="s">
        <v>56</v>
      </c>
      <c r="D19" s="7">
        <v>26.722642661618195</v>
      </c>
      <c r="E19" s="7">
        <v>32.111571427213889</v>
      </c>
      <c r="F19" s="7">
        <v>54.014575624612995</v>
      </c>
      <c r="G19" s="7">
        <v>6.6574159263689356</v>
      </c>
      <c r="H19" s="7">
        <v>0</v>
      </c>
      <c r="I19" s="7">
        <v>0</v>
      </c>
      <c r="J19" s="7">
        <v>0</v>
      </c>
      <c r="K19" s="7">
        <v>0</v>
      </c>
    </row>
    <row r="20" spans="2:11" x14ac:dyDescent="0.2">
      <c r="B20" s="1">
        <v>16</v>
      </c>
      <c r="C20" s="3" t="s">
        <v>57</v>
      </c>
      <c r="D20" s="7">
        <v>1236.8589083297718</v>
      </c>
      <c r="E20" s="7">
        <v>434.50467590991627</v>
      </c>
      <c r="F20" s="7">
        <v>133.12891766322289</v>
      </c>
      <c r="G20" s="7">
        <v>21.799461567001071</v>
      </c>
      <c r="H20" s="7">
        <v>0</v>
      </c>
      <c r="I20" s="7">
        <v>0</v>
      </c>
      <c r="J20" s="7">
        <v>15.029447631953007</v>
      </c>
      <c r="K20" s="7">
        <v>0</v>
      </c>
    </row>
    <row r="21" spans="2:11" x14ac:dyDescent="0.2">
      <c r="B21" s="1">
        <v>17</v>
      </c>
      <c r="C21" s="3" t="s">
        <v>58</v>
      </c>
      <c r="D21" s="7">
        <v>94.059762165904445</v>
      </c>
      <c r="E21" s="7">
        <v>47.843839477515175</v>
      </c>
      <c r="F21" s="7">
        <v>74.706847284649527</v>
      </c>
      <c r="G21" s="7">
        <v>14.25815123541828</v>
      </c>
      <c r="H21" s="7">
        <v>0</v>
      </c>
      <c r="I21" s="7">
        <v>0</v>
      </c>
      <c r="J21" s="7">
        <v>0.20956810281446647</v>
      </c>
      <c r="K21" s="7">
        <v>0</v>
      </c>
    </row>
    <row r="22" spans="2:11" x14ac:dyDescent="0.2">
      <c r="B22" s="1">
        <v>18</v>
      </c>
      <c r="C22" s="2" t="s">
        <v>59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2:11" x14ac:dyDescent="0.2">
      <c r="B23" s="1">
        <v>19</v>
      </c>
      <c r="C23" s="3" t="s">
        <v>60</v>
      </c>
      <c r="D23" s="7">
        <v>51.314455166280197</v>
      </c>
      <c r="E23" s="7">
        <v>42.436047050560283</v>
      </c>
      <c r="F23" s="7">
        <v>56.351276857305258</v>
      </c>
      <c r="G23" s="7">
        <v>10.560308403051106</v>
      </c>
      <c r="H23" s="7">
        <v>0</v>
      </c>
      <c r="I23" s="7">
        <v>0</v>
      </c>
      <c r="J23" s="7">
        <v>0.43683483441350662</v>
      </c>
      <c r="K23" s="7">
        <v>0</v>
      </c>
    </row>
    <row r="24" spans="2:11" x14ac:dyDescent="0.2">
      <c r="B24" s="1">
        <v>20</v>
      </c>
      <c r="C24" s="3" t="s">
        <v>61</v>
      </c>
      <c r="D24" s="7">
        <v>10245.648170097456</v>
      </c>
      <c r="E24" s="7">
        <v>2567.2416200903581</v>
      </c>
      <c r="F24" s="7">
        <v>420.1735670661086</v>
      </c>
      <c r="G24" s="7">
        <v>51.692364997963416</v>
      </c>
      <c r="H24" s="7">
        <v>0</v>
      </c>
      <c r="I24" s="7">
        <v>0</v>
      </c>
      <c r="J24" s="7">
        <v>1112.1976353267144</v>
      </c>
      <c r="K24" s="7">
        <v>0</v>
      </c>
    </row>
    <row r="25" spans="2:11" x14ac:dyDescent="0.2">
      <c r="B25" s="1">
        <v>21</v>
      </c>
      <c r="C25" s="2" t="s">
        <v>62</v>
      </c>
      <c r="D25" s="7">
        <v>1.804574682210711E-5</v>
      </c>
      <c r="E25" s="7">
        <v>8.8629136128393626E-3</v>
      </c>
      <c r="F25" s="7">
        <v>8.6969144683190294E-2</v>
      </c>
      <c r="G25" s="7">
        <v>7.2063136653792079E-4</v>
      </c>
      <c r="H25" s="7">
        <v>0</v>
      </c>
      <c r="I25" s="7">
        <v>0</v>
      </c>
      <c r="J25" s="7">
        <v>0</v>
      </c>
      <c r="K25" s="7">
        <v>0</v>
      </c>
    </row>
    <row r="26" spans="2:11" x14ac:dyDescent="0.2">
      <c r="B26" s="1">
        <v>22</v>
      </c>
      <c r="C26" s="3" t="s">
        <v>63</v>
      </c>
      <c r="D26" s="7">
        <v>2.3876926225134536E-2</v>
      </c>
      <c r="E26" s="7">
        <v>4.752594109957517E-2</v>
      </c>
      <c r="F26" s="7">
        <v>0.59687007795297553</v>
      </c>
      <c r="G26" s="7">
        <v>2.6259989996507463E-3</v>
      </c>
      <c r="H26" s="7">
        <v>0</v>
      </c>
      <c r="I26" s="7">
        <v>0</v>
      </c>
      <c r="J26" s="7">
        <v>0</v>
      </c>
      <c r="K26" s="7">
        <v>0</v>
      </c>
    </row>
    <row r="27" spans="2:11" x14ac:dyDescent="0.2">
      <c r="B27" s="1">
        <v>23</v>
      </c>
      <c r="C27" s="2" t="s">
        <v>64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2:11" x14ac:dyDescent="0.2">
      <c r="B28" s="1">
        <v>24</v>
      </c>
      <c r="C28" s="2" t="s">
        <v>65</v>
      </c>
      <c r="D28" s="7">
        <v>5.0179662848524693E-3</v>
      </c>
      <c r="E28" s="7">
        <v>4.5988269143729485E-2</v>
      </c>
      <c r="F28" s="7">
        <v>4.838390672877696E-2</v>
      </c>
      <c r="G28" s="7">
        <v>3.4003355334094845E-3</v>
      </c>
      <c r="H28" s="7">
        <v>0</v>
      </c>
      <c r="I28" s="7">
        <v>0</v>
      </c>
      <c r="J28" s="7">
        <v>0</v>
      </c>
      <c r="K28" s="7">
        <v>0</v>
      </c>
    </row>
    <row r="29" spans="2:11" x14ac:dyDescent="0.2">
      <c r="B29" s="1">
        <v>25</v>
      </c>
      <c r="C29" s="3" t="s">
        <v>66</v>
      </c>
      <c r="D29" s="7">
        <v>822.461465964593</v>
      </c>
      <c r="E29" s="7">
        <v>320.06084407540288</v>
      </c>
      <c r="F29" s="7">
        <v>40.548001376443892</v>
      </c>
      <c r="G29" s="7">
        <v>4.3350155154744252</v>
      </c>
      <c r="H29" s="7">
        <v>0</v>
      </c>
      <c r="I29" s="7">
        <v>0</v>
      </c>
      <c r="J29" s="7">
        <v>0.24790908150240085</v>
      </c>
      <c r="K29" s="7">
        <v>0</v>
      </c>
    </row>
    <row r="30" spans="2:11" x14ac:dyDescent="0.2">
      <c r="B30" s="1">
        <v>26</v>
      </c>
      <c r="C30" s="3" t="s">
        <v>67</v>
      </c>
      <c r="D30" s="7">
        <v>15.330788707927445</v>
      </c>
      <c r="E30" s="7">
        <v>9.1037799885138231</v>
      </c>
      <c r="F30" s="7">
        <v>13.736738335711385</v>
      </c>
      <c r="G30" s="7">
        <v>1.4435100275506829</v>
      </c>
      <c r="H30" s="7">
        <v>0</v>
      </c>
      <c r="I30" s="7">
        <v>0</v>
      </c>
      <c r="J30" s="7">
        <v>2.58284665233957E-2</v>
      </c>
      <c r="K30" s="7">
        <v>0</v>
      </c>
    </row>
    <row r="31" spans="2:11" x14ac:dyDescent="0.2">
      <c r="B31" s="1">
        <v>27</v>
      </c>
      <c r="C31" s="3" t="s">
        <v>16</v>
      </c>
      <c r="D31" s="7">
        <v>7.0472686608827342E-2</v>
      </c>
      <c r="E31" s="7">
        <v>4.7008125621329606</v>
      </c>
      <c r="F31" s="7">
        <v>1.853875589390801</v>
      </c>
      <c r="G31" s="7">
        <v>3.1690860963769975E-2</v>
      </c>
      <c r="H31" s="7">
        <v>0</v>
      </c>
      <c r="I31" s="7">
        <v>0</v>
      </c>
      <c r="J31" s="7">
        <v>0.7705131545454238</v>
      </c>
      <c r="K31" s="7">
        <v>0</v>
      </c>
    </row>
    <row r="32" spans="2:11" x14ac:dyDescent="0.2">
      <c r="B32" s="1">
        <v>28</v>
      </c>
      <c r="C32" s="3" t="s">
        <v>68</v>
      </c>
      <c r="D32" s="7">
        <v>2.9200279135134224</v>
      </c>
      <c r="E32" s="7">
        <v>0.57242437114693279</v>
      </c>
      <c r="F32" s="7">
        <v>1.3544256797137557</v>
      </c>
      <c r="G32" s="7">
        <v>0.60529337247009463</v>
      </c>
      <c r="H32" s="7">
        <v>0</v>
      </c>
      <c r="I32" s="7">
        <v>0</v>
      </c>
      <c r="J32" s="7">
        <v>0</v>
      </c>
      <c r="K32" s="7">
        <v>0</v>
      </c>
    </row>
    <row r="33" spans="2:11" x14ac:dyDescent="0.2">
      <c r="B33" s="1">
        <v>29</v>
      </c>
      <c r="C33" s="3" t="s">
        <v>69</v>
      </c>
      <c r="D33" s="7">
        <v>1.6854804495418299</v>
      </c>
      <c r="E33" s="7">
        <v>28.443372778424564</v>
      </c>
      <c r="F33" s="7">
        <v>29.932788269293741</v>
      </c>
      <c r="G33" s="7">
        <v>2.0817590796224206</v>
      </c>
      <c r="H33" s="7">
        <v>0</v>
      </c>
      <c r="I33" s="7">
        <v>0</v>
      </c>
      <c r="J33" s="7">
        <v>3.641402091081174E-3</v>
      </c>
      <c r="K33" s="7">
        <v>0</v>
      </c>
    </row>
    <row r="34" spans="2:11" x14ac:dyDescent="0.2">
      <c r="B34" s="1">
        <v>30</v>
      </c>
      <c r="C34" s="3" t="s">
        <v>70</v>
      </c>
      <c r="D34" s="7">
        <v>60.218564843072471</v>
      </c>
      <c r="E34" s="7">
        <v>45.551321213282989</v>
      </c>
      <c r="F34" s="7">
        <v>28.084601267606796</v>
      </c>
      <c r="G34" s="7">
        <v>3.9763237638275166</v>
      </c>
      <c r="H34" s="7">
        <v>0</v>
      </c>
      <c r="I34" s="7">
        <v>0</v>
      </c>
      <c r="J34" s="7">
        <v>0.28930325244539379</v>
      </c>
      <c r="K34" s="7">
        <v>0</v>
      </c>
    </row>
    <row r="35" spans="2:11" x14ac:dyDescent="0.2">
      <c r="B35" s="1">
        <v>31</v>
      </c>
      <c r="C35" s="2" t="s">
        <v>71</v>
      </c>
      <c r="D35" s="7">
        <v>3.3580440296116776</v>
      </c>
      <c r="E35" s="7">
        <v>0.22629975379460426</v>
      </c>
      <c r="F35" s="7">
        <v>0.20026915512033139</v>
      </c>
      <c r="G35" s="7">
        <v>0.4337495915959344</v>
      </c>
      <c r="H35" s="7">
        <v>0</v>
      </c>
      <c r="I35" s="7">
        <v>0</v>
      </c>
      <c r="J35" s="7">
        <v>0</v>
      </c>
      <c r="K35" s="7">
        <v>0</v>
      </c>
    </row>
    <row r="36" spans="2:11" x14ac:dyDescent="0.2">
      <c r="B36" s="1">
        <v>32</v>
      </c>
      <c r="C36" s="3" t="s">
        <v>72</v>
      </c>
      <c r="D36" s="7">
        <v>744.30143041532165</v>
      </c>
      <c r="E36" s="7">
        <v>340.61275994087225</v>
      </c>
      <c r="F36" s="7">
        <v>44.822404801771143</v>
      </c>
      <c r="G36" s="7">
        <v>6.9115295369458858</v>
      </c>
      <c r="H36" s="7">
        <v>0</v>
      </c>
      <c r="I36" s="7">
        <v>0</v>
      </c>
      <c r="J36" s="7">
        <v>10.607712568766573</v>
      </c>
      <c r="K36" s="7">
        <v>0</v>
      </c>
    </row>
    <row r="37" spans="2:11" x14ac:dyDescent="0.2">
      <c r="B37" s="1">
        <v>33</v>
      </c>
      <c r="C37" s="3" t="s">
        <v>103</v>
      </c>
      <c r="D37" s="7">
        <v>183.94990949873446</v>
      </c>
      <c r="E37" s="7">
        <v>467.97562833976974</v>
      </c>
      <c r="F37" s="7">
        <v>39.0296421406928</v>
      </c>
      <c r="G37" s="7">
        <v>9.2618193884095348</v>
      </c>
      <c r="H37" s="7">
        <v>0</v>
      </c>
      <c r="I37" s="7">
        <v>0</v>
      </c>
      <c r="J37" s="7">
        <v>0.40501270176646853</v>
      </c>
      <c r="K37" s="7">
        <v>0</v>
      </c>
    </row>
    <row r="38" spans="2:11" x14ac:dyDescent="0.2">
      <c r="B38" s="1">
        <v>34</v>
      </c>
      <c r="C38" s="3" t="s">
        <v>73</v>
      </c>
      <c r="D38" s="7">
        <v>18.735343426984826</v>
      </c>
      <c r="E38" s="7">
        <v>20.785796902003856</v>
      </c>
      <c r="F38" s="7">
        <v>0.27370136580504406</v>
      </c>
      <c r="G38" s="7">
        <v>8.1500348326208824E-3</v>
      </c>
      <c r="H38" s="7">
        <v>0</v>
      </c>
      <c r="I38" s="7">
        <v>0</v>
      </c>
      <c r="J38" s="7">
        <v>2.2779791423421011E-3</v>
      </c>
      <c r="K38" s="7">
        <v>0</v>
      </c>
    </row>
    <row r="39" spans="2:11" x14ac:dyDescent="0.2">
      <c r="B39" s="1">
        <v>35</v>
      </c>
      <c r="C39" s="3" t="s">
        <v>74</v>
      </c>
      <c r="D39" s="7">
        <v>190.350026426716</v>
      </c>
      <c r="E39" s="7">
        <v>116.79498492346312</v>
      </c>
      <c r="F39" s="7">
        <v>172.39317762250582</v>
      </c>
      <c r="G39" s="7">
        <v>35.543899101843834</v>
      </c>
      <c r="H39" s="7">
        <v>0</v>
      </c>
      <c r="I39" s="7">
        <v>0</v>
      </c>
      <c r="J39" s="7">
        <v>0.51727481323981239</v>
      </c>
      <c r="K39" s="7">
        <v>0</v>
      </c>
    </row>
    <row r="40" spans="2:11" x14ac:dyDescent="0.2">
      <c r="B40" s="1">
        <v>36</v>
      </c>
      <c r="C40" s="3" t="s">
        <v>75</v>
      </c>
      <c r="D40" s="7">
        <v>0.29468742677046544</v>
      </c>
      <c r="E40" s="7">
        <v>4.0268511394039272</v>
      </c>
      <c r="F40" s="7">
        <v>5.3395157147797097</v>
      </c>
      <c r="G40" s="7">
        <v>0.59835380252275361</v>
      </c>
      <c r="H40" s="7">
        <v>0</v>
      </c>
      <c r="I40" s="7">
        <v>0</v>
      </c>
      <c r="J40" s="7">
        <v>0</v>
      </c>
      <c r="K40" s="7">
        <v>0</v>
      </c>
    </row>
    <row r="41" spans="2:11" x14ac:dyDescent="0.2">
      <c r="B41" s="1">
        <v>37</v>
      </c>
      <c r="C41" s="3" t="s">
        <v>76</v>
      </c>
      <c r="D41" s="7">
        <v>421.50633255245822</v>
      </c>
      <c r="E41" s="7">
        <v>454.92048588055962</v>
      </c>
      <c r="F41" s="7">
        <v>101.88485736525058</v>
      </c>
      <c r="G41" s="7">
        <v>39.577914545793092</v>
      </c>
      <c r="H41" s="7">
        <v>0</v>
      </c>
      <c r="I41" s="7">
        <v>0</v>
      </c>
      <c r="J41" s="7">
        <v>0.68325901543645096</v>
      </c>
      <c r="K41" s="7">
        <v>0</v>
      </c>
    </row>
    <row r="42" spans="2:11" x14ac:dyDescent="0.2">
      <c r="B42" s="1"/>
      <c r="C42" s="3"/>
      <c r="D42" s="6"/>
      <c r="E42" s="6"/>
      <c r="F42" s="6"/>
      <c r="G42" s="6"/>
      <c r="H42" s="5"/>
      <c r="I42" s="5"/>
      <c r="J42" s="5"/>
      <c r="K42" s="5"/>
    </row>
    <row r="43" spans="2:11" x14ac:dyDescent="0.2">
      <c r="B43" t="s">
        <v>91</v>
      </c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2017-12-05T05:48:21Z</dcterms:modified>
</cp:coreProperties>
</file>