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44525"/>
</workbook>
</file>

<file path=xl/calcChain.xml><?xml version="1.0" encoding="utf-8"?>
<calcChain xmlns="http://schemas.openxmlformats.org/spreadsheetml/2006/main">
  <c r="BK88" i="8" l="1"/>
  <c r="BK82" i="8"/>
  <c r="BK75" i="8"/>
  <c r="BK74" i="8"/>
  <c r="BK73" i="8"/>
  <c r="BK72" i="8"/>
  <c r="BK70" i="8"/>
  <c r="BK64" i="8"/>
  <c r="BK58" i="8"/>
  <c r="BK57" i="8"/>
  <c r="BK56" i="8"/>
  <c r="BK55" i="8"/>
  <c r="BK54" i="8"/>
  <c r="BK53" i="8"/>
  <c r="BK52" i="8"/>
  <c r="BK51" i="8"/>
  <c r="BK50" i="8"/>
  <c r="BK49" i="8"/>
  <c r="BK46" i="8"/>
  <c r="BK45" i="8"/>
  <c r="BK39" i="8"/>
  <c r="BK38" i="8"/>
  <c r="BK37" i="8"/>
  <c r="BK36" i="8"/>
  <c r="BK35" i="8"/>
  <c r="BK34" i="8"/>
  <c r="BK33" i="8"/>
  <c r="BK32" i="8"/>
  <c r="BK31" i="8"/>
  <c r="BK30" i="8"/>
  <c r="BK29" i="8"/>
  <c r="BK28" i="8"/>
  <c r="BK27" i="8"/>
  <c r="BK26" i="8"/>
  <c r="BK25" i="8"/>
  <c r="BK23" i="8"/>
  <c r="BK19" i="8"/>
  <c r="BK16" i="8"/>
  <c r="BK15" i="8"/>
  <c r="BK14" i="8"/>
  <c r="BK11" i="8"/>
  <c r="D76" i="8"/>
  <c r="E76" i="8"/>
  <c r="F76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V76" i="8"/>
  <c r="W76" i="8"/>
  <c r="X76" i="8"/>
  <c r="Y76" i="8"/>
  <c r="Z76" i="8"/>
  <c r="AA76" i="8"/>
  <c r="AB76" i="8"/>
  <c r="AC76" i="8"/>
  <c r="AD76" i="8"/>
  <c r="AE76" i="8"/>
  <c r="AF76" i="8"/>
  <c r="AG76" i="8"/>
  <c r="AH76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AV76" i="8"/>
  <c r="AW76" i="8"/>
  <c r="AW77" i="8" s="1"/>
  <c r="AX76" i="8"/>
  <c r="AX77" i="8" s="1"/>
  <c r="AY76" i="8"/>
  <c r="AY77" i="8" s="1"/>
  <c r="AZ76" i="8"/>
  <c r="AZ77" i="8" s="1"/>
  <c r="BA76" i="8"/>
  <c r="BA77" i="8" s="1"/>
  <c r="BB76" i="8"/>
  <c r="BB77" i="8" s="1"/>
  <c r="BC76" i="8"/>
  <c r="BC77" i="8" s="1"/>
  <c r="BD76" i="8"/>
  <c r="BD77" i="8" s="1"/>
  <c r="BE76" i="8"/>
  <c r="BE77" i="8" s="1"/>
  <c r="BF76" i="8"/>
  <c r="BF77" i="8" s="1"/>
  <c r="BG76" i="8"/>
  <c r="BG77" i="8" s="1"/>
  <c r="BH76" i="8"/>
  <c r="BH77" i="8" s="1"/>
  <c r="BI76" i="8"/>
  <c r="BI77" i="8" s="1"/>
  <c r="BJ76" i="8"/>
  <c r="BJ77" i="8" s="1"/>
  <c r="C76" i="8"/>
  <c r="C77" i="8" s="1"/>
  <c r="AV77" i="8"/>
  <c r="BK8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V77" i="8"/>
  <c r="W77" i="8"/>
  <c r="X77" i="8"/>
  <c r="Y77" i="8"/>
  <c r="Z77" i="8"/>
  <c r="AA77" i="8"/>
  <c r="AB77" i="8"/>
  <c r="AC77" i="8"/>
  <c r="AD77" i="8"/>
  <c r="AE77" i="8"/>
  <c r="AF77" i="8"/>
  <c r="AG77" i="8"/>
  <c r="AH77" i="8"/>
  <c r="AI77" i="8"/>
  <c r="AJ77" i="8"/>
  <c r="AK77" i="8"/>
  <c r="AL77" i="8"/>
  <c r="AM77" i="8"/>
  <c r="AN77" i="8"/>
  <c r="AO77" i="8"/>
  <c r="AP77" i="8"/>
  <c r="AQ77" i="8"/>
  <c r="AR77" i="8"/>
  <c r="AS77" i="8"/>
  <c r="AT77" i="8"/>
  <c r="AU77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BD65" i="8"/>
  <c r="BE65" i="8"/>
  <c r="BF65" i="8"/>
  <c r="BG65" i="8"/>
  <c r="BH65" i="8"/>
  <c r="BI65" i="8"/>
  <c r="BJ65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AB20" i="8"/>
  <c r="AC20" i="8"/>
  <c r="AD20" i="8"/>
  <c r="AE20" i="8"/>
  <c r="AF20" i="8"/>
  <c r="AG20" i="8"/>
  <c r="AH20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C2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V40" i="8"/>
  <c r="W40" i="8"/>
  <c r="X40" i="8"/>
  <c r="Y40" i="8"/>
  <c r="Z40" i="8"/>
  <c r="AA40" i="8"/>
  <c r="AB40" i="8"/>
  <c r="AC40" i="8"/>
  <c r="AD40" i="8"/>
  <c r="AE40" i="8"/>
  <c r="AF40" i="8"/>
  <c r="AG40" i="8"/>
  <c r="AH40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C40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W17" i="8"/>
  <c r="X17" i="8"/>
  <c r="Y17" i="8"/>
  <c r="Z17" i="8"/>
  <c r="AA17" i="8"/>
  <c r="AB17" i="8"/>
  <c r="AC17" i="8"/>
  <c r="AD17" i="8"/>
  <c r="AE17" i="8"/>
  <c r="AF17" i="8"/>
  <c r="AG17" i="8"/>
  <c r="AH17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BD17" i="8"/>
  <c r="BE17" i="8"/>
  <c r="BF17" i="8"/>
  <c r="BG17" i="8"/>
  <c r="BH17" i="8"/>
  <c r="BI17" i="8"/>
  <c r="BJ17" i="8"/>
  <c r="C17" i="8"/>
  <c r="C59" i="8"/>
  <c r="C65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47" i="8"/>
  <c r="BK59" i="8" l="1"/>
  <c r="BI60" i="8"/>
  <c r="BE60" i="8"/>
  <c r="BC60" i="8"/>
  <c r="BA60" i="8"/>
  <c r="AY60" i="8"/>
  <c r="AW60" i="8"/>
  <c r="AU60" i="8"/>
  <c r="AS60" i="8"/>
  <c r="AQ60" i="8"/>
  <c r="AO60" i="8"/>
  <c r="AM60" i="8"/>
  <c r="AK60" i="8"/>
  <c r="AI60" i="8"/>
  <c r="AG60" i="8"/>
  <c r="AE60" i="8"/>
  <c r="AC60" i="8"/>
  <c r="AA60" i="8"/>
  <c r="Y60" i="8"/>
  <c r="W60" i="8"/>
  <c r="U60" i="8"/>
  <c r="S60" i="8"/>
  <c r="Q60" i="8"/>
  <c r="O60" i="8"/>
  <c r="M60" i="8"/>
  <c r="K60" i="8"/>
  <c r="I60" i="8"/>
  <c r="G60" i="8"/>
  <c r="E60" i="8"/>
  <c r="AX60" i="8"/>
  <c r="AV60" i="8"/>
  <c r="AT60" i="8"/>
  <c r="AR60" i="8"/>
  <c r="AP60" i="8"/>
  <c r="AN60" i="8"/>
  <c r="AL60" i="8"/>
  <c r="AJ60" i="8"/>
  <c r="AH60" i="8"/>
  <c r="AF60" i="8"/>
  <c r="AD60" i="8"/>
  <c r="AB60" i="8"/>
  <c r="Z60" i="8"/>
  <c r="X60" i="8"/>
  <c r="V60" i="8"/>
  <c r="T60" i="8"/>
  <c r="R60" i="8"/>
  <c r="P60" i="8"/>
  <c r="N60" i="8"/>
  <c r="L60" i="8"/>
  <c r="J60" i="8"/>
  <c r="H60" i="8"/>
  <c r="F60" i="8"/>
  <c r="D60" i="8"/>
  <c r="BK20" i="8"/>
  <c r="BK65" i="8"/>
  <c r="BG60" i="8"/>
  <c r="BK47" i="8"/>
  <c r="BJ60" i="8"/>
  <c r="BF60" i="8"/>
  <c r="BD60" i="8"/>
  <c r="AZ60" i="8"/>
  <c r="BK9" i="8"/>
  <c r="BK12" i="8"/>
  <c r="BK77" i="8"/>
  <c r="BK76" i="8"/>
  <c r="BB60" i="8"/>
  <c r="BK40" i="8"/>
  <c r="BK17" i="8"/>
  <c r="C60" i="8"/>
  <c r="BH60" i="8"/>
  <c r="BI41" i="8"/>
  <c r="BG41" i="8"/>
  <c r="BG84" i="8" s="1"/>
  <c r="BE41" i="8"/>
  <c r="BE84" i="8" s="1"/>
  <c r="BC41" i="8"/>
  <c r="BC84" i="8" s="1"/>
  <c r="BA41" i="8"/>
  <c r="BA84" i="8" s="1"/>
  <c r="AY41" i="8"/>
  <c r="AY84" i="8" s="1"/>
  <c r="AW41" i="8"/>
  <c r="AW84" i="8" s="1"/>
  <c r="AU41" i="8"/>
  <c r="AU84" i="8" s="1"/>
  <c r="AS41" i="8"/>
  <c r="AS84" i="8" s="1"/>
  <c r="AQ41" i="8"/>
  <c r="AQ84" i="8" s="1"/>
  <c r="AO41" i="8"/>
  <c r="AO84" i="8" s="1"/>
  <c r="AM41" i="8"/>
  <c r="AM84" i="8" s="1"/>
  <c r="AK41" i="8"/>
  <c r="AK84" i="8" s="1"/>
  <c r="AI41" i="8"/>
  <c r="AI84" i="8" s="1"/>
  <c r="AG41" i="8"/>
  <c r="AG84" i="8" s="1"/>
  <c r="AE41" i="8"/>
  <c r="AE84" i="8" s="1"/>
  <c r="AC41" i="8"/>
  <c r="AC84" i="8" s="1"/>
  <c r="AA41" i="8"/>
  <c r="AA84" i="8" s="1"/>
  <c r="Y41" i="8"/>
  <c r="Y84" i="8" s="1"/>
  <c r="W41" i="8"/>
  <c r="W84" i="8" s="1"/>
  <c r="BJ41" i="8"/>
  <c r="BH41" i="8"/>
  <c r="BF41" i="8"/>
  <c r="BD41" i="8"/>
  <c r="BD84" i="8" s="1"/>
  <c r="BB41" i="8"/>
  <c r="AZ41" i="8"/>
  <c r="AX41" i="8"/>
  <c r="AV41" i="8"/>
  <c r="AT41" i="8"/>
  <c r="AR41" i="8"/>
  <c r="AP41" i="8"/>
  <c r="AN41" i="8"/>
  <c r="AL41" i="8"/>
  <c r="AJ41" i="8"/>
  <c r="AH41" i="8"/>
  <c r="AF41" i="8"/>
  <c r="AD41" i="8"/>
  <c r="AB41" i="8"/>
  <c r="Z41" i="8"/>
  <c r="X41" i="8"/>
  <c r="V41" i="8"/>
  <c r="T41" i="8"/>
  <c r="R41" i="8"/>
  <c r="P41" i="8"/>
  <c r="N41" i="8"/>
  <c r="L41" i="8"/>
  <c r="J41" i="8"/>
  <c r="H41" i="8"/>
  <c r="F41" i="8"/>
  <c r="D41" i="8"/>
  <c r="U41" i="8"/>
  <c r="U84" i="8" s="1"/>
  <c r="S41" i="8"/>
  <c r="S84" i="8" s="1"/>
  <c r="Q41" i="8"/>
  <c r="Q84" i="8" s="1"/>
  <c r="O41" i="8"/>
  <c r="O84" i="8" s="1"/>
  <c r="M41" i="8"/>
  <c r="M84" i="8" s="1"/>
  <c r="K41" i="8"/>
  <c r="K84" i="8" s="1"/>
  <c r="I41" i="8"/>
  <c r="I84" i="8" s="1"/>
  <c r="G41" i="8"/>
  <c r="G84" i="8" s="1"/>
  <c r="E41" i="8"/>
  <c r="E84" i="8" s="1"/>
  <c r="C41" i="8"/>
  <c r="BI84" i="8" l="1"/>
  <c r="D84" i="8"/>
  <c r="H84" i="8"/>
  <c r="L84" i="8"/>
  <c r="P84" i="8"/>
  <c r="T84" i="8"/>
  <c r="X84" i="8"/>
  <c r="AB84" i="8"/>
  <c r="AF84" i="8"/>
  <c r="AJ84" i="8"/>
  <c r="AN84" i="8"/>
  <c r="AR84" i="8"/>
  <c r="AV84" i="8"/>
  <c r="F84" i="8"/>
  <c r="J84" i="8"/>
  <c r="N84" i="8"/>
  <c r="R84" i="8"/>
  <c r="V84" i="8"/>
  <c r="Z84" i="8"/>
  <c r="AD84" i="8"/>
  <c r="AH84" i="8"/>
  <c r="AL84" i="8"/>
  <c r="AP84" i="8"/>
  <c r="AT84" i="8"/>
  <c r="AX84" i="8"/>
  <c r="AZ84" i="8"/>
  <c r="BB84" i="8"/>
  <c r="BJ84" i="8"/>
  <c r="BF84" i="8"/>
  <c r="BH84" i="8"/>
  <c r="BK60" i="8"/>
  <c r="C84" i="8"/>
  <c r="BK41" i="8"/>
  <c r="BK84" i="8" l="1"/>
</calcChain>
</file>

<file path=xl/sharedStrings.xml><?xml version="1.0" encoding="utf-8"?>
<sst xmlns="http://schemas.openxmlformats.org/spreadsheetml/2006/main" count="184" uniqueCount="142">
  <si>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</si>
  <si>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</si>
  <si>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</si>
  <si>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</si>
  <si>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</si>
  <si>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</si>
  <si>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</si>
  <si>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</si>
  <si>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</si>
  <si>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</si>
  <si>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</si>
  <si>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</si>
  <si>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</si>
  <si>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</si>
  <si>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</si>
  <si>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</si>
  <si>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</si>
  <si>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</si>
  <si>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</si>
  <si>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</si>
  <si>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</si>
  <si>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</si>
  <si>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</si>
  <si>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</si>
  <si>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</si>
  <si>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</si>
  <si>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</si>
  <si>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</si>
  <si>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</si>
  <si>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</si>
  <si>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</si>
  <si>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</si>
  <si>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</si>
  <si>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</si>
  <si>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</si>
  <si>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</si>
  <si>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</si>
  <si>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</si>
  <si>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</si>
  <si>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</si>
  <si>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</si>
  <si>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</si>
  <si>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</si>
  <si>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</si>
  <si>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</si>
  <si>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</si>
  <si>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</si>
  <si>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</si>
  <si>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</si>
  <si>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</si>
  <si>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</si>
  <si>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</si>
  <si>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</si>
  <si>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</si>
  <si>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</si>
  <si>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</si>
  <si>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</si>
  <si>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</si>
  <si>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</si>
  <si>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</si>
  <si>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</si>
  <si>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</si>
  <si>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</si>
  <si>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</si>
  <si>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</si>
  <si>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</si>
  <si>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</si>
  <si>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</si>
  <si>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</si>
  <si>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</si>
  <si>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</si>
  <si>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</si>
  <si>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</si>
  <si>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</si>
  <si>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</si>
  <si>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</si>
  <si>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</si>
  <si>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</si>
  <si>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</si>
  <si>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</si>
  <si>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</si>
  <si>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</si>
  <si>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</si>
  <si>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</si>
  <si>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</si>
  <si>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</si>
  <si>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</si>
  <si>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</si>
  <si>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</si>
  <si>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</si>
  <si>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</si>
  <si>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</si>
  <si>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</si>
  <si>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</si>
  <si>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</si>
  <si>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</si>
  <si>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</si>
  <si>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</si>
  <si>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</si>
  <si>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</si>
  <si>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</si>
  <si>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</si>
  <si>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</si>
  <si>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</si>
  <si>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</si>
  <si>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</si>
  <si>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89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</si>
  <si>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</si>
  <si>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</si>
  <si>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</si>
  <si>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</si>
  <si>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</si>
  <si>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</si>
  <si>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</si>
  <si>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</si>
  <si>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</si>
  <si>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</si>
  <si>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</si>
  <si>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</si>
  <si>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</si>
  <si>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</si>
  <si>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</si>
  <si>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</si>
  <si>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</si>
  <si>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</si>
  <si>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</si>
  <si>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</si>
  <si>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</si>
  <si>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</si>
  <si>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</si>
  <si>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</si>
  <si>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</si>
  <si>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</si>
  <si>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</si>
  <si>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</si>
  <si>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</si>
  <si>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</si>
  <si>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</si>
  <si>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</si>
  <si>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</si>
  <si>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31/10/2017 (All figures in Rs. Crore)</t>
  </si>
  <si>
    <t>Table showing State wise /Union Territory wise contribution to AAUM of category of schemes as on 31.10.2017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</si>
</sst>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5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103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B6" sqref="B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7.570312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7.570312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72" t="s">
        <v>77</v>
      </c>
      <c r="B1" s="61" t="s">
        <v>31</v>
      </c>
      <c r="C1" s="52" t="s">
        <v>140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4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3"/>
      <c r="B2" s="62"/>
      <c r="C2" s="66" t="s">
        <v>30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  <c r="W2" s="66" t="s">
        <v>26</v>
      </c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8"/>
      <c r="AQ2" s="66" t="s">
        <v>27</v>
      </c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8"/>
      <c r="BK2" s="58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3"/>
      <c r="B3" s="62"/>
      <c r="C3" s="55" t="s">
        <v>11</v>
      </c>
      <c r="D3" s="56"/>
      <c r="E3" s="56"/>
      <c r="F3" s="56"/>
      <c r="G3" s="56"/>
      <c r="H3" s="56"/>
      <c r="I3" s="56"/>
      <c r="J3" s="56"/>
      <c r="K3" s="56"/>
      <c r="L3" s="57"/>
      <c r="M3" s="55" t="s">
        <v>12</v>
      </c>
      <c r="N3" s="56"/>
      <c r="O3" s="56"/>
      <c r="P3" s="56"/>
      <c r="Q3" s="56"/>
      <c r="R3" s="56"/>
      <c r="S3" s="56"/>
      <c r="T3" s="56"/>
      <c r="U3" s="56"/>
      <c r="V3" s="57"/>
      <c r="W3" s="55" t="s">
        <v>11</v>
      </c>
      <c r="X3" s="56"/>
      <c r="Y3" s="56"/>
      <c r="Z3" s="56"/>
      <c r="AA3" s="56"/>
      <c r="AB3" s="56"/>
      <c r="AC3" s="56"/>
      <c r="AD3" s="56"/>
      <c r="AE3" s="56"/>
      <c r="AF3" s="57"/>
      <c r="AG3" s="55" t="s">
        <v>12</v>
      </c>
      <c r="AH3" s="56"/>
      <c r="AI3" s="56"/>
      <c r="AJ3" s="56"/>
      <c r="AK3" s="56"/>
      <c r="AL3" s="56"/>
      <c r="AM3" s="56"/>
      <c r="AN3" s="56"/>
      <c r="AO3" s="56"/>
      <c r="AP3" s="57"/>
      <c r="AQ3" s="55" t="s">
        <v>11</v>
      </c>
      <c r="AR3" s="56"/>
      <c r="AS3" s="56"/>
      <c r="AT3" s="56"/>
      <c r="AU3" s="56"/>
      <c r="AV3" s="56"/>
      <c r="AW3" s="56"/>
      <c r="AX3" s="56"/>
      <c r="AY3" s="56"/>
      <c r="AZ3" s="57"/>
      <c r="BA3" s="55" t="s">
        <v>12</v>
      </c>
      <c r="BB3" s="56"/>
      <c r="BC3" s="56"/>
      <c r="BD3" s="56"/>
      <c r="BE3" s="56"/>
      <c r="BF3" s="56"/>
      <c r="BG3" s="56"/>
      <c r="BH3" s="56"/>
      <c r="BI3" s="56"/>
      <c r="BJ3" s="57"/>
      <c r="BK3" s="59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3"/>
      <c r="B4" s="62"/>
      <c r="C4" s="49" t="s">
        <v>37</v>
      </c>
      <c r="D4" s="50"/>
      <c r="E4" s="50"/>
      <c r="F4" s="50"/>
      <c r="G4" s="51"/>
      <c r="H4" s="46" t="s">
        <v>38</v>
      </c>
      <c r="I4" s="47"/>
      <c r="J4" s="47"/>
      <c r="K4" s="47"/>
      <c r="L4" s="48"/>
      <c r="M4" s="49" t="s">
        <v>37</v>
      </c>
      <c r="N4" s="50"/>
      <c r="O4" s="50"/>
      <c r="P4" s="50"/>
      <c r="Q4" s="51"/>
      <c r="R4" s="46" t="s">
        <v>38</v>
      </c>
      <c r="S4" s="47"/>
      <c r="T4" s="47"/>
      <c r="U4" s="47"/>
      <c r="V4" s="48"/>
      <c r="W4" s="49" t="s">
        <v>37</v>
      </c>
      <c r="X4" s="50"/>
      <c r="Y4" s="50"/>
      <c r="Z4" s="50"/>
      <c r="AA4" s="51"/>
      <c r="AB4" s="46" t="s">
        <v>38</v>
      </c>
      <c r="AC4" s="47"/>
      <c r="AD4" s="47"/>
      <c r="AE4" s="47"/>
      <c r="AF4" s="48"/>
      <c r="AG4" s="49" t="s">
        <v>37</v>
      </c>
      <c r="AH4" s="50"/>
      <c r="AI4" s="50"/>
      <c r="AJ4" s="50"/>
      <c r="AK4" s="51"/>
      <c r="AL4" s="46" t="s">
        <v>38</v>
      </c>
      <c r="AM4" s="47"/>
      <c r="AN4" s="47"/>
      <c r="AO4" s="47"/>
      <c r="AP4" s="48"/>
      <c r="AQ4" s="49" t="s">
        <v>37</v>
      </c>
      <c r="AR4" s="50"/>
      <c r="AS4" s="50"/>
      <c r="AT4" s="50"/>
      <c r="AU4" s="51"/>
      <c r="AV4" s="46" t="s">
        <v>38</v>
      </c>
      <c r="AW4" s="47"/>
      <c r="AX4" s="47"/>
      <c r="AY4" s="47"/>
      <c r="AZ4" s="48"/>
      <c r="BA4" s="49" t="s">
        <v>37</v>
      </c>
      <c r="BB4" s="50"/>
      <c r="BC4" s="50"/>
      <c r="BD4" s="50"/>
      <c r="BE4" s="51"/>
      <c r="BF4" s="46" t="s">
        <v>38</v>
      </c>
      <c r="BG4" s="47"/>
      <c r="BH4" s="47"/>
      <c r="BI4" s="47"/>
      <c r="BJ4" s="48"/>
      <c r="BK4" s="59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3"/>
      <c r="B5" s="62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0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3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5"/>
    </row>
    <row r="7" spans="1:107" x14ac:dyDescent="0.2">
      <c r="A7" s="23" t="s">
        <v>78</v>
      </c>
      <c r="B7" s="26" t="s">
        <v>13</v>
      </c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5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7.1307866989368343</v>
      </c>
      <c r="I8" s="28">
        <v>8730.442558346771</v>
      </c>
      <c r="J8" s="28">
        <v>2885.8968050964731</v>
      </c>
      <c r="K8" s="28">
        <v>2.4244502795923135</v>
      </c>
      <c r="L8" s="28">
        <v>182.17843493326222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4.7734938507208788</v>
      </c>
      <c r="S8" s="28">
        <v>415.90011229342122</v>
      </c>
      <c r="T8" s="28">
        <v>921.12834390590365</v>
      </c>
      <c r="U8" s="28">
        <v>0</v>
      </c>
      <c r="V8" s="28">
        <v>25.964502010171429</v>
      </c>
      <c r="W8" s="28">
        <v>2.2736180948715002E-3</v>
      </c>
      <c r="X8" s="28">
        <v>69.507227942764814</v>
      </c>
      <c r="Y8" s="28">
        <v>0</v>
      </c>
      <c r="Z8" s="28">
        <v>0</v>
      </c>
      <c r="AA8" s="28">
        <v>0.12390318312742919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0.2393374070317692</v>
      </c>
      <c r="AH8" s="28">
        <v>7.2716164520134116E-2</v>
      </c>
      <c r="AI8" s="28">
        <v>0</v>
      </c>
      <c r="AJ8" s="28">
        <v>0</v>
      </c>
      <c r="AK8" s="28">
        <v>0.77669972943711718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23.854176037391046</v>
      </c>
      <c r="AW8" s="28">
        <v>848.34570169035499</v>
      </c>
      <c r="AX8" s="28">
        <v>145.79967631393271</v>
      </c>
      <c r="AY8" s="28">
        <v>55.08014256286998</v>
      </c>
      <c r="AZ8" s="28">
        <v>88.957915707157724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14.152594679475136</v>
      </c>
      <c r="BG8" s="28">
        <v>21.385979082623223</v>
      </c>
      <c r="BH8" s="28">
        <v>65.079866840510505</v>
      </c>
      <c r="BI8" s="28">
        <v>0</v>
      </c>
      <c r="BJ8" s="28">
        <v>19.465793497192156</v>
      </c>
      <c r="BK8" s="29">
        <f>SUM(C8:BJ8)</f>
        <v>14528.68349187174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7.1307866989368343</v>
      </c>
      <c r="I9" s="31">
        <f t="shared" si="0"/>
        <v>8730.442558346771</v>
      </c>
      <c r="J9" s="31">
        <f t="shared" si="0"/>
        <v>2885.8968050964731</v>
      </c>
      <c r="K9" s="31">
        <f t="shared" si="0"/>
        <v>2.4244502795923135</v>
      </c>
      <c r="L9" s="31">
        <f t="shared" si="0"/>
        <v>182.17843493326222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4.7734938507208788</v>
      </c>
      <c r="S9" s="31">
        <f t="shared" si="0"/>
        <v>415.90011229342122</v>
      </c>
      <c r="T9" s="31">
        <f t="shared" si="0"/>
        <v>921.12834390590365</v>
      </c>
      <c r="U9" s="31">
        <f t="shared" si="0"/>
        <v>0</v>
      </c>
      <c r="V9" s="31">
        <f t="shared" si="0"/>
        <v>25.964502010171429</v>
      </c>
      <c r="W9" s="31">
        <f t="shared" si="0"/>
        <v>2.2736180948715002E-3</v>
      </c>
      <c r="X9" s="31">
        <f t="shared" si="0"/>
        <v>69.507227942764814</v>
      </c>
      <c r="Y9" s="31">
        <f t="shared" si="0"/>
        <v>0</v>
      </c>
      <c r="Z9" s="31">
        <f t="shared" si="0"/>
        <v>0</v>
      </c>
      <c r="AA9" s="31">
        <f t="shared" si="0"/>
        <v>0.12390318312742919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0.2393374070317692</v>
      </c>
      <c r="AH9" s="31">
        <f t="shared" si="0"/>
        <v>7.2716164520134116E-2</v>
      </c>
      <c r="AI9" s="31">
        <f t="shared" si="0"/>
        <v>0</v>
      </c>
      <c r="AJ9" s="31">
        <f t="shared" si="0"/>
        <v>0</v>
      </c>
      <c r="AK9" s="31">
        <f t="shared" si="0"/>
        <v>0.77669972943711718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23.854176037391046</v>
      </c>
      <c r="AW9" s="31">
        <f t="shared" si="0"/>
        <v>848.34570169035499</v>
      </c>
      <c r="AX9" s="31">
        <f t="shared" si="0"/>
        <v>145.79967631393271</v>
      </c>
      <c r="AY9" s="31">
        <f t="shared" si="0"/>
        <v>55.08014256286998</v>
      </c>
      <c r="AZ9" s="31">
        <f t="shared" si="0"/>
        <v>88.957915707157724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14.152594679475136</v>
      </c>
      <c r="BG9" s="31">
        <f t="shared" si="0"/>
        <v>21.385979082623223</v>
      </c>
      <c r="BH9" s="31">
        <f t="shared" si="0"/>
        <v>65.079866840510505</v>
      </c>
      <c r="BI9" s="31">
        <f t="shared" si="0"/>
        <v>0</v>
      </c>
      <c r="BJ9" s="31">
        <f t="shared" si="0"/>
        <v>19.465793497192156</v>
      </c>
      <c r="BK9" s="29">
        <f>SUM(C9:BJ9)</f>
        <v>14528.68349187174</v>
      </c>
    </row>
    <row r="10" spans="1:107" x14ac:dyDescent="0.2">
      <c r="A10" s="23" t="s">
        <v>79</v>
      </c>
      <c r="B10" s="26" t="s">
        <v>3</v>
      </c>
      <c r="C10" s="69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1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0.57436235296154781</v>
      </c>
      <c r="I11" s="28">
        <v>2.0452754675126235</v>
      </c>
      <c r="J11" s="28">
        <v>0.233819073978426</v>
      </c>
      <c r="K11" s="28">
        <v>0</v>
      </c>
      <c r="L11" s="28">
        <v>18.153047311993834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0.68468781222410968</v>
      </c>
      <c r="S11" s="28">
        <v>0.6385280358678912</v>
      </c>
      <c r="T11" s="28">
        <v>8.8507563174705108</v>
      </c>
      <c r="U11" s="28">
        <v>0</v>
      </c>
      <c r="V11" s="28">
        <v>0.51233236818460215</v>
      </c>
      <c r="W11" s="28">
        <v>0</v>
      </c>
      <c r="X11" s="28">
        <v>0</v>
      </c>
      <c r="Y11" s="28">
        <v>0</v>
      </c>
      <c r="Z11" s="28">
        <v>0</v>
      </c>
      <c r="AA11" s="28">
        <v>3.1461745769471451E-2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5.4237764572520726E-2</v>
      </c>
      <c r="AH11" s="28">
        <v>0</v>
      </c>
      <c r="AI11" s="28">
        <v>0</v>
      </c>
      <c r="AJ11" s="28">
        <v>0</v>
      </c>
      <c r="AK11" s="28">
        <v>4.9885556186161008E-2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2.0136954839396148</v>
      </c>
      <c r="AW11" s="28">
        <v>11.239075203266943</v>
      </c>
      <c r="AX11" s="28">
        <v>7.2455951066758519</v>
      </c>
      <c r="AY11" s="28">
        <v>0</v>
      </c>
      <c r="AZ11" s="28">
        <v>8.6658844006008859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3.0453839037650292</v>
      </c>
      <c r="BG11" s="28">
        <v>14.646865655910577</v>
      </c>
      <c r="BH11" s="28">
        <v>6.6623857716970534</v>
      </c>
      <c r="BI11" s="28">
        <v>0</v>
      </c>
      <c r="BJ11" s="28">
        <v>1.9448998079384729</v>
      </c>
      <c r="BK11" s="29">
        <f t="shared" ref="BK11:BK12" si="1">SUM(C11:BJ11)</f>
        <v>87.29217914051614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0.57436235296154781</v>
      </c>
      <c r="I12" s="31">
        <f t="shared" si="2"/>
        <v>2.0452754675126235</v>
      </c>
      <c r="J12" s="31">
        <f t="shared" si="2"/>
        <v>0.233819073978426</v>
      </c>
      <c r="K12" s="31">
        <f t="shared" si="2"/>
        <v>0</v>
      </c>
      <c r="L12" s="31">
        <f t="shared" si="2"/>
        <v>18.153047311993834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0.68468781222410968</v>
      </c>
      <c r="S12" s="31">
        <f t="shared" si="2"/>
        <v>0.6385280358678912</v>
      </c>
      <c r="T12" s="31">
        <f t="shared" si="2"/>
        <v>8.8507563174705108</v>
      </c>
      <c r="U12" s="31">
        <f t="shared" si="2"/>
        <v>0</v>
      </c>
      <c r="V12" s="31">
        <f t="shared" si="2"/>
        <v>0.51233236818460215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3.1461745769471451E-2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5.4237764572520726E-2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4.9885556186161008E-2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2.0136954839396148</v>
      </c>
      <c r="AW12" s="31">
        <f t="shared" si="2"/>
        <v>11.239075203266943</v>
      </c>
      <c r="AX12" s="31">
        <f t="shared" si="2"/>
        <v>7.2455951066758519</v>
      </c>
      <c r="AY12" s="31">
        <f t="shared" si="2"/>
        <v>0</v>
      </c>
      <c r="AZ12" s="31">
        <f t="shared" si="2"/>
        <v>8.6658844006008859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3.0453839037650292</v>
      </c>
      <c r="BG12" s="31">
        <f t="shared" si="2"/>
        <v>14.646865655910577</v>
      </c>
      <c r="BH12" s="31">
        <f t="shared" si="2"/>
        <v>6.6623857716970534</v>
      </c>
      <c r="BI12" s="31">
        <f t="shared" si="2"/>
        <v>0</v>
      </c>
      <c r="BJ12" s="31">
        <f t="shared" si="2"/>
        <v>1.9448998079384729</v>
      </c>
      <c r="BK12" s="29">
        <f t="shared" si="1"/>
        <v>87.29217914051614</v>
      </c>
    </row>
    <row r="13" spans="1:107" x14ac:dyDescent="0.2">
      <c r="A13" s="23" t="s">
        <v>80</v>
      </c>
      <c r="B13" s="26" t="s">
        <v>10</v>
      </c>
      <c r="C13" s="69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1"/>
    </row>
    <row r="14" spans="1:107" x14ac:dyDescent="0.2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0.19174658925780513</v>
      </c>
      <c r="I14" s="28">
        <v>15.315345169355011</v>
      </c>
      <c r="J14" s="28">
        <v>0</v>
      </c>
      <c r="K14" s="28">
        <v>0</v>
      </c>
      <c r="L14" s="28">
        <v>16.744912603387348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7.6441389386802033E-2</v>
      </c>
      <c r="S14" s="28">
        <v>14.591591443258391</v>
      </c>
      <c r="T14" s="28">
        <v>0</v>
      </c>
      <c r="U14" s="28">
        <v>0</v>
      </c>
      <c r="V14" s="28">
        <v>0.13749002932240367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0.43890225848328424</v>
      </c>
      <c r="AW14" s="28">
        <v>4.1436756520010789</v>
      </c>
      <c r="AX14" s="28">
        <v>0</v>
      </c>
      <c r="AY14" s="28">
        <v>0</v>
      </c>
      <c r="AZ14" s="28">
        <v>4.5684203563231103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0.41104774432156588</v>
      </c>
      <c r="BG14" s="28">
        <v>0</v>
      </c>
      <c r="BH14" s="28">
        <v>0.49464374193555266</v>
      </c>
      <c r="BI14" s="28">
        <v>0</v>
      </c>
      <c r="BJ14" s="28">
        <v>0.44416759645153703</v>
      </c>
      <c r="BK14" s="29">
        <f t="shared" ref="BK14:BK17" si="3">SUM(C14:BJ14)</f>
        <v>57.558384573483885</v>
      </c>
    </row>
    <row r="15" spans="1:107" x14ac:dyDescent="0.2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0.11883428935449858</v>
      </c>
      <c r="I15" s="28">
        <v>19.019235483871221</v>
      </c>
      <c r="J15" s="28">
        <v>0</v>
      </c>
      <c r="K15" s="28">
        <v>0</v>
      </c>
      <c r="L15" s="28">
        <v>21.453697625806665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8.0197776225701359E-2</v>
      </c>
      <c r="S15" s="28">
        <v>19.019235483871221</v>
      </c>
      <c r="T15" s="28">
        <v>0</v>
      </c>
      <c r="U15" s="28">
        <v>0</v>
      </c>
      <c r="V15" s="28">
        <v>9.0024381290101527E-2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1.1396434675472096</v>
      </c>
      <c r="AW15" s="28">
        <v>11.302767051614588</v>
      </c>
      <c r="AX15" s="28">
        <v>0</v>
      </c>
      <c r="AY15" s="28">
        <v>0</v>
      </c>
      <c r="AZ15" s="28">
        <v>5.038809620322942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0.13675343377288984</v>
      </c>
      <c r="BG15" s="28">
        <v>0</v>
      </c>
      <c r="BH15" s="28">
        <v>0</v>
      </c>
      <c r="BI15" s="28">
        <v>0</v>
      </c>
      <c r="BJ15" s="28">
        <v>5.1224591386133564</v>
      </c>
      <c r="BK15" s="29">
        <f t="shared" si="3"/>
        <v>82.52165775229038</v>
      </c>
    </row>
    <row r="16" spans="1:107" x14ac:dyDescent="0.2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0.16595477045141549</v>
      </c>
      <c r="I16" s="28">
        <v>6.4898434096779054</v>
      </c>
      <c r="J16" s="28">
        <v>0</v>
      </c>
      <c r="K16" s="28">
        <v>0</v>
      </c>
      <c r="L16" s="28">
        <v>7.0830258833550612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0.22446447293512095</v>
      </c>
      <c r="S16" s="28">
        <v>0</v>
      </c>
      <c r="T16" s="28">
        <v>6.3501403225805927E-2</v>
      </c>
      <c r="U16" s="28">
        <v>0</v>
      </c>
      <c r="V16" s="28">
        <v>1.4885192680966388</v>
      </c>
      <c r="W16" s="28">
        <v>0</v>
      </c>
      <c r="X16" s="28">
        <v>0.87364945161316931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1.4352814193006067E-3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0.91451063851515946</v>
      </c>
      <c r="AW16" s="28">
        <v>1.1843840115810007</v>
      </c>
      <c r="AX16" s="28">
        <v>0.62403532258086369</v>
      </c>
      <c r="AY16" s="28">
        <v>0</v>
      </c>
      <c r="AZ16" s="28">
        <v>4.3782068619365502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1.0279464041924045</v>
      </c>
      <c r="BG16" s="28">
        <v>6.2403532258026383E-2</v>
      </c>
      <c r="BH16" s="28">
        <v>0.87364945161306917</v>
      </c>
      <c r="BI16" s="28">
        <v>0</v>
      </c>
      <c r="BJ16" s="28">
        <v>1.7071871609356215</v>
      </c>
      <c r="BK16" s="29">
        <f t="shared" si="3"/>
        <v>27.162717324387117</v>
      </c>
    </row>
    <row r="17" spans="1:63" x14ac:dyDescent="0.2">
      <c r="A17" s="23"/>
      <c r="B17" s="30" t="s">
        <v>95</v>
      </c>
      <c r="C17" s="31">
        <f t="shared" ref="C17:AH17" si="4">SUM(C14:C16)</f>
        <v>0</v>
      </c>
      <c r="D17" s="31">
        <f t="shared" si="4"/>
        <v>0</v>
      </c>
      <c r="E17" s="31">
        <f t="shared" si="4"/>
        <v>0</v>
      </c>
      <c r="F17" s="31">
        <f t="shared" si="4"/>
        <v>0</v>
      </c>
      <c r="G17" s="31">
        <f t="shared" si="4"/>
        <v>0</v>
      </c>
      <c r="H17" s="31">
        <f t="shared" si="4"/>
        <v>0.4765356490637192</v>
      </c>
      <c r="I17" s="31">
        <f t="shared" si="4"/>
        <v>40.824424062904136</v>
      </c>
      <c r="J17" s="31">
        <f t="shared" si="4"/>
        <v>0</v>
      </c>
      <c r="K17" s="31">
        <f t="shared" si="4"/>
        <v>0</v>
      </c>
      <c r="L17" s="31">
        <f t="shared" si="4"/>
        <v>45.28163611254908</v>
      </c>
      <c r="M17" s="31">
        <f t="shared" si="4"/>
        <v>0</v>
      </c>
      <c r="N17" s="31">
        <f t="shared" si="4"/>
        <v>0</v>
      </c>
      <c r="O17" s="31">
        <f t="shared" si="4"/>
        <v>0</v>
      </c>
      <c r="P17" s="31">
        <f t="shared" si="4"/>
        <v>0</v>
      </c>
      <c r="Q17" s="31">
        <f t="shared" si="4"/>
        <v>0</v>
      </c>
      <c r="R17" s="31">
        <f t="shared" si="4"/>
        <v>0.38110363854762436</v>
      </c>
      <c r="S17" s="31">
        <f t="shared" si="4"/>
        <v>33.610826927129608</v>
      </c>
      <c r="T17" s="31">
        <f t="shared" si="4"/>
        <v>6.3501403225805927E-2</v>
      </c>
      <c r="U17" s="31">
        <f t="shared" si="4"/>
        <v>0</v>
      </c>
      <c r="V17" s="31">
        <f t="shared" si="4"/>
        <v>1.7160336787091439</v>
      </c>
      <c r="W17" s="31">
        <f t="shared" si="4"/>
        <v>0</v>
      </c>
      <c r="X17" s="31">
        <f t="shared" si="4"/>
        <v>0.87364945161316931</v>
      </c>
      <c r="Y17" s="31">
        <f t="shared" si="4"/>
        <v>0</v>
      </c>
      <c r="Z17" s="31">
        <f t="shared" si="4"/>
        <v>0</v>
      </c>
      <c r="AA17" s="31">
        <f t="shared" si="4"/>
        <v>0</v>
      </c>
      <c r="AB17" s="31">
        <f t="shared" si="4"/>
        <v>0</v>
      </c>
      <c r="AC17" s="31">
        <f t="shared" si="4"/>
        <v>0</v>
      </c>
      <c r="AD17" s="31">
        <f t="shared" si="4"/>
        <v>0</v>
      </c>
      <c r="AE17" s="31">
        <f t="shared" si="4"/>
        <v>0</v>
      </c>
      <c r="AF17" s="31">
        <f t="shared" si="4"/>
        <v>0</v>
      </c>
      <c r="AG17" s="31">
        <f t="shared" si="4"/>
        <v>1.4352814193006067E-3</v>
      </c>
      <c r="AH17" s="31">
        <f t="shared" si="4"/>
        <v>0</v>
      </c>
      <c r="AI17" s="31">
        <f t="shared" ref="AI17:BJ17" si="5">SUM(AI14:AI16)</f>
        <v>0</v>
      </c>
      <c r="AJ17" s="31">
        <f t="shared" si="5"/>
        <v>0</v>
      </c>
      <c r="AK17" s="31">
        <f t="shared" si="5"/>
        <v>0</v>
      </c>
      <c r="AL17" s="31">
        <f t="shared" si="5"/>
        <v>0</v>
      </c>
      <c r="AM17" s="31">
        <f t="shared" si="5"/>
        <v>0</v>
      </c>
      <c r="AN17" s="31">
        <f t="shared" si="5"/>
        <v>0</v>
      </c>
      <c r="AO17" s="31">
        <f t="shared" si="5"/>
        <v>0</v>
      </c>
      <c r="AP17" s="31">
        <f t="shared" si="5"/>
        <v>0</v>
      </c>
      <c r="AQ17" s="31">
        <f t="shared" si="5"/>
        <v>0</v>
      </c>
      <c r="AR17" s="31">
        <f t="shared" si="5"/>
        <v>0</v>
      </c>
      <c r="AS17" s="31">
        <f t="shared" si="5"/>
        <v>0</v>
      </c>
      <c r="AT17" s="31">
        <f t="shared" si="5"/>
        <v>0</v>
      </c>
      <c r="AU17" s="31">
        <f t="shared" si="5"/>
        <v>0</v>
      </c>
      <c r="AV17" s="31">
        <f t="shared" si="5"/>
        <v>2.4930563645456534</v>
      </c>
      <c r="AW17" s="31">
        <f t="shared" si="5"/>
        <v>16.630826715196669</v>
      </c>
      <c r="AX17" s="31">
        <f t="shared" si="5"/>
        <v>0.62403532258086369</v>
      </c>
      <c r="AY17" s="31">
        <f t="shared" si="5"/>
        <v>0</v>
      </c>
      <c r="AZ17" s="31">
        <f t="shared" si="5"/>
        <v>13.985436838582604</v>
      </c>
      <c r="BA17" s="31">
        <f t="shared" si="5"/>
        <v>0</v>
      </c>
      <c r="BB17" s="31">
        <f t="shared" si="5"/>
        <v>0</v>
      </c>
      <c r="BC17" s="31">
        <f t="shared" si="5"/>
        <v>0</v>
      </c>
      <c r="BD17" s="31">
        <f t="shared" si="5"/>
        <v>0</v>
      </c>
      <c r="BE17" s="31">
        <f t="shared" si="5"/>
        <v>0</v>
      </c>
      <c r="BF17" s="31">
        <f t="shared" si="5"/>
        <v>1.5757475822868603</v>
      </c>
      <c r="BG17" s="31">
        <f t="shared" si="5"/>
        <v>6.2403532258026383E-2</v>
      </c>
      <c r="BH17" s="31">
        <f t="shared" si="5"/>
        <v>1.3682931935486218</v>
      </c>
      <c r="BI17" s="31">
        <f t="shared" si="5"/>
        <v>0</v>
      </c>
      <c r="BJ17" s="31">
        <f t="shared" si="5"/>
        <v>7.2738138960005152</v>
      </c>
      <c r="BK17" s="29">
        <f t="shared" si="3"/>
        <v>167.24275965016142</v>
      </c>
    </row>
    <row r="18" spans="1:63" x14ac:dyDescent="0.2">
      <c r="A18" s="23" t="s">
        <v>81</v>
      </c>
      <c r="B18" s="26" t="s">
        <v>14</v>
      </c>
      <c r="C18" s="69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1"/>
    </row>
    <row r="19" spans="1:63" x14ac:dyDescent="0.2">
      <c r="A19" s="23"/>
      <c r="B19" s="30" t="s">
        <v>39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  <c r="BK19" s="29">
        <f t="shared" ref="BK19:BK20" si="6">SUM(C19:BJ19)</f>
        <v>0</v>
      </c>
    </row>
    <row r="20" spans="1:63" x14ac:dyDescent="0.2">
      <c r="A20" s="23"/>
      <c r="B20" s="30" t="s">
        <v>94</v>
      </c>
      <c r="C20" s="31">
        <f>SUM(C19)</f>
        <v>0</v>
      </c>
      <c r="D20" s="31">
        <f t="shared" ref="D20:BJ20" si="7">SUM(D19)</f>
        <v>0</v>
      </c>
      <c r="E20" s="31">
        <f t="shared" si="7"/>
        <v>0</v>
      </c>
      <c r="F20" s="31">
        <f t="shared" si="7"/>
        <v>0</v>
      </c>
      <c r="G20" s="31">
        <f t="shared" si="7"/>
        <v>0</v>
      </c>
      <c r="H20" s="31">
        <f t="shared" si="7"/>
        <v>0</v>
      </c>
      <c r="I20" s="31">
        <f t="shared" si="7"/>
        <v>0</v>
      </c>
      <c r="J20" s="31">
        <f t="shared" si="7"/>
        <v>0</v>
      </c>
      <c r="K20" s="31">
        <f t="shared" si="7"/>
        <v>0</v>
      </c>
      <c r="L20" s="31">
        <f t="shared" si="7"/>
        <v>0</v>
      </c>
      <c r="M20" s="31">
        <f t="shared" si="7"/>
        <v>0</v>
      </c>
      <c r="N20" s="31">
        <f t="shared" si="7"/>
        <v>0</v>
      </c>
      <c r="O20" s="31">
        <f t="shared" si="7"/>
        <v>0</v>
      </c>
      <c r="P20" s="31">
        <f t="shared" si="7"/>
        <v>0</v>
      </c>
      <c r="Q20" s="31">
        <f t="shared" si="7"/>
        <v>0</v>
      </c>
      <c r="R20" s="31">
        <f t="shared" si="7"/>
        <v>0</v>
      </c>
      <c r="S20" s="31">
        <f t="shared" si="7"/>
        <v>0</v>
      </c>
      <c r="T20" s="31">
        <f t="shared" si="7"/>
        <v>0</v>
      </c>
      <c r="U20" s="31">
        <f t="shared" si="7"/>
        <v>0</v>
      </c>
      <c r="V20" s="31">
        <f t="shared" si="7"/>
        <v>0</v>
      </c>
      <c r="W20" s="31">
        <f t="shared" si="7"/>
        <v>0</v>
      </c>
      <c r="X20" s="31">
        <f t="shared" si="7"/>
        <v>0</v>
      </c>
      <c r="Y20" s="31">
        <f t="shared" si="7"/>
        <v>0</v>
      </c>
      <c r="Z20" s="31">
        <f t="shared" si="7"/>
        <v>0</v>
      </c>
      <c r="AA20" s="31">
        <f t="shared" si="7"/>
        <v>0</v>
      </c>
      <c r="AB20" s="31">
        <f t="shared" si="7"/>
        <v>0</v>
      </c>
      <c r="AC20" s="31">
        <f t="shared" si="7"/>
        <v>0</v>
      </c>
      <c r="AD20" s="31">
        <f t="shared" si="7"/>
        <v>0</v>
      </c>
      <c r="AE20" s="31">
        <f t="shared" si="7"/>
        <v>0</v>
      </c>
      <c r="AF20" s="31">
        <f t="shared" si="7"/>
        <v>0</v>
      </c>
      <c r="AG20" s="31">
        <f t="shared" si="7"/>
        <v>0</v>
      </c>
      <c r="AH20" s="31">
        <f t="shared" si="7"/>
        <v>0</v>
      </c>
      <c r="AI20" s="31">
        <f t="shared" si="7"/>
        <v>0</v>
      </c>
      <c r="AJ20" s="31">
        <f t="shared" si="7"/>
        <v>0</v>
      </c>
      <c r="AK20" s="31">
        <f t="shared" si="7"/>
        <v>0</v>
      </c>
      <c r="AL20" s="31">
        <f t="shared" si="7"/>
        <v>0</v>
      </c>
      <c r="AM20" s="31">
        <f t="shared" si="7"/>
        <v>0</v>
      </c>
      <c r="AN20" s="31">
        <f t="shared" si="7"/>
        <v>0</v>
      </c>
      <c r="AO20" s="31">
        <f t="shared" si="7"/>
        <v>0</v>
      </c>
      <c r="AP20" s="31">
        <f t="shared" si="7"/>
        <v>0</v>
      </c>
      <c r="AQ20" s="31">
        <f t="shared" si="7"/>
        <v>0</v>
      </c>
      <c r="AR20" s="31">
        <f t="shared" si="7"/>
        <v>0</v>
      </c>
      <c r="AS20" s="31">
        <f t="shared" si="7"/>
        <v>0</v>
      </c>
      <c r="AT20" s="31">
        <f t="shared" si="7"/>
        <v>0</v>
      </c>
      <c r="AU20" s="31">
        <f t="shared" si="7"/>
        <v>0</v>
      </c>
      <c r="AV20" s="31">
        <f t="shared" si="7"/>
        <v>0</v>
      </c>
      <c r="AW20" s="31">
        <f t="shared" si="7"/>
        <v>0</v>
      </c>
      <c r="AX20" s="31">
        <f t="shared" si="7"/>
        <v>0</v>
      </c>
      <c r="AY20" s="31">
        <f t="shared" si="7"/>
        <v>0</v>
      </c>
      <c r="AZ20" s="31">
        <f t="shared" si="7"/>
        <v>0</v>
      </c>
      <c r="BA20" s="31">
        <f t="shared" si="7"/>
        <v>0</v>
      </c>
      <c r="BB20" s="31">
        <f t="shared" si="7"/>
        <v>0</v>
      </c>
      <c r="BC20" s="31">
        <f t="shared" si="7"/>
        <v>0</v>
      </c>
      <c r="BD20" s="31">
        <f t="shared" si="7"/>
        <v>0</v>
      </c>
      <c r="BE20" s="31">
        <f t="shared" si="7"/>
        <v>0</v>
      </c>
      <c r="BF20" s="31">
        <f t="shared" si="7"/>
        <v>0</v>
      </c>
      <c r="BG20" s="31">
        <f t="shared" si="7"/>
        <v>0</v>
      </c>
      <c r="BH20" s="31">
        <f t="shared" si="7"/>
        <v>0</v>
      </c>
      <c r="BI20" s="31">
        <f t="shared" si="7"/>
        <v>0</v>
      </c>
      <c r="BJ20" s="31">
        <f t="shared" si="7"/>
        <v>0</v>
      </c>
      <c r="BK20" s="29">
        <f t="shared" si="6"/>
        <v>0</v>
      </c>
    </row>
    <row r="21" spans="1:63" x14ac:dyDescent="0.2">
      <c r="A21" s="23" t="s">
        <v>83</v>
      </c>
      <c r="B21" s="26" t="s">
        <v>99</v>
      </c>
      <c r="C21" s="69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1"/>
    </row>
    <row r="22" spans="1:63" x14ac:dyDescent="0.2">
      <c r="A22" s="23"/>
      <c r="B22" s="32" t="s">
        <v>39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</row>
    <row r="23" spans="1:63" x14ac:dyDescent="0.2">
      <c r="A23" s="23"/>
      <c r="B23" s="30" t="s">
        <v>93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29">
        <f>SUM(C23:BJ23)</f>
        <v>0</v>
      </c>
    </row>
    <row r="24" spans="1:63" x14ac:dyDescent="0.2">
      <c r="A24" s="23" t="s">
        <v>84</v>
      </c>
      <c r="B24" s="26" t="s">
        <v>15</v>
      </c>
      <c r="C24" s="69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1"/>
    </row>
    <row r="25" spans="1:63" x14ac:dyDescent="0.2">
      <c r="A25" s="23"/>
      <c r="B25" s="27" t="s">
        <v>109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1.2107329767719219</v>
      </c>
      <c r="I25" s="28">
        <v>69.889865860342269</v>
      </c>
      <c r="J25" s="28">
        <v>2.3568420878672298</v>
      </c>
      <c r="K25" s="28">
        <v>0</v>
      </c>
      <c r="L25" s="28">
        <v>134.00402172301591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0.8887168612232732</v>
      </c>
      <c r="S25" s="28">
        <v>6.8093439116664962</v>
      </c>
      <c r="T25" s="28">
        <v>3.0707030975758181</v>
      </c>
      <c r="U25" s="28">
        <v>0</v>
      </c>
      <c r="V25" s="28">
        <v>6.9892250828595159</v>
      </c>
      <c r="W25" s="28">
        <v>3.0057753353652458E-2</v>
      </c>
      <c r="X25" s="28">
        <v>0.905254514903851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0.12137989886646745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21.773498356672295</v>
      </c>
      <c r="AW25" s="28">
        <v>117.70923067557558</v>
      </c>
      <c r="AX25" s="28">
        <v>4.5192132271328012</v>
      </c>
      <c r="AY25" s="28">
        <v>0</v>
      </c>
      <c r="AZ25" s="28">
        <v>120.89561802306315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21.023900805199069</v>
      </c>
      <c r="BG25" s="28">
        <v>1.8216176951945879</v>
      </c>
      <c r="BH25" s="28">
        <v>8.4637379447694308</v>
      </c>
      <c r="BI25" s="28">
        <v>0</v>
      </c>
      <c r="BJ25" s="28">
        <v>8.8962917237207506</v>
      </c>
      <c r="BK25" s="29">
        <f t="shared" ref="BK25:BK41" si="8">SUM(C25:BJ25)</f>
        <v>531.37925221977412</v>
      </c>
    </row>
    <row r="26" spans="1:63" x14ac:dyDescent="0.2">
      <c r="A26" s="23"/>
      <c r="B26" s="27" t="s">
        <v>110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7.1030549548398741E-2</v>
      </c>
      <c r="I26" s="28">
        <v>0</v>
      </c>
      <c r="J26" s="28">
        <v>0</v>
      </c>
      <c r="K26" s="28">
        <v>0</v>
      </c>
      <c r="L26" s="28">
        <v>5.3345354838774145E-2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5.2996090773973666E-2</v>
      </c>
      <c r="S26" s="28">
        <v>0</v>
      </c>
      <c r="T26" s="28">
        <v>0</v>
      </c>
      <c r="U26" s="28">
        <v>0</v>
      </c>
      <c r="V26" s="28">
        <v>0.18937600967756321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2.2204726161211781E-2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3.3701806554495137</v>
      </c>
      <c r="AW26" s="28">
        <v>2.6523296385169797</v>
      </c>
      <c r="AX26" s="28">
        <v>3.9267938709620837E-2</v>
      </c>
      <c r="AY26" s="28">
        <v>0</v>
      </c>
      <c r="AZ26" s="28">
        <v>11.169822927100956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1.2390823779005524</v>
      </c>
      <c r="BG26" s="28">
        <v>0</v>
      </c>
      <c r="BH26" s="28">
        <v>0</v>
      </c>
      <c r="BI26" s="28">
        <v>0</v>
      </c>
      <c r="BJ26" s="28">
        <v>0.30814828732246347</v>
      </c>
      <c r="BK26" s="29">
        <f t="shared" si="8"/>
        <v>19.167784556000008</v>
      </c>
    </row>
    <row r="27" spans="1:63" x14ac:dyDescent="0.2">
      <c r="A27" s="23"/>
      <c r="B27" s="27" t="s">
        <v>111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0.209383542580166</v>
      </c>
      <c r="I27" s="28">
        <v>0.12829275741932114</v>
      </c>
      <c r="J27" s="28">
        <v>0</v>
      </c>
      <c r="K27" s="28">
        <v>0</v>
      </c>
      <c r="L27" s="28">
        <v>10.598103310259447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0.34390296232195672</v>
      </c>
      <c r="S27" s="28">
        <v>0</v>
      </c>
      <c r="T27" s="28">
        <v>7.6555777677412618E-2</v>
      </c>
      <c r="U27" s="28">
        <v>0</v>
      </c>
      <c r="V27" s="28">
        <v>0.89225874293524721</v>
      </c>
      <c r="W27" s="28">
        <v>1.3244812580615446E-2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0.22907069987259668</v>
      </c>
      <c r="AH27" s="28">
        <v>0</v>
      </c>
      <c r="AI27" s="28">
        <v>0</v>
      </c>
      <c r="AJ27" s="28">
        <v>0</v>
      </c>
      <c r="AK27" s="28">
        <v>0.16543974987234203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4.7934710739660424</v>
      </c>
      <c r="AW27" s="28">
        <v>1.2089321171708334</v>
      </c>
      <c r="AX27" s="28">
        <v>0.63815915161836234</v>
      </c>
      <c r="AY27" s="28">
        <v>0</v>
      </c>
      <c r="AZ27" s="28">
        <v>6.0420535957575829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6.7187069181692163</v>
      </c>
      <c r="BG27" s="28">
        <v>3.0825172635099638</v>
      </c>
      <c r="BH27" s="28">
        <v>0.36122216129324852</v>
      </c>
      <c r="BI27" s="28">
        <v>0</v>
      </c>
      <c r="BJ27" s="28">
        <v>3.8422176892214841</v>
      </c>
      <c r="BK27" s="29">
        <f t="shared" si="8"/>
        <v>39.343532326225841</v>
      </c>
    </row>
    <row r="28" spans="1:63" x14ac:dyDescent="0.2">
      <c r="A28" s="23"/>
      <c r="B28" s="27" t="s">
        <v>112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0.33341244796783953</v>
      </c>
      <c r="I28" s="28">
        <v>6.0805364290434864E-2</v>
      </c>
      <c r="J28" s="28">
        <v>0</v>
      </c>
      <c r="K28" s="28">
        <v>0</v>
      </c>
      <c r="L28" s="28">
        <v>0.27266655064530476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0.30448186528997534</v>
      </c>
      <c r="S28" s="28">
        <v>0</v>
      </c>
      <c r="T28" s="28">
        <v>0</v>
      </c>
      <c r="U28" s="28">
        <v>0</v>
      </c>
      <c r="V28" s="28">
        <v>0.13967979706450981</v>
      </c>
      <c r="W28" s="28">
        <v>2.1117734836458382E-3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4.2893268544668732E-2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4.3014909929727825</v>
      </c>
      <c r="AW28" s="28">
        <v>0.87139304619388724</v>
      </c>
      <c r="AX28" s="28">
        <v>0</v>
      </c>
      <c r="AY28" s="28">
        <v>0</v>
      </c>
      <c r="AZ28" s="28">
        <v>2.1820763795488056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7.0580708917245527</v>
      </c>
      <c r="BG28" s="28">
        <v>1.5148532450094137E-2</v>
      </c>
      <c r="BH28" s="28">
        <v>1.5604588391117846</v>
      </c>
      <c r="BI28" s="28">
        <v>0</v>
      </c>
      <c r="BJ28" s="28">
        <v>3.0376674156794463</v>
      </c>
      <c r="BK28" s="29">
        <f t="shared" si="8"/>
        <v>20.182357164967733</v>
      </c>
    </row>
    <row r="29" spans="1:63" x14ac:dyDescent="0.2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0.49068795241890018</v>
      </c>
      <c r="I29" s="28">
        <v>0.3258789387096438</v>
      </c>
      <c r="J29" s="28">
        <v>0.12069590322581621</v>
      </c>
      <c r="K29" s="28">
        <v>0</v>
      </c>
      <c r="L29" s="28">
        <v>13.359372871678893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0.9082725950316326</v>
      </c>
      <c r="S29" s="28">
        <v>0.24989244893543358</v>
      </c>
      <c r="T29" s="28">
        <v>0</v>
      </c>
      <c r="U29" s="28">
        <v>0</v>
      </c>
      <c r="V29" s="28">
        <v>1.4609016461287019</v>
      </c>
      <c r="W29" s="28">
        <v>5.8771935483303353E-3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0.19182413096818018</v>
      </c>
      <c r="AH29" s="28">
        <v>0</v>
      </c>
      <c r="AI29" s="28">
        <v>0</v>
      </c>
      <c r="AJ29" s="28">
        <v>0</v>
      </c>
      <c r="AK29" s="28">
        <v>2.3508774193121344E-3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6.4732037406307743</v>
      </c>
      <c r="AW29" s="28">
        <v>4.9698077594122516</v>
      </c>
      <c r="AX29" s="28">
        <v>2.3508774193621341E-2</v>
      </c>
      <c r="AY29" s="28">
        <v>0</v>
      </c>
      <c r="AZ29" s="28">
        <v>7.2709086297433814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10.048250856765979</v>
      </c>
      <c r="BG29" s="28">
        <v>0.29385967742081676</v>
      </c>
      <c r="BH29" s="28">
        <v>0.29385967742081676</v>
      </c>
      <c r="BI29" s="28">
        <v>0</v>
      </c>
      <c r="BJ29" s="28">
        <v>5.4538562409926481</v>
      </c>
      <c r="BK29" s="29">
        <f t="shared" si="8"/>
        <v>51.943009914645131</v>
      </c>
    </row>
    <row r="30" spans="1:63" x14ac:dyDescent="0.2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0.63802944516089999</v>
      </c>
      <c r="I30" s="28">
        <v>0.36015832258066793</v>
      </c>
      <c r="J30" s="28">
        <v>0</v>
      </c>
      <c r="K30" s="28">
        <v>0</v>
      </c>
      <c r="L30" s="28">
        <v>6.2741485221621831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0.50104555499946946</v>
      </c>
      <c r="S30" s="28">
        <v>1.2005277419356264</v>
      </c>
      <c r="T30" s="28">
        <v>0</v>
      </c>
      <c r="U30" s="28">
        <v>0</v>
      </c>
      <c r="V30" s="28">
        <v>1.1062863141934087</v>
      </c>
      <c r="W30" s="28">
        <v>3.5230267741050273E-3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0.17662411703235201</v>
      </c>
      <c r="AH30" s="28">
        <v>0</v>
      </c>
      <c r="AI30" s="28">
        <v>0</v>
      </c>
      <c r="AJ30" s="28">
        <v>0</v>
      </c>
      <c r="AK30" s="28">
        <v>2.058421154832937E-2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4.6146690556410634</v>
      </c>
      <c r="AW30" s="28">
        <v>0.41101979032298647</v>
      </c>
      <c r="AX30" s="28">
        <v>0</v>
      </c>
      <c r="AY30" s="28">
        <v>0</v>
      </c>
      <c r="AZ30" s="28">
        <v>6.4911775607174622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5.8786588987983794</v>
      </c>
      <c r="BG30" s="28">
        <v>0.40749676354888142</v>
      </c>
      <c r="BH30" s="28">
        <v>0.64588824193632155</v>
      </c>
      <c r="BI30" s="28">
        <v>0</v>
      </c>
      <c r="BJ30" s="28">
        <v>3.811564549422028</v>
      </c>
      <c r="BK30" s="29">
        <f t="shared" si="8"/>
        <v>32.541402116774165</v>
      </c>
    </row>
    <row r="31" spans="1:63" x14ac:dyDescent="0.2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0.30916981145110012</v>
      </c>
      <c r="I31" s="28">
        <v>1.2073583870903003E-2</v>
      </c>
      <c r="J31" s="28">
        <v>0</v>
      </c>
      <c r="K31" s="28">
        <v>0</v>
      </c>
      <c r="L31" s="28">
        <v>6.8338303605820006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0.4702994364509227</v>
      </c>
      <c r="S31" s="28">
        <v>0.84515087096791031</v>
      </c>
      <c r="T31" s="28">
        <v>0</v>
      </c>
      <c r="U31" s="28">
        <v>0</v>
      </c>
      <c r="V31" s="28">
        <v>0.15086113170943752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7.8551736161021971E-2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3.5924056179978954</v>
      </c>
      <c r="AW31" s="28">
        <v>0.34369757822613367</v>
      </c>
      <c r="AX31" s="28">
        <v>0</v>
      </c>
      <c r="AY31" s="28">
        <v>0</v>
      </c>
      <c r="AZ31" s="28">
        <v>4.2805092308761461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4.0399591738962135</v>
      </c>
      <c r="BG31" s="28">
        <v>0.29134391029075235</v>
      </c>
      <c r="BH31" s="28">
        <v>0.70987451613000219</v>
      </c>
      <c r="BI31" s="28">
        <v>0</v>
      </c>
      <c r="BJ31" s="28">
        <v>2.5204411390670134</v>
      </c>
      <c r="BK31" s="29">
        <f t="shared" si="8"/>
        <v>24.478168097677457</v>
      </c>
    </row>
    <row r="32" spans="1:63" x14ac:dyDescent="0.2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1.5527546307537998</v>
      </c>
      <c r="I32" s="28">
        <v>10.066705289125085</v>
      </c>
      <c r="J32" s="28">
        <v>8.3686550035636706</v>
      </c>
      <c r="K32" s="28">
        <v>0</v>
      </c>
      <c r="L32" s="28">
        <v>72.853636458267559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1.7411789805108979</v>
      </c>
      <c r="S32" s="28">
        <v>4.0127085025058111</v>
      </c>
      <c r="T32" s="28">
        <v>10.382164850912291</v>
      </c>
      <c r="U32" s="28">
        <v>0</v>
      </c>
      <c r="V32" s="28">
        <v>5.1048455058770337</v>
      </c>
      <c r="W32" s="28">
        <v>3.1038282640126914E-3</v>
      </c>
      <c r="X32" s="28">
        <v>0</v>
      </c>
      <c r="Y32" s="28">
        <v>0</v>
      </c>
      <c r="Z32" s="28">
        <v>0</v>
      </c>
      <c r="AA32" s="28">
        <v>7.0297784242123254E-2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3.6081904367907786E-2</v>
      </c>
      <c r="AH32" s="28">
        <v>0</v>
      </c>
      <c r="AI32" s="28">
        <v>0</v>
      </c>
      <c r="AJ32" s="28">
        <v>0</v>
      </c>
      <c r="AK32" s="28">
        <v>0.20548286499065446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15.509150721042252</v>
      </c>
      <c r="AW32" s="28">
        <v>5.7694836809273324</v>
      </c>
      <c r="AX32" s="28">
        <v>4.4684877337649899E-2</v>
      </c>
      <c r="AY32" s="28">
        <v>0</v>
      </c>
      <c r="AZ32" s="28">
        <v>40.495400361322233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18.41260933841026</v>
      </c>
      <c r="BG32" s="28">
        <v>10.348356223071994</v>
      </c>
      <c r="BH32" s="28">
        <v>15.03870774184238</v>
      </c>
      <c r="BI32" s="28">
        <v>0</v>
      </c>
      <c r="BJ32" s="28">
        <v>8.8039306345682746</v>
      </c>
      <c r="BK32" s="29">
        <f t="shared" si="8"/>
        <v>228.81993918190321</v>
      </c>
    </row>
    <row r="33" spans="1:63" x14ac:dyDescent="0.2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2.0609293059032017</v>
      </c>
      <c r="J33" s="28">
        <v>0</v>
      </c>
      <c r="K33" s="28">
        <v>0</v>
      </c>
      <c r="L33" s="28">
        <v>1.9999945570967987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0.80517992985233522</v>
      </c>
      <c r="AW33" s="28">
        <v>0.70050495472128627</v>
      </c>
      <c r="AX33" s="28">
        <v>0</v>
      </c>
      <c r="AY33" s="28">
        <v>0</v>
      </c>
      <c r="AZ33" s="28">
        <v>1.340970332915024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0.64059547732455524</v>
      </c>
      <c r="BG33" s="28">
        <v>8.3749483805294669E-5</v>
      </c>
      <c r="BH33" s="28">
        <v>9.0632590296029825E-2</v>
      </c>
      <c r="BI33" s="28">
        <v>0</v>
      </c>
      <c r="BJ33" s="28">
        <v>0.37698999276180145</v>
      </c>
      <c r="BK33" s="29">
        <f t="shared" si="8"/>
        <v>8.015880890354838</v>
      </c>
    </row>
    <row r="34" spans="1:63" x14ac:dyDescent="0.2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0.11877420355143309</v>
      </c>
      <c r="I34" s="28">
        <v>0.30064016612908473</v>
      </c>
      <c r="J34" s="28">
        <v>0.12580924300003546</v>
      </c>
      <c r="K34" s="28">
        <v>0</v>
      </c>
      <c r="L34" s="28">
        <v>1.4424954728612758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0.36275614871346734</v>
      </c>
      <c r="S34" s="28">
        <v>0</v>
      </c>
      <c r="T34" s="28">
        <v>0</v>
      </c>
      <c r="U34" s="28">
        <v>0</v>
      </c>
      <c r="V34" s="28">
        <v>0.21924284226083074</v>
      </c>
      <c r="W34" s="28">
        <v>4.9904516001466067E-6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4.1665928641874295E-2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2.3150894374799496</v>
      </c>
      <c r="AW34" s="28">
        <v>2.6098710681627884</v>
      </c>
      <c r="AX34" s="28">
        <v>0</v>
      </c>
      <c r="AY34" s="28">
        <v>0</v>
      </c>
      <c r="AZ34" s="28">
        <v>4.2395256622815598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2.9925614919800374</v>
      </c>
      <c r="BG34" s="28">
        <v>0.24740901779384145</v>
      </c>
      <c r="BH34" s="28">
        <v>0</v>
      </c>
      <c r="BI34" s="28">
        <v>0</v>
      </c>
      <c r="BJ34" s="28">
        <v>0.96704080301479001</v>
      </c>
      <c r="BK34" s="29">
        <f t="shared" si="8"/>
        <v>15.98288647632257</v>
      </c>
    </row>
    <row r="35" spans="1:63" x14ac:dyDescent="0.2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3.8627258903217138E-2</v>
      </c>
      <c r="I35" s="28">
        <v>0</v>
      </c>
      <c r="J35" s="28">
        <v>0</v>
      </c>
      <c r="K35" s="28">
        <v>0</v>
      </c>
      <c r="L35" s="28">
        <v>1.4715699612944626E-2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0.13641920748387343</v>
      </c>
      <c r="S35" s="28">
        <v>0</v>
      </c>
      <c r="T35" s="28">
        <v>0</v>
      </c>
      <c r="U35" s="28">
        <v>0</v>
      </c>
      <c r="V35" s="28">
        <v>3.9485277419319731E-2</v>
      </c>
      <c r="W35" s="28">
        <v>1.3919000857017859E-2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7.943803217877235E-2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0.66733882418871626</v>
      </c>
      <c r="AW35" s="28">
        <v>0</v>
      </c>
      <c r="AX35" s="28">
        <v>0</v>
      </c>
      <c r="AY35" s="28">
        <v>0</v>
      </c>
      <c r="AZ35" s="28">
        <v>1.8379167340106211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1.1342494460929318</v>
      </c>
      <c r="BG35" s="28">
        <v>0.35980033735499622</v>
      </c>
      <c r="BH35" s="28">
        <v>0</v>
      </c>
      <c r="BI35" s="28">
        <v>0</v>
      </c>
      <c r="BJ35" s="28">
        <v>0.49039570073630301</v>
      </c>
      <c r="BK35" s="29">
        <f t="shared" si="8"/>
        <v>4.8123055188387136</v>
      </c>
    </row>
    <row r="36" spans="1:63" x14ac:dyDescent="0.2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7.529808616110123E-2</v>
      </c>
      <c r="I36" s="28">
        <v>0.32592642122593596</v>
      </c>
      <c r="J36" s="28">
        <v>0</v>
      </c>
      <c r="K36" s="28">
        <v>0</v>
      </c>
      <c r="L36" s="28">
        <v>2.0575673117747586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0.25458540541885044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7.7143127503433552E-3</v>
      </c>
      <c r="AH36" s="28">
        <v>0</v>
      </c>
      <c r="AI36" s="28">
        <v>0</v>
      </c>
      <c r="AJ36" s="28">
        <v>0</v>
      </c>
      <c r="AK36" s="28">
        <v>1.5017139855136339E-2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0.35795692042168958</v>
      </c>
      <c r="AW36" s="28">
        <v>4.8082468246126511E-2</v>
      </c>
      <c r="AX36" s="28">
        <v>0</v>
      </c>
      <c r="AY36" s="28">
        <v>0</v>
      </c>
      <c r="AZ36" s="28">
        <v>0.49212604970152557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1.4864727559328099</v>
      </c>
      <c r="BG36" s="28">
        <v>1.0222247143122303</v>
      </c>
      <c r="BH36" s="28">
        <v>0.32057787412497413</v>
      </c>
      <c r="BI36" s="28">
        <v>0</v>
      </c>
      <c r="BJ36" s="28">
        <v>1.5679713444616157</v>
      </c>
      <c r="BK36" s="29">
        <f t="shared" si="8"/>
        <v>8.0315208043870978</v>
      </c>
    </row>
    <row r="37" spans="1:63" x14ac:dyDescent="0.2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0.3999356117288857</v>
      </c>
      <c r="I37" s="28">
        <v>0.59771975267027522</v>
      </c>
      <c r="J37" s="28">
        <v>0</v>
      </c>
      <c r="K37" s="28">
        <v>0</v>
      </c>
      <c r="L37" s="28">
        <v>0.98331659040812758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0.77003196117718875</v>
      </c>
      <c r="S37" s="28">
        <v>3.2474749296062906</v>
      </c>
      <c r="T37" s="28">
        <v>0</v>
      </c>
      <c r="U37" s="28">
        <v>0</v>
      </c>
      <c r="V37" s="28">
        <v>2.2003840072156855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6.4036205980739841E-3</v>
      </c>
      <c r="AH37" s="28">
        <v>0</v>
      </c>
      <c r="AI37" s="28">
        <v>0</v>
      </c>
      <c r="AJ37" s="28">
        <v>0</v>
      </c>
      <c r="AK37" s="28">
        <v>0.10044456264112807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25.780939524822447</v>
      </c>
      <c r="AW37" s="28">
        <v>1.2041784645703568</v>
      </c>
      <c r="AX37" s="28">
        <v>1.0510597355013964</v>
      </c>
      <c r="AY37" s="28">
        <v>0</v>
      </c>
      <c r="AZ37" s="28">
        <v>13.301832243544748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35.278633095920512</v>
      </c>
      <c r="BG37" s="28">
        <v>3.0747979560697631</v>
      </c>
      <c r="BH37" s="28">
        <v>3.1764547726560011</v>
      </c>
      <c r="BI37" s="28">
        <v>0</v>
      </c>
      <c r="BJ37" s="28">
        <v>21.481110423385257</v>
      </c>
      <c r="BK37" s="29">
        <f t="shared" si="8"/>
        <v>112.65471725251614</v>
      </c>
    </row>
    <row r="38" spans="1:63" x14ac:dyDescent="0.2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8.7461887569112093</v>
      </c>
      <c r="I38" s="28">
        <v>1111.148905664269</v>
      </c>
      <c r="J38" s="28">
        <v>634.32873992079283</v>
      </c>
      <c r="K38" s="28">
        <v>0</v>
      </c>
      <c r="L38" s="28">
        <v>312.34542757788063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19.623483453402446</v>
      </c>
      <c r="S38" s="28">
        <v>228.3476632940507</v>
      </c>
      <c r="T38" s="28">
        <v>308.45517041048436</v>
      </c>
      <c r="U38" s="28">
        <v>0</v>
      </c>
      <c r="V38" s="28">
        <v>26.423234316274012</v>
      </c>
      <c r="W38" s="28">
        <v>0.21748869695016812</v>
      </c>
      <c r="X38" s="28">
        <v>0</v>
      </c>
      <c r="Y38" s="28">
        <v>0</v>
      </c>
      <c r="Z38" s="28">
        <v>0</v>
      </c>
      <c r="AA38" s="28">
        <v>1.3118431316245118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0.54497262011991165</v>
      </c>
      <c r="AH38" s="28">
        <v>0.83988045772857345</v>
      </c>
      <c r="AI38" s="28">
        <v>0</v>
      </c>
      <c r="AJ38" s="28">
        <v>0</v>
      </c>
      <c r="AK38" s="28">
        <v>1.5750466069264597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50.263708524900935</v>
      </c>
      <c r="AW38" s="28">
        <v>328.39762677838422</v>
      </c>
      <c r="AX38" s="28">
        <v>0.10198367683901863</v>
      </c>
      <c r="AY38" s="28">
        <v>0</v>
      </c>
      <c r="AZ38" s="28">
        <v>158.07812072993795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117.50074539291796</v>
      </c>
      <c r="BG38" s="28">
        <v>62.22712087714509</v>
      </c>
      <c r="BH38" s="28">
        <v>74.07813408997572</v>
      </c>
      <c r="BI38" s="28">
        <v>0</v>
      </c>
      <c r="BJ38" s="28">
        <v>142.7920909469367</v>
      </c>
      <c r="BK38" s="29">
        <f t="shared" si="8"/>
        <v>3587.3475759244516</v>
      </c>
    </row>
    <row r="39" spans="1:63" x14ac:dyDescent="0.2">
      <c r="A39" s="23"/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9">
        <f t="shared" si="8"/>
        <v>0</v>
      </c>
    </row>
    <row r="40" spans="1:63" x14ac:dyDescent="0.2">
      <c r="A40" s="23"/>
      <c r="B40" s="30" t="s">
        <v>92</v>
      </c>
      <c r="C40" s="31">
        <f t="shared" ref="C40:AH40" si="9">SUM(C25:C39)</f>
        <v>0</v>
      </c>
      <c r="D40" s="31">
        <f t="shared" si="9"/>
        <v>0</v>
      </c>
      <c r="E40" s="31">
        <f t="shared" si="9"/>
        <v>0</v>
      </c>
      <c r="F40" s="31">
        <f t="shared" si="9"/>
        <v>0</v>
      </c>
      <c r="G40" s="31">
        <f t="shared" si="9"/>
        <v>0</v>
      </c>
      <c r="H40" s="31">
        <f t="shared" si="9"/>
        <v>14.194025273908872</v>
      </c>
      <c r="I40" s="31">
        <f t="shared" si="9"/>
        <v>1195.2779014265359</v>
      </c>
      <c r="J40" s="31">
        <f t="shared" si="9"/>
        <v>645.30074215844957</v>
      </c>
      <c r="K40" s="31">
        <f t="shared" si="9"/>
        <v>0</v>
      </c>
      <c r="L40" s="31">
        <f t="shared" si="9"/>
        <v>563.09264236108459</v>
      </c>
      <c r="M40" s="31">
        <f t="shared" si="9"/>
        <v>0</v>
      </c>
      <c r="N40" s="31">
        <f t="shared" si="9"/>
        <v>0</v>
      </c>
      <c r="O40" s="31">
        <f t="shared" si="9"/>
        <v>0</v>
      </c>
      <c r="P40" s="31">
        <f t="shared" si="9"/>
        <v>0</v>
      </c>
      <c r="Q40" s="31">
        <f t="shared" si="9"/>
        <v>0</v>
      </c>
      <c r="R40" s="31">
        <f t="shared" si="9"/>
        <v>26.358170522797927</v>
      </c>
      <c r="S40" s="31">
        <f t="shared" si="9"/>
        <v>244.71276169966828</v>
      </c>
      <c r="T40" s="31">
        <f t="shared" si="9"/>
        <v>321.98459413664989</v>
      </c>
      <c r="U40" s="31">
        <f t="shared" si="9"/>
        <v>0</v>
      </c>
      <c r="V40" s="31">
        <f t="shared" si="9"/>
        <v>44.915780673615259</v>
      </c>
      <c r="W40" s="31">
        <f t="shared" si="9"/>
        <v>0.28933107626314791</v>
      </c>
      <c r="X40" s="31">
        <f t="shared" si="9"/>
        <v>0.905254514903851</v>
      </c>
      <c r="Y40" s="31">
        <f t="shared" si="9"/>
        <v>0</v>
      </c>
      <c r="Z40" s="31">
        <f t="shared" si="9"/>
        <v>0</v>
      </c>
      <c r="AA40" s="31">
        <f t="shared" si="9"/>
        <v>1.3821409158666351</v>
      </c>
      <c r="AB40" s="31">
        <f t="shared" si="9"/>
        <v>0</v>
      </c>
      <c r="AC40" s="31">
        <f t="shared" si="9"/>
        <v>0</v>
      </c>
      <c r="AD40" s="31">
        <f t="shared" si="9"/>
        <v>0</v>
      </c>
      <c r="AE40" s="31">
        <f t="shared" si="9"/>
        <v>0</v>
      </c>
      <c r="AF40" s="31">
        <f t="shared" si="9"/>
        <v>0</v>
      </c>
      <c r="AG40" s="31">
        <f t="shared" si="9"/>
        <v>1.5788249962633825</v>
      </c>
      <c r="AH40" s="31">
        <f t="shared" si="9"/>
        <v>0.83988045772857345</v>
      </c>
      <c r="AI40" s="31">
        <f t="shared" ref="AI40:BJ40" si="10">SUM(AI25:AI39)</f>
        <v>0</v>
      </c>
      <c r="AJ40" s="31">
        <f t="shared" si="10"/>
        <v>0</v>
      </c>
      <c r="AK40" s="31">
        <f t="shared" si="10"/>
        <v>2.0843660132533621</v>
      </c>
      <c r="AL40" s="31">
        <f t="shared" si="10"/>
        <v>0</v>
      </c>
      <c r="AM40" s="31">
        <f t="shared" si="10"/>
        <v>0</v>
      </c>
      <c r="AN40" s="31">
        <f t="shared" si="10"/>
        <v>0</v>
      </c>
      <c r="AO40" s="31">
        <f t="shared" si="10"/>
        <v>0</v>
      </c>
      <c r="AP40" s="31">
        <f t="shared" si="10"/>
        <v>0</v>
      </c>
      <c r="AQ40" s="31">
        <f t="shared" si="10"/>
        <v>0</v>
      </c>
      <c r="AR40" s="31">
        <f t="shared" si="10"/>
        <v>0</v>
      </c>
      <c r="AS40" s="31">
        <f t="shared" si="10"/>
        <v>0</v>
      </c>
      <c r="AT40" s="31">
        <f t="shared" si="10"/>
        <v>0</v>
      </c>
      <c r="AU40" s="31">
        <f t="shared" si="10"/>
        <v>0</v>
      </c>
      <c r="AV40" s="31">
        <f t="shared" si="10"/>
        <v>144.61828337603868</v>
      </c>
      <c r="AW40" s="31">
        <f t="shared" si="10"/>
        <v>466.89615802043073</v>
      </c>
      <c r="AX40" s="31">
        <f t="shared" si="10"/>
        <v>6.4178773813324703</v>
      </c>
      <c r="AY40" s="31">
        <f t="shared" si="10"/>
        <v>0</v>
      </c>
      <c r="AZ40" s="31">
        <f t="shared" si="10"/>
        <v>378.11805846052118</v>
      </c>
      <c r="BA40" s="31">
        <f t="shared" si="10"/>
        <v>0</v>
      </c>
      <c r="BB40" s="31">
        <f t="shared" si="10"/>
        <v>0</v>
      </c>
      <c r="BC40" s="31">
        <f t="shared" si="10"/>
        <v>0</v>
      </c>
      <c r="BD40" s="31">
        <f t="shared" si="10"/>
        <v>0</v>
      </c>
      <c r="BE40" s="31">
        <f t="shared" si="10"/>
        <v>0</v>
      </c>
      <c r="BF40" s="31">
        <f t="shared" si="10"/>
        <v>233.45249692103303</v>
      </c>
      <c r="BG40" s="31">
        <f t="shared" si="10"/>
        <v>83.191776717646817</v>
      </c>
      <c r="BH40" s="31">
        <f t="shared" si="10"/>
        <v>104.73954844955671</v>
      </c>
      <c r="BI40" s="31">
        <f t="shared" si="10"/>
        <v>0</v>
      </c>
      <c r="BJ40" s="31">
        <f t="shared" si="10"/>
        <v>204.34971689129057</v>
      </c>
      <c r="BK40" s="29">
        <f t="shared" si="8"/>
        <v>4684.7003324448397</v>
      </c>
    </row>
    <row r="41" spans="1:63" x14ac:dyDescent="0.2">
      <c r="A41" s="23"/>
      <c r="B41" s="33" t="s">
        <v>82</v>
      </c>
      <c r="C41" s="28">
        <f t="shared" ref="C41:AH41" si="11">C9+C12+C17+C20+C23+C40</f>
        <v>0</v>
      </c>
      <c r="D41" s="28">
        <f t="shared" si="11"/>
        <v>0</v>
      </c>
      <c r="E41" s="28">
        <f t="shared" si="11"/>
        <v>0</v>
      </c>
      <c r="F41" s="28">
        <f t="shared" si="11"/>
        <v>0</v>
      </c>
      <c r="G41" s="28">
        <f t="shared" si="11"/>
        <v>0</v>
      </c>
      <c r="H41" s="28">
        <f t="shared" si="11"/>
        <v>22.375709974870972</v>
      </c>
      <c r="I41" s="28">
        <f t="shared" si="11"/>
        <v>9968.5901593037252</v>
      </c>
      <c r="J41" s="28">
        <f t="shared" si="11"/>
        <v>3531.4313663289013</v>
      </c>
      <c r="K41" s="28">
        <f t="shared" si="11"/>
        <v>2.4244502795923135</v>
      </c>
      <c r="L41" s="28">
        <f t="shared" si="11"/>
        <v>808.70576071888968</v>
      </c>
      <c r="M41" s="28">
        <f t="shared" si="11"/>
        <v>0</v>
      </c>
      <c r="N41" s="28">
        <f t="shared" si="11"/>
        <v>0</v>
      </c>
      <c r="O41" s="28">
        <f t="shared" si="11"/>
        <v>0</v>
      </c>
      <c r="P41" s="28">
        <f t="shared" si="11"/>
        <v>0</v>
      </c>
      <c r="Q41" s="28">
        <f t="shared" si="11"/>
        <v>0</v>
      </c>
      <c r="R41" s="28">
        <f t="shared" si="11"/>
        <v>32.197455824290543</v>
      </c>
      <c r="S41" s="28">
        <f t="shared" si="11"/>
        <v>694.86222895608694</v>
      </c>
      <c r="T41" s="28">
        <f t="shared" si="11"/>
        <v>1252.0271957632499</v>
      </c>
      <c r="U41" s="28">
        <f t="shared" si="11"/>
        <v>0</v>
      </c>
      <c r="V41" s="28">
        <f t="shared" si="11"/>
        <v>73.108648730680443</v>
      </c>
      <c r="W41" s="28">
        <f t="shared" si="11"/>
        <v>0.29160469435801939</v>
      </c>
      <c r="X41" s="28">
        <f t="shared" si="11"/>
        <v>71.286131909281835</v>
      </c>
      <c r="Y41" s="28">
        <f t="shared" si="11"/>
        <v>0</v>
      </c>
      <c r="Z41" s="28">
        <f t="shared" si="11"/>
        <v>0</v>
      </c>
      <c r="AA41" s="28">
        <f t="shared" si="11"/>
        <v>1.5375058447635357</v>
      </c>
      <c r="AB41" s="28">
        <f t="shared" si="11"/>
        <v>0</v>
      </c>
      <c r="AC41" s="28">
        <f t="shared" si="11"/>
        <v>0</v>
      </c>
      <c r="AD41" s="28">
        <f t="shared" si="11"/>
        <v>0</v>
      </c>
      <c r="AE41" s="28">
        <f t="shared" si="11"/>
        <v>0</v>
      </c>
      <c r="AF41" s="28">
        <f t="shared" si="11"/>
        <v>0</v>
      </c>
      <c r="AG41" s="28">
        <f t="shared" si="11"/>
        <v>1.8738354492869731</v>
      </c>
      <c r="AH41" s="28">
        <f t="shared" si="11"/>
        <v>0.91259662224870752</v>
      </c>
      <c r="AI41" s="28">
        <f t="shared" ref="AI41:BJ41" si="12">AI9+AI12+AI17+AI20+AI23+AI40</f>
        <v>0</v>
      </c>
      <c r="AJ41" s="28">
        <f t="shared" si="12"/>
        <v>0</v>
      </c>
      <c r="AK41" s="28">
        <f t="shared" si="12"/>
        <v>2.9109512988766402</v>
      </c>
      <c r="AL41" s="28">
        <f t="shared" si="12"/>
        <v>0</v>
      </c>
      <c r="AM41" s="28">
        <f t="shared" si="12"/>
        <v>0</v>
      </c>
      <c r="AN41" s="28">
        <f t="shared" si="12"/>
        <v>0</v>
      </c>
      <c r="AO41" s="28">
        <f t="shared" si="12"/>
        <v>0</v>
      </c>
      <c r="AP41" s="28">
        <f t="shared" si="12"/>
        <v>0</v>
      </c>
      <c r="AQ41" s="28">
        <f t="shared" si="12"/>
        <v>0</v>
      </c>
      <c r="AR41" s="28">
        <f t="shared" si="12"/>
        <v>0</v>
      </c>
      <c r="AS41" s="28">
        <f t="shared" si="12"/>
        <v>0</v>
      </c>
      <c r="AT41" s="28">
        <f t="shared" si="12"/>
        <v>0</v>
      </c>
      <c r="AU41" s="28">
        <f t="shared" si="12"/>
        <v>0</v>
      </c>
      <c r="AV41" s="28">
        <f t="shared" si="12"/>
        <v>172.979211261915</v>
      </c>
      <c r="AW41" s="28">
        <f t="shared" si="12"/>
        <v>1343.1117616292493</v>
      </c>
      <c r="AX41" s="28">
        <f t="shared" si="12"/>
        <v>160.08718412452188</v>
      </c>
      <c r="AY41" s="28">
        <f t="shared" si="12"/>
        <v>55.08014256286998</v>
      </c>
      <c r="AZ41" s="28">
        <f t="shared" si="12"/>
        <v>489.72729540686237</v>
      </c>
      <c r="BA41" s="28">
        <f t="shared" si="12"/>
        <v>0</v>
      </c>
      <c r="BB41" s="28">
        <f t="shared" si="12"/>
        <v>0</v>
      </c>
      <c r="BC41" s="28">
        <f t="shared" si="12"/>
        <v>0</v>
      </c>
      <c r="BD41" s="28">
        <f t="shared" si="12"/>
        <v>0</v>
      </c>
      <c r="BE41" s="28">
        <f t="shared" si="12"/>
        <v>0</v>
      </c>
      <c r="BF41" s="28">
        <f t="shared" si="12"/>
        <v>252.22622308656005</v>
      </c>
      <c r="BG41" s="28">
        <f t="shared" si="12"/>
        <v>119.28702498843865</v>
      </c>
      <c r="BH41" s="28">
        <f t="shared" si="12"/>
        <v>177.85009425531288</v>
      </c>
      <c r="BI41" s="28">
        <f t="shared" si="12"/>
        <v>0</v>
      </c>
      <c r="BJ41" s="28">
        <f t="shared" si="12"/>
        <v>233.03422409242171</v>
      </c>
      <c r="BK41" s="29">
        <f t="shared" si="8"/>
        <v>19467.918763107253</v>
      </c>
    </row>
    <row r="42" spans="1:63" ht="3.75" customHeight="1" x14ac:dyDescent="0.2">
      <c r="A42" s="23"/>
      <c r="B42" s="34"/>
      <c r="C42" s="69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1"/>
    </row>
    <row r="43" spans="1:63" x14ac:dyDescent="0.2">
      <c r="A43" s="23" t="s">
        <v>1</v>
      </c>
      <c r="B43" s="24" t="s">
        <v>7</v>
      </c>
      <c r="C43" s="69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1"/>
    </row>
    <row r="44" spans="1:63" s="35" customFormat="1" x14ac:dyDescent="0.2">
      <c r="A44" s="23" t="s">
        <v>78</v>
      </c>
      <c r="B44" s="26" t="s">
        <v>2</v>
      </c>
      <c r="C44" s="76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8"/>
    </row>
    <row r="45" spans="1:63" s="35" customFormat="1" x14ac:dyDescent="0.2">
      <c r="A45" s="23"/>
      <c r="B45" s="27" t="s">
        <v>123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2.386502157709101</v>
      </c>
      <c r="I45" s="28">
        <v>0.46881632331486633</v>
      </c>
      <c r="J45" s="28">
        <v>0</v>
      </c>
      <c r="K45" s="28">
        <v>0</v>
      </c>
      <c r="L45" s="28">
        <v>0.51264404229444671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3.1554141268360554</v>
      </c>
      <c r="S45" s="28">
        <v>0</v>
      </c>
      <c r="T45" s="28">
        <v>0</v>
      </c>
      <c r="U45" s="28">
        <v>0</v>
      </c>
      <c r="V45" s="28">
        <v>0.38864842132940264</v>
      </c>
      <c r="W45" s="28">
        <v>0.29413407653400797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0.81138370550853178</v>
      </c>
      <c r="AH45" s="28">
        <v>0</v>
      </c>
      <c r="AI45" s="28">
        <v>0</v>
      </c>
      <c r="AJ45" s="28">
        <v>0</v>
      </c>
      <c r="AK45" s="28">
        <v>0.17223773479971585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32.509327430114851</v>
      </c>
      <c r="AW45" s="28">
        <v>1.3392747294920058</v>
      </c>
      <c r="AX45" s="28">
        <v>0</v>
      </c>
      <c r="AY45" s="28">
        <v>0</v>
      </c>
      <c r="AZ45" s="28">
        <v>6.8529423642961875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67.239583309824141</v>
      </c>
      <c r="BG45" s="28">
        <v>1.3508440563521884</v>
      </c>
      <c r="BH45" s="28">
        <v>0</v>
      </c>
      <c r="BI45" s="28">
        <v>0</v>
      </c>
      <c r="BJ45" s="28">
        <v>11.55596460988488</v>
      </c>
      <c r="BK45" s="29">
        <f t="shared" ref="BK45:BK46" si="13">SUM(C45:BJ45)</f>
        <v>129.03771708829038</v>
      </c>
    </row>
    <row r="46" spans="1:63" s="35" customFormat="1" x14ac:dyDescent="0.2">
      <c r="A46" s="23"/>
      <c r="B46" s="27" t="s">
        <v>124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1.6942636320503826</v>
      </c>
      <c r="I46" s="28">
        <v>0.60756728254864434</v>
      </c>
      <c r="J46" s="28">
        <v>0</v>
      </c>
      <c r="K46" s="28">
        <v>0</v>
      </c>
      <c r="L46" s="28">
        <v>8.3792340000410446E-3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2.5866746735622406</v>
      </c>
      <c r="S46" s="28">
        <v>0</v>
      </c>
      <c r="T46" s="28">
        <v>0</v>
      </c>
      <c r="U46" s="28">
        <v>0</v>
      </c>
      <c r="V46" s="28">
        <v>2.3509358354821212E-2</v>
      </c>
      <c r="W46" s="28">
        <v>7.4119548516649383E-2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0.14612133708892372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88.169608901407045</v>
      </c>
      <c r="AW46" s="28">
        <v>0.18883856072953875</v>
      </c>
      <c r="AX46" s="28">
        <v>0</v>
      </c>
      <c r="AY46" s="28">
        <v>0</v>
      </c>
      <c r="AZ46" s="28">
        <v>5.4867433225863227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144.11721745330343</v>
      </c>
      <c r="BG46" s="28">
        <v>0</v>
      </c>
      <c r="BH46" s="28">
        <v>0</v>
      </c>
      <c r="BI46" s="28">
        <v>0</v>
      </c>
      <c r="BJ46" s="28">
        <v>0.96219466265824138</v>
      </c>
      <c r="BK46" s="29">
        <f t="shared" si="13"/>
        <v>244.06523796680628</v>
      </c>
    </row>
    <row r="47" spans="1:63" s="35" customFormat="1" x14ac:dyDescent="0.2">
      <c r="A47" s="23"/>
      <c r="B47" s="30" t="s">
        <v>87</v>
      </c>
      <c r="C47" s="36">
        <f>SUM(C45:C46)</f>
        <v>0</v>
      </c>
      <c r="D47" s="36">
        <f t="shared" ref="D47:BK47" si="14">SUM(D45:D46)</f>
        <v>0</v>
      </c>
      <c r="E47" s="36">
        <f t="shared" si="14"/>
        <v>0</v>
      </c>
      <c r="F47" s="36">
        <f t="shared" si="14"/>
        <v>0</v>
      </c>
      <c r="G47" s="36">
        <f t="shared" si="14"/>
        <v>0</v>
      </c>
      <c r="H47" s="36">
        <f t="shared" si="14"/>
        <v>4.080765789759484</v>
      </c>
      <c r="I47" s="36">
        <f t="shared" si="14"/>
        <v>1.0763836058635108</v>
      </c>
      <c r="J47" s="36">
        <f t="shared" si="14"/>
        <v>0</v>
      </c>
      <c r="K47" s="36">
        <f t="shared" si="14"/>
        <v>0</v>
      </c>
      <c r="L47" s="36">
        <f t="shared" si="14"/>
        <v>0.52102327629448775</v>
      </c>
      <c r="M47" s="36">
        <f t="shared" si="14"/>
        <v>0</v>
      </c>
      <c r="N47" s="36">
        <f t="shared" si="14"/>
        <v>0</v>
      </c>
      <c r="O47" s="36">
        <f t="shared" si="14"/>
        <v>0</v>
      </c>
      <c r="P47" s="36">
        <f t="shared" si="14"/>
        <v>0</v>
      </c>
      <c r="Q47" s="36">
        <f t="shared" si="14"/>
        <v>0</v>
      </c>
      <c r="R47" s="36">
        <f t="shared" si="14"/>
        <v>5.7420888003982959</v>
      </c>
      <c r="S47" s="36">
        <f t="shared" si="14"/>
        <v>0</v>
      </c>
      <c r="T47" s="36">
        <f t="shared" si="14"/>
        <v>0</v>
      </c>
      <c r="U47" s="36">
        <f t="shared" si="14"/>
        <v>0</v>
      </c>
      <c r="V47" s="36">
        <f t="shared" si="14"/>
        <v>0.41215777968422385</v>
      </c>
      <c r="W47" s="36">
        <f t="shared" si="14"/>
        <v>0.36825362505065734</v>
      </c>
      <c r="X47" s="36">
        <f t="shared" si="14"/>
        <v>0</v>
      </c>
      <c r="Y47" s="36">
        <f t="shared" si="14"/>
        <v>0</v>
      </c>
      <c r="Z47" s="36">
        <f t="shared" si="14"/>
        <v>0</v>
      </c>
      <c r="AA47" s="36">
        <f t="shared" si="14"/>
        <v>0</v>
      </c>
      <c r="AB47" s="36">
        <f t="shared" si="14"/>
        <v>0</v>
      </c>
      <c r="AC47" s="36">
        <f t="shared" si="14"/>
        <v>0</v>
      </c>
      <c r="AD47" s="36">
        <f t="shared" si="14"/>
        <v>0</v>
      </c>
      <c r="AE47" s="36">
        <f t="shared" si="14"/>
        <v>0</v>
      </c>
      <c r="AF47" s="36">
        <f t="shared" si="14"/>
        <v>0</v>
      </c>
      <c r="AG47" s="36">
        <f t="shared" si="14"/>
        <v>0.9575050425974555</v>
      </c>
      <c r="AH47" s="36">
        <f t="shared" si="14"/>
        <v>0</v>
      </c>
      <c r="AI47" s="36">
        <f t="shared" si="14"/>
        <v>0</v>
      </c>
      <c r="AJ47" s="36">
        <f t="shared" si="14"/>
        <v>0</v>
      </c>
      <c r="AK47" s="36">
        <f t="shared" si="14"/>
        <v>0.17223773479971585</v>
      </c>
      <c r="AL47" s="36">
        <f t="shared" si="14"/>
        <v>0</v>
      </c>
      <c r="AM47" s="36">
        <f t="shared" si="14"/>
        <v>0</v>
      </c>
      <c r="AN47" s="36">
        <f t="shared" si="14"/>
        <v>0</v>
      </c>
      <c r="AO47" s="36">
        <f t="shared" si="14"/>
        <v>0</v>
      </c>
      <c r="AP47" s="36">
        <f t="shared" si="14"/>
        <v>0</v>
      </c>
      <c r="AQ47" s="36">
        <f t="shared" si="14"/>
        <v>0</v>
      </c>
      <c r="AR47" s="36">
        <f t="shared" si="14"/>
        <v>0</v>
      </c>
      <c r="AS47" s="36">
        <f t="shared" si="14"/>
        <v>0</v>
      </c>
      <c r="AT47" s="36">
        <f t="shared" si="14"/>
        <v>0</v>
      </c>
      <c r="AU47" s="36">
        <f t="shared" si="14"/>
        <v>0</v>
      </c>
      <c r="AV47" s="36">
        <f t="shared" si="14"/>
        <v>120.6789363315219</v>
      </c>
      <c r="AW47" s="36">
        <f t="shared" si="14"/>
        <v>1.5281132902215444</v>
      </c>
      <c r="AX47" s="36">
        <f t="shared" si="14"/>
        <v>0</v>
      </c>
      <c r="AY47" s="36">
        <f t="shared" si="14"/>
        <v>0</v>
      </c>
      <c r="AZ47" s="36">
        <f t="shared" si="14"/>
        <v>12.339685686882511</v>
      </c>
      <c r="BA47" s="36">
        <f t="shared" si="14"/>
        <v>0</v>
      </c>
      <c r="BB47" s="36">
        <f t="shared" si="14"/>
        <v>0</v>
      </c>
      <c r="BC47" s="36">
        <f t="shared" si="14"/>
        <v>0</v>
      </c>
      <c r="BD47" s="36">
        <f t="shared" si="14"/>
        <v>0</v>
      </c>
      <c r="BE47" s="36">
        <f t="shared" si="14"/>
        <v>0</v>
      </c>
      <c r="BF47" s="36">
        <f t="shared" si="14"/>
        <v>211.35680076312758</v>
      </c>
      <c r="BG47" s="36">
        <f t="shared" si="14"/>
        <v>1.3508440563521884</v>
      </c>
      <c r="BH47" s="36">
        <f t="shared" si="14"/>
        <v>0</v>
      </c>
      <c r="BI47" s="36">
        <f t="shared" si="14"/>
        <v>0</v>
      </c>
      <c r="BJ47" s="36">
        <f t="shared" si="14"/>
        <v>12.518159272543121</v>
      </c>
      <c r="BK47" s="36">
        <f t="shared" si="14"/>
        <v>373.10295505509669</v>
      </c>
    </row>
    <row r="48" spans="1:63" x14ac:dyDescent="0.2">
      <c r="A48" s="23" t="s">
        <v>79</v>
      </c>
      <c r="B48" s="26" t="s">
        <v>16</v>
      </c>
      <c r="C48" s="69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1"/>
    </row>
    <row r="49" spans="1:63" x14ac:dyDescent="0.2">
      <c r="A49" s="23"/>
      <c r="B49" s="27" t="s">
        <v>139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2.1687430075494873</v>
      </c>
      <c r="I49" s="28">
        <v>0.80175235257625421</v>
      </c>
      <c r="J49" s="28">
        <v>0</v>
      </c>
      <c r="K49" s="28">
        <v>0</v>
      </c>
      <c r="L49" s="28">
        <v>0.86450733080654396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2.3638037040414588</v>
      </c>
      <c r="S49" s="28">
        <v>0.38725558849620473</v>
      </c>
      <c r="T49" s="28">
        <v>0</v>
      </c>
      <c r="U49" s="28">
        <v>0</v>
      </c>
      <c r="V49" s="28">
        <v>2.2072203675623134</v>
      </c>
      <c r="W49" s="28">
        <v>9.8251324666597292E-2</v>
      </c>
      <c r="X49" s="28">
        <v>1.4384758707579447E-3</v>
      </c>
      <c r="Y49" s="28">
        <v>0</v>
      </c>
      <c r="Z49" s="28">
        <v>0</v>
      </c>
      <c r="AA49" s="28">
        <v>0.1831688214334114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0.3906061569277261</v>
      </c>
      <c r="AH49" s="28">
        <v>0</v>
      </c>
      <c r="AI49" s="28">
        <v>0</v>
      </c>
      <c r="AJ49" s="28">
        <v>0</v>
      </c>
      <c r="AK49" s="28">
        <v>0.31167910135612042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14.246051505375485</v>
      </c>
      <c r="AW49" s="28">
        <v>2.9404997259285324</v>
      </c>
      <c r="AX49" s="28">
        <v>0</v>
      </c>
      <c r="AY49" s="28">
        <v>0</v>
      </c>
      <c r="AZ49" s="28">
        <v>12.485673181766419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22.654619856370108</v>
      </c>
      <c r="BG49" s="28">
        <v>0.67828088987274904</v>
      </c>
      <c r="BH49" s="28">
        <v>0.28726612900383136</v>
      </c>
      <c r="BI49" s="28">
        <v>0</v>
      </c>
      <c r="BJ49" s="28">
        <v>9.2311414943636958</v>
      </c>
      <c r="BK49" s="29">
        <f t="shared" ref="BK49:BK60" si="15">SUM(C49:BJ49)</f>
        <v>72.301959013967689</v>
      </c>
    </row>
    <row r="50" spans="1:63" x14ac:dyDescent="0.2">
      <c r="A50" s="23"/>
      <c r="B50" s="27" t="s">
        <v>125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0.60084680099950394</v>
      </c>
      <c r="I50" s="28">
        <v>0</v>
      </c>
      <c r="J50" s="28">
        <v>0</v>
      </c>
      <c r="K50" s="28">
        <v>0</v>
      </c>
      <c r="L50" s="28">
        <v>10.047116001679127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0.3735870894830679</v>
      </c>
      <c r="S50" s="28">
        <v>2.1793206451603736E-2</v>
      </c>
      <c r="T50" s="28">
        <v>0</v>
      </c>
      <c r="U50" s="28">
        <v>0</v>
      </c>
      <c r="V50" s="28">
        <v>0.35550168019316092</v>
      </c>
      <c r="W50" s="28">
        <v>3.2229067741064762E-3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7.0546458967739895E-2</v>
      </c>
      <c r="AH50" s="28">
        <v>0</v>
      </c>
      <c r="AI50" s="28">
        <v>0</v>
      </c>
      <c r="AJ50" s="28">
        <v>0</v>
      </c>
      <c r="AK50" s="28">
        <v>3.2072277838563569E-2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5.4495642281570413</v>
      </c>
      <c r="AW50" s="28">
        <v>0.43052452142015329</v>
      </c>
      <c r="AX50" s="28">
        <v>0</v>
      </c>
      <c r="AY50" s="28">
        <v>0</v>
      </c>
      <c r="AZ50" s="28">
        <v>5.194048625234406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11.288280608572759</v>
      </c>
      <c r="BG50" s="28">
        <v>0.43148224867805518</v>
      </c>
      <c r="BH50" s="28">
        <v>0</v>
      </c>
      <c r="BI50" s="28">
        <v>0</v>
      </c>
      <c r="BJ50" s="28">
        <v>3.335921316712021</v>
      </c>
      <c r="BK50" s="29">
        <f t="shared" si="15"/>
        <v>37.634507971161312</v>
      </c>
    </row>
    <row r="51" spans="1:63" x14ac:dyDescent="0.2">
      <c r="A51" s="23"/>
      <c r="B51" s="27" t="s">
        <v>126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2.1217533033753493</v>
      </c>
      <c r="I51" s="28">
        <v>12.234393241325197</v>
      </c>
      <c r="J51" s="28">
        <v>0</v>
      </c>
      <c r="K51" s="28">
        <v>0</v>
      </c>
      <c r="L51" s="28">
        <v>67.884835802838282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1.968244995721562</v>
      </c>
      <c r="S51" s="28">
        <v>0.20775067892415186</v>
      </c>
      <c r="T51" s="28">
        <v>0</v>
      </c>
      <c r="U51" s="28">
        <v>0</v>
      </c>
      <c r="V51" s="28">
        <v>0.4128901288799719</v>
      </c>
      <c r="W51" s="28">
        <v>9.0199122420167338E-2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0.4391616929253831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86.950645553589709</v>
      </c>
      <c r="AW51" s="28">
        <v>4.4689150987891475</v>
      </c>
      <c r="AX51" s="28">
        <v>0</v>
      </c>
      <c r="AY51" s="28">
        <v>0</v>
      </c>
      <c r="AZ51" s="28">
        <v>9.5079349685508383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150.647053489542</v>
      </c>
      <c r="BG51" s="28">
        <v>1.6011266976897658</v>
      </c>
      <c r="BH51" s="28">
        <v>1.1264709870220536E-2</v>
      </c>
      <c r="BI51" s="28">
        <v>0</v>
      </c>
      <c r="BJ51" s="28">
        <v>6.0739538305256122</v>
      </c>
      <c r="BK51" s="29">
        <f t="shared" si="15"/>
        <v>344.62012331496737</v>
      </c>
    </row>
    <row r="52" spans="1:63" x14ac:dyDescent="0.2">
      <c r="A52" s="23"/>
      <c r="B52" s="27" t="s">
        <v>127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4.1486324957954777</v>
      </c>
      <c r="I52" s="28">
        <v>8.7892932744783536</v>
      </c>
      <c r="J52" s="28">
        <v>0</v>
      </c>
      <c r="K52" s="28">
        <v>0</v>
      </c>
      <c r="L52" s="28">
        <v>39.406990641545768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5.6750781427418806</v>
      </c>
      <c r="S52" s="28">
        <v>3.346845944403622</v>
      </c>
      <c r="T52" s="28">
        <v>0</v>
      </c>
      <c r="U52" s="28">
        <v>0</v>
      </c>
      <c r="V52" s="28">
        <v>2.5841857158736232</v>
      </c>
      <c r="W52" s="28">
        <v>0.21649245039635334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1.316325938696429</v>
      </c>
      <c r="AH52" s="28">
        <v>0</v>
      </c>
      <c r="AI52" s="28">
        <v>0</v>
      </c>
      <c r="AJ52" s="28">
        <v>0</v>
      </c>
      <c r="AK52" s="28">
        <v>0.28658569652152804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38.36226279514154</v>
      </c>
      <c r="AW52" s="28">
        <v>3.597504723669803</v>
      </c>
      <c r="AX52" s="28">
        <v>0</v>
      </c>
      <c r="AY52" s="28">
        <v>0</v>
      </c>
      <c r="AZ52" s="28">
        <v>6.8094245346955322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90.196004173390591</v>
      </c>
      <c r="BG52" s="28">
        <v>7.4358628236634656</v>
      </c>
      <c r="BH52" s="28">
        <v>0</v>
      </c>
      <c r="BI52" s="28">
        <v>0</v>
      </c>
      <c r="BJ52" s="28">
        <v>11.12562584024408</v>
      </c>
      <c r="BK52" s="29">
        <f t="shared" si="15"/>
        <v>223.29711519125803</v>
      </c>
    </row>
    <row r="53" spans="1:63" x14ac:dyDescent="0.2">
      <c r="A53" s="23"/>
      <c r="B53" s="27" t="s">
        <v>128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0.86527627789119488</v>
      </c>
      <c r="I53" s="28">
        <v>0.24370826652406327</v>
      </c>
      <c r="J53" s="28">
        <v>0</v>
      </c>
      <c r="K53" s="28">
        <v>0</v>
      </c>
      <c r="L53" s="28">
        <v>4.3967027861596542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0.7822339767382086</v>
      </c>
      <c r="S53" s="28">
        <v>4.8969879333171606</v>
      </c>
      <c r="T53" s="28">
        <v>0</v>
      </c>
      <c r="U53" s="28">
        <v>0</v>
      </c>
      <c r="V53" s="28">
        <v>0.2803618146600414</v>
      </c>
      <c r="W53" s="28">
        <v>9.093839740578407E-3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7.5556079626109413E-2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4.1470808358759825</v>
      </c>
      <c r="AW53" s="28">
        <v>0.13028010886869351</v>
      </c>
      <c r="AX53" s="28">
        <v>0</v>
      </c>
      <c r="AY53" s="28">
        <v>0</v>
      </c>
      <c r="AZ53" s="28">
        <v>1.42833743479326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4.7324410173558844</v>
      </c>
      <c r="BG53" s="28">
        <v>0.10467545483850237</v>
      </c>
      <c r="BH53" s="28">
        <v>0</v>
      </c>
      <c r="BI53" s="28">
        <v>0</v>
      </c>
      <c r="BJ53" s="28">
        <v>0.48035081164292182</v>
      </c>
      <c r="BK53" s="29">
        <f t="shared" si="15"/>
        <v>22.573086638032255</v>
      </c>
    </row>
    <row r="54" spans="1:63" x14ac:dyDescent="0.2">
      <c r="A54" s="23"/>
      <c r="B54" s="27" t="s">
        <v>129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0.83085835173915057</v>
      </c>
      <c r="I54" s="28">
        <v>0.21413542223064555</v>
      </c>
      <c r="J54" s="28">
        <v>0</v>
      </c>
      <c r="K54" s="28">
        <v>0</v>
      </c>
      <c r="L54" s="28">
        <v>0.62139556279379293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0.48727939859472863</v>
      </c>
      <c r="S54" s="28">
        <v>0.30156580966332081</v>
      </c>
      <c r="T54" s="28">
        <v>0</v>
      </c>
      <c r="U54" s="28">
        <v>0</v>
      </c>
      <c r="V54" s="28">
        <v>9.5332276075136529E-2</v>
      </c>
      <c r="W54" s="28">
        <v>1.2782206489192774E-2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1.4575046728343505E-2</v>
      </c>
      <c r="AH54" s="28">
        <v>0</v>
      </c>
      <c r="AI54" s="28">
        <v>0</v>
      </c>
      <c r="AJ54" s="28">
        <v>0</v>
      </c>
      <c r="AK54" s="28">
        <v>3.4508786471382431E-4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5.3541815682819953</v>
      </c>
      <c r="AW54" s="28">
        <v>0.3713973783525904</v>
      </c>
      <c r="AX54" s="28">
        <v>0</v>
      </c>
      <c r="AY54" s="28">
        <v>0</v>
      </c>
      <c r="AZ54" s="28">
        <v>0.48085246720559305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5.2055838713992806</v>
      </c>
      <c r="BG54" s="28">
        <v>0.28609153727618342</v>
      </c>
      <c r="BH54" s="28">
        <v>0</v>
      </c>
      <c r="BI54" s="28">
        <v>0</v>
      </c>
      <c r="BJ54" s="28">
        <v>0.48734604295049389</v>
      </c>
      <c r="BK54" s="29">
        <f t="shared" si="15"/>
        <v>14.763722027645162</v>
      </c>
    </row>
    <row r="55" spans="1:63" x14ac:dyDescent="0.2">
      <c r="A55" s="23"/>
      <c r="B55" s="27" t="s">
        <v>130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0.46722763858369132</v>
      </c>
      <c r="I55" s="28">
        <v>0.6056935064567045</v>
      </c>
      <c r="J55" s="28">
        <v>0</v>
      </c>
      <c r="K55" s="28">
        <v>0</v>
      </c>
      <c r="L55" s="28">
        <v>9.1169288273020381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0.81479156700534772</v>
      </c>
      <c r="S55" s="28">
        <v>0</v>
      </c>
      <c r="T55" s="28">
        <v>0</v>
      </c>
      <c r="U55" s="28">
        <v>0</v>
      </c>
      <c r="V55" s="28">
        <v>0.94360957045866845</v>
      </c>
      <c r="W55" s="28">
        <v>9.0264412179715398E-2</v>
      </c>
      <c r="X55" s="28">
        <v>5.6154335474690167E-3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0.17160159836070604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16.830658214884529</v>
      </c>
      <c r="AW55" s="28">
        <v>0.57023336656117729</v>
      </c>
      <c r="AX55" s="28">
        <v>0</v>
      </c>
      <c r="AY55" s="28">
        <v>0</v>
      </c>
      <c r="AZ55" s="28">
        <v>0.95783156172778994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32.076837857354555</v>
      </c>
      <c r="BG55" s="28">
        <v>0.48087537999780294</v>
      </c>
      <c r="BH55" s="28">
        <v>0</v>
      </c>
      <c r="BI55" s="28">
        <v>0</v>
      </c>
      <c r="BJ55" s="28">
        <v>1.2449494552570717</v>
      </c>
      <c r="BK55" s="29">
        <f t="shared" si="15"/>
        <v>64.377118389677278</v>
      </c>
    </row>
    <row r="56" spans="1:63" x14ac:dyDescent="0.2">
      <c r="A56" s="23"/>
      <c r="B56" s="27" t="s">
        <v>131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4.1536565816714486</v>
      </c>
      <c r="I56" s="28">
        <v>0.98627496187445851</v>
      </c>
      <c r="J56" s="28">
        <v>2.0696854839571031</v>
      </c>
      <c r="K56" s="28">
        <v>0</v>
      </c>
      <c r="L56" s="28">
        <v>21.994226729544135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5.184161504805882</v>
      </c>
      <c r="S56" s="28">
        <v>1.5444716206126274</v>
      </c>
      <c r="T56" s="28">
        <v>2.9549824904430758E-2</v>
      </c>
      <c r="U56" s="28">
        <v>0</v>
      </c>
      <c r="V56" s="28">
        <v>2.112085745275059</v>
      </c>
      <c r="W56" s="28">
        <v>0.55652778745921383</v>
      </c>
      <c r="X56" s="28">
        <v>7.6423491616688637E-3</v>
      </c>
      <c r="Y56" s="28">
        <v>0</v>
      </c>
      <c r="Z56" s="28">
        <v>0</v>
      </c>
      <c r="AA56" s="28">
        <v>0.22205172679062857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1.674880363539835</v>
      </c>
      <c r="AH56" s="28">
        <v>3.7879632252819592E-4</v>
      </c>
      <c r="AI56" s="28">
        <v>0</v>
      </c>
      <c r="AJ56" s="28">
        <v>0</v>
      </c>
      <c r="AK56" s="28">
        <v>0.31742816753942793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37.317143597027645</v>
      </c>
      <c r="AW56" s="28">
        <v>3.8299335434185293</v>
      </c>
      <c r="AX56" s="28">
        <v>0</v>
      </c>
      <c r="AY56" s="28">
        <v>0</v>
      </c>
      <c r="AZ56" s="28">
        <v>20.924973092387702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73.282866330724957</v>
      </c>
      <c r="BG56" s="28">
        <v>1.664229998260895</v>
      </c>
      <c r="BH56" s="28">
        <v>0</v>
      </c>
      <c r="BI56" s="28">
        <v>0</v>
      </c>
      <c r="BJ56" s="28">
        <v>32.077231852528456</v>
      </c>
      <c r="BK56" s="29">
        <f t="shared" si="15"/>
        <v>209.94940005780663</v>
      </c>
    </row>
    <row r="57" spans="1:63" x14ac:dyDescent="0.2">
      <c r="A57" s="23"/>
      <c r="B57" s="27" t="s">
        <v>132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0.86754460748362627</v>
      </c>
      <c r="I57" s="28">
        <v>0</v>
      </c>
      <c r="J57" s="28">
        <v>0</v>
      </c>
      <c r="K57" s="28">
        <v>0</v>
      </c>
      <c r="L57" s="28">
        <v>8.8558558493561428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0.77308972399916887</v>
      </c>
      <c r="S57" s="28">
        <v>0</v>
      </c>
      <c r="T57" s="28">
        <v>0</v>
      </c>
      <c r="U57" s="28">
        <v>0</v>
      </c>
      <c r="V57" s="28">
        <v>0.10322623725783578</v>
      </c>
      <c r="W57" s="28">
        <v>3.402864629039605E-2</v>
      </c>
      <c r="X57" s="28">
        <v>0</v>
      </c>
      <c r="Y57" s="28">
        <v>0</v>
      </c>
      <c r="Z57" s="28">
        <v>0</v>
      </c>
      <c r="AA57" s="28">
        <v>5.3996516129697887E-3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0.31554063239077829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6.6065131981247296</v>
      </c>
      <c r="AW57" s="28">
        <v>0.22789229638994546</v>
      </c>
      <c r="AX57" s="28">
        <v>0</v>
      </c>
      <c r="AY57" s="28">
        <v>0</v>
      </c>
      <c r="AZ57" s="28">
        <v>1.1691545983666796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14.750717158988019</v>
      </c>
      <c r="BG57" s="28">
        <v>0.48985639432873129</v>
      </c>
      <c r="BH57" s="28">
        <v>0</v>
      </c>
      <c r="BI57" s="28">
        <v>0</v>
      </c>
      <c r="BJ57" s="28">
        <v>2.1169905496045938</v>
      </c>
      <c r="BK57" s="29">
        <f t="shared" si="15"/>
        <v>36.31580954419362</v>
      </c>
    </row>
    <row r="58" spans="1:63" x14ac:dyDescent="0.2">
      <c r="A58" s="23"/>
      <c r="B58" s="27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9">
        <f t="shared" si="15"/>
        <v>0</v>
      </c>
    </row>
    <row r="59" spans="1:63" x14ac:dyDescent="0.2">
      <c r="A59" s="23"/>
      <c r="B59" s="30" t="s">
        <v>88</v>
      </c>
      <c r="C59" s="28">
        <f t="shared" ref="C59:AH59" si="16">SUM(C49:C58)</f>
        <v>0</v>
      </c>
      <c r="D59" s="28">
        <f t="shared" si="16"/>
        <v>0</v>
      </c>
      <c r="E59" s="28">
        <f t="shared" si="16"/>
        <v>0</v>
      </c>
      <c r="F59" s="28">
        <f t="shared" si="16"/>
        <v>0</v>
      </c>
      <c r="G59" s="28">
        <f t="shared" si="16"/>
        <v>0</v>
      </c>
      <c r="H59" s="28">
        <f t="shared" si="16"/>
        <v>16.22453906508893</v>
      </c>
      <c r="I59" s="28">
        <f t="shared" si="16"/>
        <v>23.875251025465673</v>
      </c>
      <c r="J59" s="28">
        <f t="shared" si="16"/>
        <v>2.0696854839571031</v>
      </c>
      <c r="K59" s="28">
        <f t="shared" si="16"/>
        <v>0</v>
      </c>
      <c r="L59" s="28">
        <f t="shared" si="16"/>
        <v>163.18855953202547</v>
      </c>
      <c r="M59" s="28">
        <f t="shared" si="16"/>
        <v>0</v>
      </c>
      <c r="N59" s="28">
        <f t="shared" si="16"/>
        <v>0</v>
      </c>
      <c r="O59" s="28">
        <f t="shared" si="16"/>
        <v>0</v>
      </c>
      <c r="P59" s="28">
        <f t="shared" si="16"/>
        <v>0</v>
      </c>
      <c r="Q59" s="28">
        <f t="shared" si="16"/>
        <v>0</v>
      </c>
      <c r="R59" s="28">
        <f t="shared" si="16"/>
        <v>18.422270103131304</v>
      </c>
      <c r="S59" s="28">
        <f t="shared" si="16"/>
        <v>10.706670781868691</v>
      </c>
      <c r="T59" s="28">
        <f t="shared" si="16"/>
        <v>2.9549824904430758E-2</v>
      </c>
      <c r="U59" s="28">
        <f t="shared" si="16"/>
        <v>0</v>
      </c>
      <c r="V59" s="28">
        <f t="shared" si="16"/>
        <v>9.0944135362358107</v>
      </c>
      <c r="W59" s="28">
        <f t="shared" si="16"/>
        <v>1.1108626964163208</v>
      </c>
      <c r="X59" s="28">
        <f t="shared" si="16"/>
        <v>1.4696258579895826E-2</v>
      </c>
      <c r="Y59" s="28">
        <f t="shared" si="16"/>
        <v>0</v>
      </c>
      <c r="Z59" s="28">
        <f t="shared" si="16"/>
        <v>0</v>
      </c>
      <c r="AA59" s="28">
        <f t="shared" si="16"/>
        <v>0.41062019983700976</v>
      </c>
      <c r="AB59" s="28">
        <f t="shared" si="16"/>
        <v>0</v>
      </c>
      <c r="AC59" s="28">
        <f t="shared" si="16"/>
        <v>0</v>
      </c>
      <c r="AD59" s="28">
        <f t="shared" si="16"/>
        <v>0</v>
      </c>
      <c r="AE59" s="28">
        <f t="shared" si="16"/>
        <v>0</v>
      </c>
      <c r="AF59" s="28">
        <f t="shared" si="16"/>
        <v>0</v>
      </c>
      <c r="AG59" s="28">
        <f t="shared" si="16"/>
        <v>4.4687939681630509</v>
      </c>
      <c r="AH59" s="28">
        <f t="shared" si="16"/>
        <v>3.7879632252819592E-4</v>
      </c>
      <c r="AI59" s="28">
        <f t="shared" ref="AI59:BJ59" si="17">SUM(AI49:AI58)</f>
        <v>0</v>
      </c>
      <c r="AJ59" s="28">
        <f t="shared" si="17"/>
        <v>0</v>
      </c>
      <c r="AK59" s="28">
        <f t="shared" si="17"/>
        <v>0.94811033112035392</v>
      </c>
      <c r="AL59" s="28">
        <f t="shared" si="17"/>
        <v>0</v>
      </c>
      <c r="AM59" s="28">
        <f t="shared" si="17"/>
        <v>0</v>
      </c>
      <c r="AN59" s="28">
        <f t="shared" si="17"/>
        <v>0</v>
      </c>
      <c r="AO59" s="28">
        <f t="shared" si="17"/>
        <v>0</v>
      </c>
      <c r="AP59" s="28">
        <f t="shared" si="17"/>
        <v>0</v>
      </c>
      <c r="AQ59" s="28">
        <f t="shared" si="17"/>
        <v>0</v>
      </c>
      <c r="AR59" s="28">
        <f t="shared" si="17"/>
        <v>0</v>
      </c>
      <c r="AS59" s="28">
        <f t="shared" si="17"/>
        <v>0</v>
      </c>
      <c r="AT59" s="28">
        <f t="shared" si="17"/>
        <v>0</v>
      </c>
      <c r="AU59" s="28">
        <f t="shared" si="17"/>
        <v>0</v>
      </c>
      <c r="AV59" s="28">
        <f t="shared" si="17"/>
        <v>215.26410149645864</v>
      </c>
      <c r="AW59" s="28">
        <f t="shared" si="17"/>
        <v>16.567180763398571</v>
      </c>
      <c r="AX59" s="28">
        <f t="shared" si="17"/>
        <v>0</v>
      </c>
      <c r="AY59" s="28">
        <f t="shared" si="17"/>
        <v>0</v>
      </c>
      <c r="AZ59" s="28">
        <f t="shared" si="17"/>
        <v>58.958230464728224</v>
      </c>
      <c r="BA59" s="28">
        <f t="shared" si="17"/>
        <v>0</v>
      </c>
      <c r="BB59" s="28">
        <f t="shared" si="17"/>
        <v>0</v>
      </c>
      <c r="BC59" s="28">
        <f t="shared" si="17"/>
        <v>0</v>
      </c>
      <c r="BD59" s="28">
        <f t="shared" si="17"/>
        <v>0</v>
      </c>
      <c r="BE59" s="28">
        <f t="shared" si="17"/>
        <v>0</v>
      </c>
      <c r="BF59" s="28">
        <f t="shared" si="17"/>
        <v>404.83440436369818</v>
      </c>
      <c r="BG59" s="28">
        <f t="shared" si="17"/>
        <v>13.172481424606151</v>
      </c>
      <c r="BH59" s="28">
        <f t="shared" si="17"/>
        <v>0.29853083887405191</v>
      </c>
      <c r="BI59" s="28">
        <f t="shared" si="17"/>
        <v>0</v>
      </c>
      <c r="BJ59" s="28">
        <f t="shared" si="17"/>
        <v>66.173511193828944</v>
      </c>
      <c r="BK59" s="29">
        <f t="shared" si="15"/>
        <v>1025.8328421487092</v>
      </c>
    </row>
    <row r="60" spans="1:63" x14ac:dyDescent="0.2">
      <c r="A60" s="23"/>
      <c r="B60" s="33" t="s">
        <v>86</v>
      </c>
      <c r="C60" s="31">
        <f t="shared" ref="C60:AH60" si="18">C47+C59</f>
        <v>0</v>
      </c>
      <c r="D60" s="31">
        <f t="shared" si="18"/>
        <v>0</v>
      </c>
      <c r="E60" s="31">
        <f t="shared" si="18"/>
        <v>0</v>
      </c>
      <c r="F60" s="31">
        <f t="shared" si="18"/>
        <v>0</v>
      </c>
      <c r="G60" s="31">
        <f t="shared" si="18"/>
        <v>0</v>
      </c>
      <c r="H60" s="31">
        <f t="shared" si="18"/>
        <v>20.305304854848416</v>
      </c>
      <c r="I60" s="31">
        <f t="shared" si="18"/>
        <v>24.951634631329185</v>
      </c>
      <c r="J60" s="31">
        <f t="shared" si="18"/>
        <v>2.0696854839571031</v>
      </c>
      <c r="K60" s="31">
        <f t="shared" si="18"/>
        <v>0</v>
      </c>
      <c r="L60" s="31">
        <f t="shared" si="18"/>
        <v>163.70958280831996</v>
      </c>
      <c r="M60" s="31">
        <f t="shared" si="18"/>
        <v>0</v>
      </c>
      <c r="N60" s="31">
        <f t="shared" si="18"/>
        <v>0</v>
      </c>
      <c r="O60" s="31">
        <f t="shared" si="18"/>
        <v>0</v>
      </c>
      <c r="P60" s="31">
        <f t="shared" si="18"/>
        <v>0</v>
      </c>
      <c r="Q60" s="31">
        <f t="shared" si="18"/>
        <v>0</v>
      </c>
      <c r="R60" s="31">
        <f t="shared" si="18"/>
        <v>24.1643589035296</v>
      </c>
      <c r="S60" s="31">
        <f t="shared" si="18"/>
        <v>10.706670781868691</v>
      </c>
      <c r="T60" s="31">
        <f t="shared" si="18"/>
        <v>2.9549824904430758E-2</v>
      </c>
      <c r="U60" s="31">
        <f t="shared" si="18"/>
        <v>0</v>
      </c>
      <c r="V60" s="31">
        <f t="shared" si="18"/>
        <v>9.5065713159200342</v>
      </c>
      <c r="W60" s="31">
        <f t="shared" si="18"/>
        <v>1.4791163214669782</v>
      </c>
      <c r="X60" s="31">
        <f t="shared" si="18"/>
        <v>1.4696258579895826E-2</v>
      </c>
      <c r="Y60" s="31">
        <f t="shared" si="18"/>
        <v>0</v>
      </c>
      <c r="Z60" s="31">
        <f t="shared" si="18"/>
        <v>0</v>
      </c>
      <c r="AA60" s="31">
        <f t="shared" si="18"/>
        <v>0.41062019983700976</v>
      </c>
      <c r="AB60" s="31">
        <f t="shared" si="18"/>
        <v>0</v>
      </c>
      <c r="AC60" s="31">
        <f t="shared" si="18"/>
        <v>0</v>
      </c>
      <c r="AD60" s="31">
        <f t="shared" si="18"/>
        <v>0</v>
      </c>
      <c r="AE60" s="31">
        <f t="shared" si="18"/>
        <v>0</v>
      </c>
      <c r="AF60" s="31">
        <f t="shared" si="18"/>
        <v>0</v>
      </c>
      <c r="AG60" s="31">
        <f t="shared" si="18"/>
        <v>5.4262990107605065</v>
      </c>
      <c r="AH60" s="31">
        <f t="shared" si="18"/>
        <v>3.7879632252819592E-4</v>
      </c>
      <c r="AI60" s="31">
        <f t="shared" ref="AI60:BJ60" si="19">AI47+AI59</f>
        <v>0</v>
      </c>
      <c r="AJ60" s="31">
        <f t="shared" si="19"/>
        <v>0</v>
      </c>
      <c r="AK60" s="31">
        <f t="shared" si="19"/>
        <v>1.1203480659200697</v>
      </c>
      <c r="AL60" s="31">
        <f t="shared" si="19"/>
        <v>0</v>
      </c>
      <c r="AM60" s="31">
        <f t="shared" si="19"/>
        <v>0</v>
      </c>
      <c r="AN60" s="31">
        <f t="shared" si="19"/>
        <v>0</v>
      </c>
      <c r="AO60" s="31">
        <f t="shared" si="19"/>
        <v>0</v>
      </c>
      <c r="AP60" s="31">
        <f t="shared" si="19"/>
        <v>0</v>
      </c>
      <c r="AQ60" s="31">
        <f t="shared" si="19"/>
        <v>0</v>
      </c>
      <c r="AR60" s="31">
        <f t="shared" si="19"/>
        <v>0</v>
      </c>
      <c r="AS60" s="31">
        <f t="shared" si="19"/>
        <v>0</v>
      </c>
      <c r="AT60" s="31">
        <f t="shared" si="19"/>
        <v>0</v>
      </c>
      <c r="AU60" s="31">
        <f t="shared" si="19"/>
        <v>0</v>
      </c>
      <c r="AV60" s="31">
        <f t="shared" si="19"/>
        <v>335.94303782798056</v>
      </c>
      <c r="AW60" s="31">
        <f t="shared" si="19"/>
        <v>18.095294053620115</v>
      </c>
      <c r="AX60" s="31">
        <f t="shared" si="19"/>
        <v>0</v>
      </c>
      <c r="AY60" s="31">
        <f t="shared" si="19"/>
        <v>0</v>
      </c>
      <c r="AZ60" s="31">
        <f t="shared" si="19"/>
        <v>71.297916151610735</v>
      </c>
      <c r="BA60" s="31">
        <f t="shared" si="19"/>
        <v>0</v>
      </c>
      <c r="BB60" s="31">
        <f t="shared" si="19"/>
        <v>0</v>
      </c>
      <c r="BC60" s="31">
        <f t="shared" si="19"/>
        <v>0</v>
      </c>
      <c r="BD60" s="31">
        <f t="shared" si="19"/>
        <v>0</v>
      </c>
      <c r="BE60" s="31">
        <f t="shared" si="19"/>
        <v>0</v>
      </c>
      <c r="BF60" s="31">
        <f t="shared" si="19"/>
        <v>616.19120512682571</v>
      </c>
      <c r="BG60" s="31">
        <f t="shared" si="19"/>
        <v>14.52332548095834</v>
      </c>
      <c r="BH60" s="31">
        <f t="shared" si="19"/>
        <v>0.29853083887405191</v>
      </c>
      <c r="BI60" s="31">
        <f t="shared" si="19"/>
        <v>0</v>
      </c>
      <c r="BJ60" s="31">
        <f t="shared" si="19"/>
        <v>78.691670466372059</v>
      </c>
      <c r="BK60" s="29">
        <f t="shared" si="15"/>
        <v>1398.935797203806</v>
      </c>
    </row>
    <row r="61" spans="1:63" ht="3" customHeight="1" x14ac:dyDescent="0.2">
      <c r="A61" s="23"/>
      <c r="B61" s="26"/>
      <c r="C61" s="69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1"/>
    </row>
    <row r="62" spans="1:63" x14ac:dyDescent="0.2">
      <c r="A62" s="23" t="s">
        <v>17</v>
      </c>
      <c r="B62" s="24" t="s">
        <v>8</v>
      </c>
      <c r="C62" s="69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1"/>
    </row>
    <row r="63" spans="1:63" x14ac:dyDescent="0.2">
      <c r="A63" s="23" t="s">
        <v>78</v>
      </c>
      <c r="B63" s="26" t="s">
        <v>18</v>
      </c>
      <c r="C63" s="69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1"/>
    </row>
    <row r="64" spans="1:63" x14ac:dyDescent="0.2">
      <c r="A64" s="23"/>
      <c r="B64" s="27" t="s">
        <v>133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1.8796059225343822</v>
      </c>
      <c r="I64" s="28">
        <v>13.629032254977677</v>
      </c>
      <c r="J64" s="28">
        <v>0</v>
      </c>
      <c r="K64" s="28">
        <v>0</v>
      </c>
      <c r="L64" s="28">
        <v>6.8533136281284524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3.0151103982354464</v>
      </c>
      <c r="S64" s="28">
        <v>1.5555912289388825</v>
      </c>
      <c r="T64" s="28">
        <v>4.3402883276434601</v>
      </c>
      <c r="U64" s="28">
        <v>0</v>
      </c>
      <c r="V64" s="28">
        <v>4.0472426073158898</v>
      </c>
      <c r="W64" s="28">
        <v>0.47324507628421203</v>
      </c>
      <c r="X64" s="28">
        <v>0</v>
      </c>
      <c r="Y64" s="28">
        <v>0</v>
      </c>
      <c r="Z64" s="28">
        <v>0</v>
      </c>
      <c r="AA64" s="28">
        <v>0.83744375616698274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1.3891500155667897</v>
      </c>
      <c r="AH64" s="28">
        <v>2.6610625836401079E-2</v>
      </c>
      <c r="AI64" s="28">
        <v>0</v>
      </c>
      <c r="AJ64" s="28">
        <v>0</v>
      </c>
      <c r="AK64" s="28">
        <v>1.5628592001483892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30.761308880326467</v>
      </c>
      <c r="AW64" s="28">
        <v>8.0389271746052202</v>
      </c>
      <c r="AX64" s="28">
        <v>0</v>
      </c>
      <c r="AY64" s="28">
        <v>0</v>
      </c>
      <c r="AZ64" s="28">
        <v>38.71669926834852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50.10902433688365</v>
      </c>
      <c r="BG64" s="28">
        <v>7.1021580143281238</v>
      </c>
      <c r="BH64" s="28">
        <v>4.4409557013259402</v>
      </c>
      <c r="BI64" s="28">
        <v>0</v>
      </c>
      <c r="BJ64" s="28">
        <v>59.729164579372735</v>
      </c>
      <c r="BK64" s="29">
        <f t="shared" ref="BK64:BK65" si="20">SUM(C64:BJ64)</f>
        <v>238.50773099696761</v>
      </c>
    </row>
    <row r="65" spans="1:63" x14ac:dyDescent="0.2">
      <c r="A65" s="23"/>
      <c r="B65" s="33" t="s">
        <v>85</v>
      </c>
      <c r="C65" s="31">
        <f>SUM(C64)</f>
        <v>0</v>
      </c>
      <c r="D65" s="31">
        <f t="shared" ref="D65:BJ65" si="21">SUM(D64)</f>
        <v>0</v>
      </c>
      <c r="E65" s="31">
        <f t="shared" si="21"/>
        <v>0</v>
      </c>
      <c r="F65" s="31">
        <f t="shared" si="21"/>
        <v>0</v>
      </c>
      <c r="G65" s="31">
        <f t="shared" si="21"/>
        <v>0</v>
      </c>
      <c r="H65" s="31">
        <f t="shared" si="21"/>
        <v>1.8796059225343822</v>
      </c>
      <c r="I65" s="31">
        <f t="shared" si="21"/>
        <v>13.629032254977677</v>
      </c>
      <c r="J65" s="31">
        <f t="shared" si="21"/>
        <v>0</v>
      </c>
      <c r="K65" s="31">
        <f t="shared" si="21"/>
        <v>0</v>
      </c>
      <c r="L65" s="31">
        <f t="shared" si="21"/>
        <v>6.8533136281284524</v>
      </c>
      <c r="M65" s="31">
        <f t="shared" si="21"/>
        <v>0</v>
      </c>
      <c r="N65" s="31">
        <f t="shared" si="21"/>
        <v>0</v>
      </c>
      <c r="O65" s="31">
        <f t="shared" si="21"/>
        <v>0</v>
      </c>
      <c r="P65" s="31">
        <f t="shared" si="21"/>
        <v>0</v>
      </c>
      <c r="Q65" s="31">
        <f t="shared" si="21"/>
        <v>0</v>
      </c>
      <c r="R65" s="31">
        <f t="shared" si="21"/>
        <v>3.0151103982354464</v>
      </c>
      <c r="S65" s="31">
        <f t="shared" si="21"/>
        <v>1.5555912289388825</v>
      </c>
      <c r="T65" s="31">
        <f t="shared" si="21"/>
        <v>4.3402883276434601</v>
      </c>
      <c r="U65" s="31">
        <f t="shared" si="21"/>
        <v>0</v>
      </c>
      <c r="V65" s="31">
        <f t="shared" si="21"/>
        <v>4.0472426073158898</v>
      </c>
      <c r="W65" s="31">
        <f t="shared" si="21"/>
        <v>0.47324507628421203</v>
      </c>
      <c r="X65" s="31">
        <f t="shared" si="21"/>
        <v>0</v>
      </c>
      <c r="Y65" s="31">
        <f t="shared" si="21"/>
        <v>0</v>
      </c>
      <c r="Z65" s="31">
        <f t="shared" si="21"/>
        <v>0</v>
      </c>
      <c r="AA65" s="31">
        <f t="shared" si="21"/>
        <v>0.83744375616698274</v>
      </c>
      <c r="AB65" s="31">
        <f t="shared" si="21"/>
        <v>0</v>
      </c>
      <c r="AC65" s="31">
        <f t="shared" si="21"/>
        <v>0</v>
      </c>
      <c r="AD65" s="31">
        <f t="shared" si="21"/>
        <v>0</v>
      </c>
      <c r="AE65" s="31">
        <f t="shared" si="21"/>
        <v>0</v>
      </c>
      <c r="AF65" s="31">
        <f t="shared" si="21"/>
        <v>0</v>
      </c>
      <c r="AG65" s="31">
        <f t="shared" si="21"/>
        <v>1.3891500155667897</v>
      </c>
      <c r="AH65" s="31">
        <f t="shared" si="21"/>
        <v>2.6610625836401079E-2</v>
      </c>
      <c r="AI65" s="31">
        <f t="shared" si="21"/>
        <v>0</v>
      </c>
      <c r="AJ65" s="31">
        <f t="shared" si="21"/>
        <v>0</v>
      </c>
      <c r="AK65" s="31">
        <f t="shared" si="21"/>
        <v>1.5628592001483892</v>
      </c>
      <c r="AL65" s="31">
        <f t="shared" si="21"/>
        <v>0</v>
      </c>
      <c r="AM65" s="31">
        <f t="shared" si="21"/>
        <v>0</v>
      </c>
      <c r="AN65" s="31">
        <f t="shared" si="21"/>
        <v>0</v>
      </c>
      <c r="AO65" s="31">
        <f t="shared" si="21"/>
        <v>0</v>
      </c>
      <c r="AP65" s="31">
        <f t="shared" si="21"/>
        <v>0</v>
      </c>
      <c r="AQ65" s="31">
        <f t="shared" si="21"/>
        <v>0</v>
      </c>
      <c r="AR65" s="31">
        <f t="shared" si="21"/>
        <v>0</v>
      </c>
      <c r="AS65" s="31">
        <f t="shared" si="21"/>
        <v>0</v>
      </c>
      <c r="AT65" s="31">
        <f t="shared" si="21"/>
        <v>0</v>
      </c>
      <c r="AU65" s="31">
        <f t="shared" si="21"/>
        <v>0</v>
      </c>
      <c r="AV65" s="31">
        <f t="shared" si="21"/>
        <v>30.761308880326467</v>
      </c>
      <c r="AW65" s="31">
        <f t="shared" si="21"/>
        <v>8.0389271746052202</v>
      </c>
      <c r="AX65" s="31">
        <f t="shared" si="21"/>
        <v>0</v>
      </c>
      <c r="AY65" s="31">
        <f t="shared" si="21"/>
        <v>0</v>
      </c>
      <c r="AZ65" s="31">
        <f t="shared" si="21"/>
        <v>38.71669926834852</v>
      </c>
      <c r="BA65" s="31">
        <f t="shared" si="21"/>
        <v>0</v>
      </c>
      <c r="BB65" s="31">
        <f t="shared" si="21"/>
        <v>0</v>
      </c>
      <c r="BC65" s="31">
        <f t="shared" si="21"/>
        <v>0</v>
      </c>
      <c r="BD65" s="31">
        <f t="shared" si="21"/>
        <v>0</v>
      </c>
      <c r="BE65" s="31">
        <f t="shared" si="21"/>
        <v>0</v>
      </c>
      <c r="BF65" s="31">
        <f t="shared" si="21"/>
        <v>50.10902433688365</v>
      </c>
      <c r="BG65" s="31">
        <f t="shared" si="21"/>
        <v>7.1021580143281238</v>
      </c>
      <c r="BH65" s="31">
        <f t="shared" si="21"/>
        <v>4.4409557013259402</v>
      </c>
      <c r="BI65" s="31">
        <f t="shared" si="21"/>
        <v>0</v>
      </c>
      <c r="BJ65" s="31">
        <f t="shared" si="21"/>
        <v>59.729164579372735</v>
      </c>
      <c r="BK65" s="29">
        <f t="shared" si="20"/>
        <v>238.50773099696761</v>
      </c>
    </row>
    <row r="66" spans="1:63" ht="2.25" customHeight="1" x14ac:dyDescent="0.2">
      <c r="A66" s="23"/>
      <c r="B66" s="26"/>
      <c r="C66" s="69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70"/>
      <c r="BK66" s="71"/>
    </row>
    <row r="67" spans="1:63" x14ac:dyDescent="0.2">
      <c r="A67" s="23" t="s">
        <v>4</v>
      </c>
      <c r="B67" s="24" t="s">
        <v>9</v>
      </c>
      <c r="C67" s="69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1"/>
    </row>
    <row r="68" spans="1:63" x14ac:dyDescent="0.2">
      <c r="A68" s="23" t="s">
        <v>78</v>
      </c>
      <c r="B68" s="26" t="s">
        <v>19</v>
      </c>
      <c r="C68" s="69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1"/>
    </row>
    <row r="69" spans="1:63" x14ac:dyDescent="0.2">
      <c r="A69" s="23"/>
      <c r="B69" s="30" t="s">
        <v>39</v>
      </c>
      <c r="C69" s="31"/>
      <c r="D69" s="28"/>
      <c r="E69" s="28"/>
      <c r="F69" s="28"/>
      <c r="G69" s="37"/>
      <c r="H69" s="31"/>
      <c r="I69" s="28"/>
      <c r="J69" s="28"/>
      <c r="K69" s="28"/>
      <c r="L69" s="37"/>
      <c r="M69" s="31"/>
      <c r="N69" s="28"/>
      <c r="O69" s="28"/>
      <c r="P69" s="28"/>
      <c r="Q69" s="37"/>
      <c r="R69" s="31"/>
      <c r="S69" s="28"/>
      <c r="T69" s="28"/>
      <c r="U69" s="28"/>
      <c r="V69" s="37"/>
      <c r="W69" s="31"/>
      <c r="X69" s="28"/>
      <c r="Y69" s="28"/>
      <c r="Z69" s="28"/>
      <c r="AA69" s="37"/>
      <c r="AB69" s="31"/>
      <c r="AC69" s="28"/>
      <c r="AD69" s="28"/>
      <c r="AE69" s="28"/>
      <c r="AF69" s="37"/>
      <c r="AG69" s="31"/>
      <c r="AH69" s="28"/>
      <c r="AI69" s="28"/>
      <c r="AJ69" s="28"/>
      <c r="AK69" s="37"/>
      <c r="AL69" s="31"/>
      <c r="AM69" s="28"/>
      <c r="AN69" s="28"/>
      <c r="AO69" s="28"/>
      <c r="AP69" s="37"/>
      <c r="AQ69" s="31"/>
      <c r="AR69" s="28"/>
      <c r="AS69" s="28"/>
      <c r="AT69" s="28"/>
      <c r="AU69" s="37"/>
      <c r="AV69" s="31"/>
      <c r="AW69" s="28"/>
      <c r="AX69" s="28"/>
      <c r="AY69" s="28"/>
      <c r="AZ69" s="37"/>
      <c r="BA69" s="31"/>
      <c r="BB69" s="28"/>
      <c r="BC69" s="28"/>
      <c r="BD69" s="28"/>
      <c r="BE69" s="37"/>
      <c r="BF69" s="31"/>
      <c r="BG69" s="28"/>
      <c r="BH69" s="28"/>
      <c r="BI69" s="28"/>
      <c r="BJ69" s="37"/>
      <c r="BK69" s="29"/>
    </row>
    <row r="70" spans="1:63" x14ac:dyDescent="0.2">
      <c r="A70" s="23"/>
      <c r="B70" s="30" t="s">
        <v>87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1">
        <v>0</v>
      </c>
      <c r="BI70" s="31">
        <v>0</v>
      </c>
      <c r="BJ70" s="31">
        <v>0</v>
      </c>
      <c r="BK70" s="29">
        <f>SUM(C70:BJ70)</f>
        <v>0</v>
      </c>
    </row>
    <row r="71" spans="1:63" x14ac:dyDescent="0.2">
      <c r="A71" s="23" t="s">
        <v>79</v>
      </c>
      <c r="B71" s="26" t="s">
        <v>20</v>
      </c>
      <c r="C71" s="69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1"/>
    </row>
    <row r="72" spans="1:63" x14ac:dyDescent="0.2">
      <c r="A72" s="23"/>
      <c r="B72" s="30" t="s">
        <v>135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1">
        <v>0.4201001816811662</v>
      </c>
      <c r="AW72" s="31">
        <v>69.310018426850974</v>
      </c>
      <c r="AX72" s="31">
        <v>1.5940195395677441</v>
      </c>
      <c r="AY72" s="31">
        <v>0</v>
      </c>
      <c r="AZ72" s="31">
        <v>2.4109326036029355</v>
      </c>
      <c r="BA72" s="31">
        <v>0</v>
      </c>
      <c r="BB72" s="31">
        <v>0</v>
      </c>
      <c r="BC72" s="31">
        <v>0</v>
      </c>
      <c r="BD72" s="31">
        <v>0</v>
      </c>
      <c r="BE72" s="31">
        <v>0</v>
      </c>
      <c r="BF72" s="31">
        <v>7.6561236306456532E-2</v>
      </c>
      <c r="BG72" s="31">
        <v>8.5494326048539751E-3</v>
      </c>
      <c r="BH72" s="31">
        <v>0</v>
      </c>
      <c r="BI72" s="31">
        <v>0</v>
      </c>
      <c r="BJ72" s="31">
        <v>0.35087446575496151</v>
      </c>
      <c r="BK72" s="29">
        <f t="shared" ref="BK72:BK77" si="22">SUM(C72:BJ72)</f>
        <v>74.171055886369075</v>
      </c>
    </row>
    <row r="73" spans="1:63" x14ac:dyDescent="0.2">
      <c r="A73" s="23"/>
      <c r="B73" s="30" t="s">
        <v>136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0.14685467697179314</v>
      </c>
      <c r="AW73" s="31">
        <v>161.96702735445004</v>
      </c>
      <c r="AX73" s="31">
        <v>262.63095183865255</v>
      </c>
      <c r="AY73" s="31">
        <v>0</v>
      </c>
      <c r="AZ73" s="31">
        <v>0</v>
      </c>
      <c r="BA73" s="31">
        <v>0</v>
      </c>
      <c r="BB73" s="31">
        <v>0</v>
      </c>
      <c r="BC73" s="31">
        <v>0</v>
      </c>
      <c r="BD73" s="31">
        <v>0</v>
      </c>
      <c r="BE73" s="31">
        <v>0</v>
      </c>
      <c r="BF73" s="31">
        <v>0.11683637754765172</v>
      </c>
      <c r="BG73" s="31">
        <v>13.927769274113533</v>
      </c>
      <c r="BH73" s="31">
        <v>0</v>
      </c>
      <c r="BI73" s="31">
        <v>0</v>
      </c>
      <c r="BJ73" s="31">
        <v>0.56122720027516426</v>
      </c>
      <c r="BK73" s="29">
        <f t="shared" si="22"/>
        <v>439.35066672201071</v>
      </c>
    </row>
    <row r="74" spans="1:63" x14ac:dyDescent="0.2">
      <c r="A74" s="23"/>
      <c r="B74" s="30" t="s">
        <v>137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0.12025663095242183</v>
      </c>
      <c r="AW74" s="31">
        <v>65.769001621675983</v>
      </c>
      <c r="AX74" s="31">
        <v>253.79290676563465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  <c r="BF74" s="31">
        <v>3.737630561590511E-2</v>
      </c>
      <c r="BG74" s="31">
        <v>0</v>
      </c>
      <c r="BH74" s="31">
        <v>0</v>
      </c>
      <c r="BI74" s="31">
        <v>0</v>
      </c>
      <c r="BJ74" s="31">
        <v>0</v>
      </c>
      <c r="BK74" s="29">
        <f t="shared" si="22"/>
        <v>319.71954132387896</v>
      </c>
    </row>
    <row r="75" spans="1:63" x14ac:dyDescent="0.2">
      <c r="A75" s="23"/>
      <c r="B75" s="30" t="s">
        <v>138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0.70125623718799479</v>
      </c>
      <c r="AW75" s="31">
        <v>0.71078475019548759</v>
      </c>
      <c r="AX75" s="31">
        <v>280.82786214136223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2.1585013008932696</v>
      </c>
      <c r="BG75" s="31">
        <v>0</v>
      </c>
      <c r="BH75" s="31">
        <v>0</v>
      </c>
      <c r="BI75" s="31">
        <v>0</v>
      </c>
      <c r="BJ75" s="31">
        <v>0</v>
      </c>
      <c r="BK75" s="29">
        <f t="shared" si="22"/>
        <v>284.39840442963896</v>
      </c>
    </row>
    <row r="76" spans="1:63" x14ac:dyDescent="0.2">
      <c r="A76" s="23"/>
      <c r="B76" s="30" t="s">
        <v>88</v>
      </c>
      <c r="C76" s="31">
        <f>SUM(C72:C75)</f>
        <v>0</v>
      </c>
      <c r="D76" s="31">
        <f t="shared" ref="D76:BJ76" si="23">SUM(D72:D75)</f>
        <v>0</v>
      </c>
      <c r="E76" s="31">
        <f t="shared" si="23"/>
        <v>0</v>
      </c>
      <c r="F76" s="31">
        <f t="shared" si="23"/>
        <v>0</v>
      </c>
      <c r="G76" s="31">
        <f t="shared" si="23"/>
        <v>0</v>
      </c>
      <c r="H76" s="31">
        <f t="shared" si="23"/>
        <v>0</v>
      </c>
      <c r="I76" s="31">
        <f t="shared" si="23"/>
        <v>0</v>
      </c>
      <c r="J76" s="31">
        <f t="shared" si="23"/>
        <v>0</v>
      </c>
      <c r="K76" s="31">
        <f t="shared" si="23"/>
        <v>0</v>
      </c>
      <c r="L76" s="31">
        <f t="shared" si="23"/>
        <v>0</v>
      </c>
      <c r="M76" s="31">
        <f t="shared" si="23"/>
        <v>0</v>
      </c>
      <c r="N76" s="31">
        <f t="shared" si="23"/>
        <v>0</v>
      </c>
      <c r="O76" s="31">
        <f t="shared" si="23"/>
        <v>0</v>
      </c>
      <c r="P76" s="31">
        <f t="shared" si="23"/>
        <v>0</v>
      </c>
      <c r="Q76" s="31">
        <f t="shared" si="23"/>
        <v>0</v>
      </c>
      <c r="R76" s="31">
        <f t="shared" si="23"/>
        <v>0</v>
      </c>
      <c r="S76" s="31">
        <f t="shared" si="23"/>
        <v>0</v>
      </c>
      <c r="T76" s="31">
        <f t="shared" si="23"/>
        <v>0</v>
      </c>
      <c r="U76" s="31">
        <f t="shared" si="23"/>
        <v>0</v>
      </c>
      <c r="V76" s="31">
        <f t="shared" si="23"/>
        <v>0</v>
      </c>
      <c r="W76" s="31">
        <f t="shared" si="23"/>
        <v>0</v>
      </c>
      <c r="X76" s="31">
        <f t="shared" si="23"/>
        <v>0</v>
      </c>
      <c r="Y76" s="31">
        <f t="shared" si="23"/>
        <v>0</v>
      </c>
      <c r="Z76" s="31">
        <f t="shared" si="23"/>
        <v>0</v>
      </c>
      <c r="AA76" s="31">
        <f t="shared" si="23"/>
        <v>0</v>
      </c>
      <c r="AB76" s="31">
        <f t="shared" si="23"/>
        <v>0</v>
      </c>
      <c r="AC76" s="31">
        <f t="shared" si="23"/>
        <v>0</v>
      </c>
      <c r="AD76" s="31">
        <f t="shared" si="23"/>
        <v>0</v>
      </c>
      <c r="AE76" s="31">
        <f t="shared" si="23"/>
        <v>0</v>
      </c>
      <c r="AF76" s="31">
        <f t="shared" si="23"/>
        <v>0</v>
      </c>
      <c r="AG76" s="31">
        <f t="shared" si="23"/>
        <v>0</v>
      </c>
      <c r="AH76" s="31">
        <f t="shared" si="23"/>
        <v>0</v>
      </c>
      <c r="AI76" s="31">
        <f t="shared" si="23"/>
        <v>0</v>
      </c>
      <c r="AJ76" s="31">
        <f t="shared" si="23"/>
        <v>0</v>
      </c>
      <c r="AK76" s="31">
        <f t="shared" si="23"/>
        <v>0</v>
      </c>
      <c r="AL76" s="31">
        <f t="shared" si="23"/>
        <v>0</v>
      </c>
      <c r="AM76" s="31">
        <f t="shared" si="23"/>
        <v>0</v>
      </c>
      <c r="AN76" s="31">
        <f t="shared" si="23"/>
        <v>0</v>
      </c>
      <c r="AO76" s="31">
        <f t="shared" si="23"/>
        <v>0</v>
      </c>
      <c r="AP76" s="31">
        <f t="shared" si="23"/>
        <v>0</v>
      </c>
      <c r="AQ76" s="31">
        <f t="shared" si="23"/>
        <v>0</v>
      </c>
      <c r="AR76" s="31">
        <f t="shared" si="23"/>
        <v>0</v>
      </c>
      <c r="AS76" s="31">
        <f t="shared" si="23"/>
        <v>0</v>
      </c>
      <c r="AT76" s="31">
        <f t="shared" si="23"/>
        <v>0</v>
      </c>
      <c r="AU76" s="31">
        <f t="shared" si="23"/>
        <v>0</v>
      </c>
      <c r="AV76" s="31">
        <f t="shared" si="23"/>
        <v>1.388467726793376</v>
      </c>
      <c r="AW76" s="31">
        <f t="shared" si="23"/>
        <v>297.75683215317252</v>
      </c>
      <c r="AX76" s="31">
        <f t="shared" si="23"/>
        <v>798.84574028521706</v>
      </c>
      <c r="AY76" s="31">
        <f t="shared" si="23"/>
        <v>0</v>
      </c>
      <c r="AZ76" s="31">
        <f t="shared" si="23"/>
        <v>2.4109326036029355</v>
      </c>
      <c r="BA76" s="31">
        <f t="shared" si="23"/>
        <v>0</v>
      </c>
      <c r="BB76" s="31">
        <f t="shared" si="23"/>
        <v>0</v>
      </c>
      <c r="BC76" s="31">
        <f t="shared" si="23"/>
        <v>0</v>
      </c>
      <c r="BD76" s="31">
        <f t="shared" si="23"/>
        <v>0</v>
      </c>
      <c r="BE76" s="31">
        <f t="shared" si="23"/>
        <v>0</v>
      </c>
      <c r="BF76" s="31">
        <f t="shared" si="23"/>
        <v>2.3892752203632828</v>
      </c>
      <c r="BG76" s="31">
        <f t="shared" si="23"/>
        <v>13.936318706718387</v>
      </c>
      <c r="BH76" s="31">
        <f t="shared" si="23"/>
        <v>0</v>
      </c>
      <c r="BI76" s="31">
        <f t="shared" si="23"/>
        <v>0</v>
      </c>
      <c r="BJ76" s="31">
        <f t="shared" si="23"/>
        <v>0.91210166603012577</v>
      </c>
      <c r="BK76" s="29">
        <f t="shared" si="22"/>
        <v>1117.6396683618977</v>
      </c>
    </row>
    <row r="77" spans="1:63" x14ac:dyDescent="0.2">
      <c r="A77" s="23"/>
      <c r="B77" s="33" t="s">
        <v>86</v>
      </c>
      <c r="C77" s="31">
        <f>C70+C76</f>
        <v>0</v>
      </c>
      <c r="D77" s="31">
        <f t="shared" ref="D77:BJ77" si="24">D70+D76</f>
        <v>0</v>
      </c>
      <c r="E77" s="31">
        <f t="shared" si="24"/>
        <v>0</v>
      </c>
      <c r="F77" s="31">
        <f t="shared" si="24"/>
        <v>0</v>
      </c>
      <c r="G77" s="31">
        <f t="shared" si="24"/>
        <v>0</v>
      </c>
      <c r="H77" s="31">
        <f t="shared" si="24"/>
        <v>0</v>
      </c>
      <c r="I77" s="31">
        <f t="shared" si="24"/>
        <v>0</v>
      </c>
      <c r="J77" s="31">
        <f t="shared" si="24"/>
        <v>0</v>
      </c>
      <c r="K77" s="31">
        <f t="shared" si="24"/>
        <v>0</v>
      </c>
      <c r="L77" s="31">
        <f t="shared" si="24"/>
        <v>0</v>
      </c>
      <c r="M77" s="31">
        <f t="shared" si="24"/>
        <v>0</v>
      </c>
      <c r="N77" s="31">
        <f t="shared" si="24"/>
        <v>0</v>
      </c>
      <c r="O77" s="31">
        <f t="shared" si="24"/>
        <v>0</v>
      </c>
      <c r="P77" s="31">
        <f t="shared" si="24"/>
        <v>0</v>
      </c>
      <c r="Q77" s="31">
        <f t="shared" si="24"/>
        <v>0</v>
      </c>
      <c r="R77" s="31">
        <f t="shared" si="24"/>
        <v>0</v>
      </c>
      <c r="S77" s="31">
        <f t="shared" si="24"/>
        <v>0</v>
      </c>
      <c r="T77" s="31">
        <f t="shared" si="24"/>
        <v>0</v>
      </c>
      <c r="U77" s="31">
        <f t="shared" si="24"/>
        <v>0</v>
      </c>
      <c r="V77" s="31">
        <f t="shared" si="24"/>
        <v>0</v>
      </c>
      <c r="W77" s="31">
        <f t="shared" si="24"/>
        <v>0</v>
      </c>
      <c r="X77" s="31">
        <f t="shared" si="24"/>
        <v>0</v>
      </c>
      <c r="Y77" s="31">
        <f t="shared" si="24"/>
        <v>0</v>
      </c>
      <c r="Z77" s="31">
        <f t="shared" si="24"/>
        <v>0</v>
      </c>
      <c r="AA77" s="31">
        <f t="shared" si="24"/>
        <v>0</v>
      </c>
      <c r="AB77" s="31">
        <f t="shared" si="24"/>
        <v>0</v>
      </c>
      <c r="AC77" s="31">
        <f t="shared" si="24"/>
        <v>0</v>
      </c>
      <c r="AD77" s="31">
        <f t="shared" si="24"/>
        <v>0</v>
      </c>
      <c r="AE77" s="31">
        <f t="shared" si="24"/>
        <v>0</v>
      </c>
      <c r="AF77" s="31">
        <f t="shared" si="24"/>
        <v>0</v>
      </c>
      <c r="AG77" s="31">
        <f t="shared" si="24"/>
        <v>0</v>
      </c>
      <c r="AH77" s="31">
        <f t="shared" si="24"/>
        <v>0</v>
      </c>
      <c r="AI77" s="31">
        <f t="shared" si="24"/>
        <v>0</v>
      </c>
      <c r="AJ77" s="31">
        <f t="shared" si="24"/>
        <v>0</v>
      </c>
      <c r="AK77" s="31">
        <f t="shared" si="24"/>
        <v>0</v>
      </c>
      <c r="AL77" s="31">
        <f t="shared" si="24"/>
        <v>0</v>
      </c>
      <c r="AM77" s="31">
        <f t="shared" si="24"/>
        <v>0</v>
      </c>
      <c r="AN77" s="31">
        <f t="shared" si="24"/>
        <v>0</v>
      </c>
      <c r="AO77" s="31">
        <f t="shared" si="24"/>
        <v>0</v>
      </c>
      <c r="AP77" s="31">
        <f t="shared" si="24"/>
        <v>0</v>
      </c>
      <c r="AQ77" s="31">
        <f t="shared" si="24"/>
        <v>0</v>
      </c>
      <c r="AR77" s="31">
        <f t="shared" si="24"/>
        <v>0</v>
      </c>
      <c r="AS77" s="31">
        <f t="shared" si="24"/>
        <v>0</v>
      </c>
      <c r="AT77" s="31">
        <f t="shared" si="24"/>
        <v>0</v>
      </c>
      <c r="AU77" s="31">
        <f t="shared" si="24"/>
        <v>0</v>
      </c>
      <c r="AV77" s="31">
        <f t="shared" si="24"/>
        <v>1.388467726793376</v>
      </c>
      <c r="AW77" s="31">
        <f t="shared" si="24"/>
        <v>297.75683215317252</v>
      </c>
      <c r="AX77" s="31">
        <f t="shared" si="24"/>
        <v>798.84574028521706</v>
      </c>
      <c r="AY77" s="31">
        <f t="shared" si="24"/>
        <v>0</v>
      </c>
      <c r="AZ77" s="31">
        <f t="shared" si="24"/>
        <v>2.4109326036029355</v>
      </c>
      <c r="BA77" s="31">
        <f t="shared" si="24"/>
        <v>0</v>
      </c>
      <c r="BB77" s="31">
        <f t="shared" si="24"/>
        <v>0</v>
      </c>
      <c r="BC77" s="31">
        <f t="shared" si="24"/>
        <v>0</v>
      </c>
      <c r="BD77" s="31">
        <f t="shared" si="24"/>
        <v>0</v>
      </c>
      <c r="BE77" s="31">
        <f t="shared" si="24"/>
        <v>0</v>
      </c>
      <c r="BF77" s="31">
        <f t="shared" si="24"/>
        <v>2.3892752203632828</v>
      </c>
      <c r="BG77" s="31">
        <f t="shared" si="24"/>
        <v>13.936318706718387</v>
      </c>
      <c r="BH77" s="31">
        <f t="shared" si="24"/>
        <v>0</v>
      </c>
      <c r="BI77" s="31">
        <f t="shared" si="24"/>
        <v>0</v>
      </c>
      <c r="BJ77" s="31">
        <f t="shared" si="24"/>
        <v>0.91210166603012577</v>
      </c>
      <c r="BK77" s="29">
        <f t="shared" si="22"/>
        <v>1117.6396683618977</v>
      </c>
    </row>
    <row r="78" spans="1:63" ht="4.5" customHeight="1" x14ac:dyDescent="0.2">
      <c r="A78" s="23"/>
      <c r="B78" s="26"/>
      <c r="C78" s="69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70"/>
      <c r="BI78" s="70"/>
      <c r="BJ78" s="70"/>
      <c r="BK78" s="71"/>
    </row>
    <row r="79" spans="1:63" x14ac:dyDescent="0.2">
      <c r="A79" s="23" t="s">
        <v>21</v>
      </c>
      <c r="B79" s="24" t="s">
        <v>22</v>
      </c>
      <c r="C79" s="69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1"/>
    </row>
    <row r="80" spans="1:63" x14ac:dyDescent="0.2">
      <c r="A80" s="23" t="s">
        <v>78</v>
      </c>
      <c r="B80" s="26" t="s">
        <v>23</v>
      </c>
      <c r="C80" s="69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1"/>
    </row>
    <row r="81" spans="1:63" x14ac:dyDescent="0.2">
      <c r="A81" s="23"/>
      <c r="B81" s="30" t="s">
        <v>39</v>
      </c>
      <c r="C81" s="31"/>
      <c r="D81" s="28"/>
      <c r="E81" s="28"/>
      <c r="F81" s="28"/>
      <c r="G81" s="37"/>
      <c r="H81" s="31"/>
      <c r="I81" s="28"/>
      <c r="J81" s="28"/>
      <c r="K81" s="28"/>
      <c r="L81" s="37"/>
      <c r="M81" s="31"/>
      <c r="N81" s="28"/>
      <c r="O81" s="28"/>
      <c r="P81" s="28"/>
      <c r="Q81" s="37"/>
      <c r="R81" s="31"/>
      <c r="S81" s="28"/>
      <c r="T81" s="28"/>
      <c r="U81" s="28"/>
      <c r="V81" s="37"/>
      <c r="W81" s="31"/>
      <c r="X81" s="28"/>
      <c r="Y81" s="28"/>
      <c r="Z81" s="28"/>
      <c r="AA81" s="37"/>
      <c r="AB81" s="31"/>
      <c r="AC81" s="28"/>
      <c r="AD81" s="28"/>
      <c r="AE81" s="28"/>
      <c r="AF81" s="37"/>
      <c r="AG81" s="31"/>
      <c r="AH81" s="28"/>
      <c r="AI81" s="28"/>
      <c r="AJ81" s="28"/>
      <c r="AK81" s="37"/>
      <c r="AL81" s="31"/>
      <c r="AM81" s="28"/>
      <c r="AN81" s="28"/>
      <c r="AO81" s="28"/>
      <c r="AP81" s="37"/>
      <c r="AQ81" s="31"/>
      <c r="AR81" s="28"/>
      <c r="AS81" s="28"/>
      <c r="AT81" s="28"/>
      <c r="AU81" s="37"/>
      <c r="AV81" s="31"/>
      <c r="AW81" s="28"/>
      <c r="AX81" s="28"/>
      <c r="AY81" s="28"/>
      <c r="AZ81" s="37"/>
      <c r="BA81" s="31"/>
      <c r="BB81" s="28"/>
      <c r="BC81" s="28"/>
      <c r="BD81" s="28"/>
      <c r="BE81" s="37"/>
      <c r="BF81" s="31"/>
      <c r="BG81" s="28"/>
      <c r="BH81" s="28"/>
      <c r="BI81" s="28"/>
      <c r="BJ81" s="37"/>
      <c r="BK81" s="29"/>
    </row>
    <row r="82" spans="1:63" x14ac:dyDescent="0.2">
      <c r="A82" s="23"/>
      <c r="B82" s="33" t="s">
        <v>85</v>
      </c>
      <c r="C82" s="31">
        <v>0</v>
      </c>
      <c r="D82" s="28">
        <v>0</v>
      </c>
      <c r="E82" s="28">
        <v>0</v>
      </c>
      <c r="F82" s="28">
        <v>0</v>
      </c>
      <c r="G82" s="37">
        <v>0</v>
      </c>
      <c r="H82" s="31">
        <v>0</v>
      </c>
      <c r="I82" s="28">
        <v>0</v>
      </c>
      <c r="J82" s="28">
        <v>0</v>
      </c>
      <c r="K82" s="28">
        <v>0</v>
      </c>
      <c r="L82" s="37">
        <v>0</v>
      </c>
      <c r="M82" s="31">
        <v>0</v>
      </c>
      <c r="N82" s="28">
        <v>0</v>
      </c>
      <c r="O82" s="28">
        <v>0</v>
      </c>
      <c r="P82" s="28">
        <v>0</v>
      </c>
      <c r="Q82" s="37">
        <v>0</v>
      </c>
      <c r="R82" s="31">
        <v>0</v>
      </c>
      <c r="S82" s="28">
        <v>0</v>
      </c>
      <c r="T82" s="28">
        <v>0</v>
      </c>
      <c r="U82" s="28">
        <v>0</v>
      </c>
      <c r="V82" s="37">
        <v>0</v>
      </c>
      <c r="W82" s="31">
        <v>0</v>
      </c>
      <c r="X82" s="28">
        <v>0</v>
      </c>
      <c r="Y82" s="28">
        <v>0</v>
      </c>
      <c r="Z82" s="28">
        <v>0</v>
      </c>
      <c r="AA82" s="37">
        <v>0</v>
      </c>
      <c r="AB82" s="31">
        <v>0</v>
      </c>
      <c r="AC82" s="28">
        <v>0</v>
      </c>
      <c r="AD82" s="28">
        <v>0</v>
      </c>
      <c r="AE82" s="28">
        <v>0</v>
      </c>
      <c r="AF82" s="37">
        <v>0</v>
      </c>
      <c r="AG82" s="31">
        <v>0</v>
      </c>
      <c r="AH82" s="28">
        <v>0</v>
      </c>
      <c r="AI82" s="28">
        <v>0</v>
      </c>
      <c r="AJ82" s="28">
        <v>0</v>
      </c>
      <c r="AK82" s="37">
        <v>0</v>
      </c>
      <c r="AL82" s="31">
        <v>0</v>
      </c>
      <c r="AM82" s="28">
        <v>0</v>
      </c>
      <c r="AN82" s="28">
        <v>0</v>
      </c>
      <c r="AO82" s="28">
        <v>0</v>
      </c>
      <c r="AP82" s="37">
        <v>0</v>
      </c>
      <c r="AQ82" s="31">
        <v>0</v>
      </c>
      <c r="AR82" s="28">
        <v>0</v>
      </c>
      <c r="AS82" s="28">
        <v>0</v>
      </c>
      <c r="AT82" s="28">
        <v>0</v>
      </c>
      <c r="AU82" s="37">
        <v>0</v>
      </c>
      <c r="AV82" s="31">
        <v>0</v>
      </c>
      <c r="AW82" s="28">
        <v>0</v>
      </c>
      <c r="AX82" s="28">
        <v>0</v>
      </c>
      <c r="AY82" s="28">
        <v>0</v>
      </c>
      <c r="AZ82" s="37">
        <v>0</v>
      </c>
      <c r="BA82" s="31">
        <v>0</v>
      </c>
      <c r="BB82" s="28">
        <v>0</v>
      </c>
      <c r="BC82" s="28">
        <v>0</v>
      </c>
      <c r="BD82" s="28">
        <v>0</v>
      </c>
      <c r="BE82" s="37">
        <v>0</v>
      </c>
      <c r="BF82" s="31">
        <v>0</v>
      </c>
      <c r="BG82" s="28">
        <v>0</v>
      </c>
      <c r="BH82" s="28">
        <v>0</v>
      </c>
      <c r="BI82" s="28">
        <v>0</v>
      </c>
      <c r="BJ82" s="37">
        <v>0</v>
      </c>
      <c r="BK82" s="29">
        <f>SUM(C82:BJ82)</f>
        <v>0</v>
      </c>
    </row>
    <row r="83" spans="1:63" ht="4.5" customHeight="1" x14ac:dyDescent="0.2">
      <c r="A83" s="23"/>
      <c r="B83" s="38"/>
      <c r="C83" s="69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  <c r="BK83" s="71"/>
    </row>
    <row r="84" spans="1:63" x14ac:dyDescent="0.2">
      <c r="A84" s="23"/>
      <c r="B84" s="39" t="s">
        <v>101</v>
      </c>
      <c r="C84" s="40">
        <f t="shared" ref="C84:AH84" si="25">C41+C60+C65+C77+C82</f>
        <v>0</v>
      </c>
      <c r="D84" s="40">
        <f t="shared" si="25"/>
        <v>0</v>
      </c>
      <c r="E84" s="40">
        <f t="shared" si="25"/>
        <v>0</v>
      </c>
      <c r="F84" s="40">
        <f t="shared" si="25"/>
        <v>0</v>
      </c>
      <c r="G84" s="40">
        <f t="shared" si="25"/>
        <v>0</v>
      </c>
      <c r="H84" s="40">
        <f t="shared" si="25"/>
        <v>44.560620752253769</v>
      </c>
      <c r="I84" s="40">
        <f t="shared" si="25"/>
        <v>10007.170826190031</v>
      </c>
      <c r="J84" s="40">
        <f t="shared" si="25"/>
        <v>3533.5010518128583</v>
      </c>
      <c r="K84" s="40">
        <f t="shared" si="25"/>
        <v>2.4244502795923135</v>
      </c>
      <c r="L84" s="40">
        <f t="shared" si="25"/>
        <v>979.26865715533813</v>
      </c>
      <c r="M84" s="40">
        <f t="shared" si="25"/>
        <v>0</v>
      </c>
      <c r="N84" s="40">
        <f t="shared" si="25"/>
        <v>0</v>
      </c>
      <c r="O84" s="40">
        <f t="shared" si="25"/>
        <v>0</v>
      </c>
      <c r="P84" s="40">
        <f t="shared" si="25"/>
        <v>0</v>
      </c>
      <c r="Q84" s="40">
        <f t="shared" si="25"/>
        <v>0</v>
      </c>
      <c r="R84" s="40">
        <f t="shared" si="25"/>
        <v>59.376925126055596</v>
      </c>
      <c r="S84" s="40">
        <f t="shared" si="25"/>
        <v>707.12449096689443</v>
      </c>
      <c r="T84" s="40">
        <f t="shared" si="25"/>
        <v>1256.3970339157979</v>
      </c>
      <c r="U84" s="40">
        <f t="shared" si="25"/>
        <v>0</v>
      </c>
      <c r="V84" s="40">
        <f t="shared" si="25"/>
        <v>86.662462653916378</v>
      </c>
      <c r="W84" s="40">
        <f t="shared" si="25"/>
        <v>2.2439660921092099</v>
      </c>
      <c r="X84" s="40">
        <f t="shared" si="25"/>
        <v>71.300828167861724</v>
      </c>
      <c r="Y84" s="40">
        <f t="shared" si="25"/>
        <v>0</v>
      </c>
      <c r="Z84" s="40">
        <f t="shared" si="25"/>
        <v>0</v>
      </c>
      <c r="AA84" s="40">
        <f t="shared" si="25"/>
        <v>2.7855698007675285</v>
      </c>
      <c r="AB84" s="40">
        <f t="shared" si="25"/>
        <v>0</v>
      </c>
      <c r="AC84" s="40">
        <f t="shared" si="25"/>
        <v>0</v>
      </c>
      <c r="AD84" s="40">
        <f t="shared" si="25"/>
        <v>0</v>
      </c>
      <c r="AE84" s="40">
        <f t="shared" si="25"/>
        <v>0</v>
      </c>
      <c r="AF84" s="40">
        <f t="shared" si="25"/>
        <v>0</v>
      </c>
      <c r="AG84" s="40">
        <f t="shared" si="25"/>
        <v>8.6892844756142686</v>
      </c>
      <c r="AH84" s="40">
        <f t="shared" si="25"/>
        <v>0.93958604440763682</v>
      </c>
      <c r="AI84" s="40">
        <f t="shared" ref="AI84:BK84" si="26">AI41+AI60+AI65+AI77+AI82</f>
        <v>0</v>
      </c>
      <c r="AJ84" s="40">
        <f t="shared" si="26"/>
        <v>0</v>
      </c>
      <c r="AK84" s="40">
        <f t="shared" si="26"/>
        <v>5.5941585649450989</v>
      </c>
      <c r="AL84" s="40">
        <f t="shared" si="26"/>
        <v>0</v>
      </c>
      <c r="AM84" s="40">
        <f t="shared" si="26"/>
        <v>0</v>
      </c>
      <c r="AN84" s="40">
        <f t="shared" si="26"/>
        <v>0</v>
      </c>
      <c r="AO84" s="40">
        <f t="shared" si="26"/>
        <v>0</v>
      </c>
      <c r="AP84" s="40">
        <f t="shared" si="26"/>
        <v>0</v>
      </c>
      <c r="AQ84" s="40">
        <f t="shared" si="26"/>
        <v>0</v>
      </c>
      <c r="AR84" s="40">
        <f t="shared" si="26"/>
        <v>0</v>
      </c>
      <c r="AS84" s="40">
        <f t="shared" si="26"/>
        <v>0</v>
      </c>
      <c r="AT84" s="40">
        <f t="shared" si="26"/>
        <v>0</v>
      </c>
      <c r="AU84" s="40">
        <f t="shared" si="26"/>
        <v>0</v>
      </c>
      <c r="AV84" s="40">
        <f t="shared" si="26"/>
        <v>541.07202569701542</v>
      </c>
      <c r="AW84" s="40">
        <f t="shared" si="26"/>
        <v>1667.0028150106473</v>
      </c>
      <c r="AX84" s="40">
        <f t="shared" si="26"/>
        <v>958.93292440973892</v>
      </c>
      <c r="AY84" s="40">
        <f t="shared" si="26"/>
        <v>55.08014256286998</v>
      </c>
      <c r="AZ84" s="40">
        <f t="shared" si="26"/>
        <v>602.15284343042458</v>
      </c>
      <c r="BA84" s="40">
        <f t="shared" si="26"/>
        <v>0</v>
      </c>
      <c r="BB84" s="40">
        <f t="shared" si="26"/>
        <v>0</v>
      </c>
      <c r="BC84" s="40">
        <f t="shared" si="26"/>
        <v>0</v>
      </c>
      <c r="BD84" s="40">
        <f t="shared" si="26"/>
        <v>0</v>
      </c>
      <c r="BE84" s="40">
        <f t="shared" si="26"/>
        <v>0</v>
      </c>
      <c r="BF84" s="40">
        <f t="shared" si="26"/>
        <v>920.91572777063266</v>
      </c>
      <c r="BG84" s="40">
        <f t="shared" si="26"/>
        <v>154.8488271904435</v>
      </c>
      <c r="BH84" s="40">
        <f t="shared" si="26"/>
        <v>182.58958079551289</v>
      </c>
      <c r="BI84" s="40">
        <f t="shared" si="26"/>
        <v>0</v>
      </c>
      <c r="BJ84" s="40">
        <f t="shared" si="26"/>
        <v>372.3671608041966</v>
      </c>
      <c r="BK84" s="40">
        <f t="shared" si="26"/>
        <v>22223.001959669924</v>
      </c>
    </row>
    <row r="85" spans="1:63" ht="4.5" customHeight="1" x14ac:dyDescent="0.2">
      <c r="A85" s="23"/>
      <c r="B85" s="39"/>
      <c r="C85" s="74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5"/>
    </row>
    <row r="86" spans="1:63" ht="14.25" customHeight="1" x14ac:dyDescent="0.3">
      <c r="A86" s="23" t="s">
        <v>5</v>
      </c>
      <c r="B86" s="21" t="s">
        <v>25</v>
      </c>
      <c r="C86" s="74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70"/>
      <c r="BI86" s="70"/>
      <c r="BJ86" s="70"/>
      <c r="BK86" s="75"/>
    </row>
    <row r="87" spans="1:63" x14ac:dyDescent="0.2">
      <c r="A87" s="23"/>
      <c r="B87" s="30" t="s">
        <v>39</v>
      </c>
      <c r="C87" s="28"/>
      <c r="D87" s="28"/>
      <c r="E87" s="28"/>
      <c r="F87" s="28"/>
      <c r="G87" s="41"/>
      <c r="H87" s="31"/>
      <c r="I87" s="28"/>
      <c r="J87" s="28"/>
      <c r="K87" s="28"/>
      <c r="L87" s="41"/>
      <c r="M87" s="31"/>
      <c r="N87" s="28"/>
      <c r="O87" s="28"/>
      <c r="P87" s="28"/>
      <c r="Q87" s="41"/>
      <c r="R87" s="31"/>
      <c r="S87" s="28"/>
      <c r="T87" s="28"/>
      <c r="U87" s="28"/>
      <c r="V87" s="37"/>
      <c r="W87" s="42"/>
      <c r="X87" s="28"/>
      <c r="Y87" s="28"/>
      <c r="Z87" s="28"/>
      <c r="AA87" s="41"/>
      <c r="AB87" s="31"/>
      <c r="AC87" s="28"/>
      <c r="AD87" s="28"/>
      <c r="AE87" s="28"/>
      <c r="AF87" s="41"/>
      <c r="AG87" s="31"/>
      <c r="AH87" s="28"/>
      <c r="AI87" s="28"/>
      <c r="AJ87" s="28"/>
      <c r="AK87" s="41"/>
      <c r="AL87" s="31"/>
      <c r="AM87" s="28"/>
      <c r="AN87" s="28"/>
      <c r="AO87" s="28"/>
      <c r="AP87" s="41"/>
      <c r="AQ87" s="31"/>
      <c r="AR87" s="28"/>
      <c r="AS87" s="28"/>
      <c r="AT87" s="28"/>
      <c r="AU87" s="41"/>
      <c r="AV87" s="31"/>
      <c r="AW87" s="28"/>
      <c r="AX87" s="28"/>
      <c r="AY87" s="28"/>
      <c r="AZ87" s="41"/>
      <c r="BA87" s="31"/>
      <c r="BB87" s="28"/>
      <c r="BC87" s="28"/>
      <c r="BD87" s="28"/>
      <c r="BE87" s="41"/>
      <c r="BF87" s="31"/>
      <c r="BG87" s="28"/>
      <c r="BH87" s="28"/>
      <c r="BI87" s="28"/>
      <c r="BJ87" s="41"/>
      <c r="BK87" s="31"/>
    </row>
    <row r="88" spans="1:63" ht="13.5" thickBot="1" x14ac:dyDescent="0.25">
      <c r="A88" s="43"/>
      <c r="B88" s="33" t="s">
        <v>85</v>
      </c>
      <c r="C88" s="28">
        <v>0</v>
      </c>
      <c r="D88" s="28">
        <v>0</v>
      </c>
      <c r="E88" s="28">
        <v>0</v>
      </c>
      <c r="F88" s="28">
        <v>0</v>
      </c>
      <c r="G88" s="41">
        <v>0</v>
      </c>
      <c r="H88" s="31">
        <v>0</v>
      </c>
      <c r="I88" s="28">
        <v>0</v>
      </c>
      <c r="J88" s="28">
        <v>0</v>
      </c>
      <c r="K88" s="28">
        <v>0</v>
      </c>
      <c r="L88" s="41">
        <v>0</v>
      </c>
      <c r="M88" s="31">
        <v>0</v>
      </c>
      <c r="N88" s="28">
        <v>0</v>
      </c>
      <c r="O88" s="28">
        <v>0</v>
      </c>
      <c r="P88" s="28">
        <v>0</v>
      </c>
      <c r="Q88" s="41">
        <v>0</v>
      </c>
      <c r="R88" s="31">
        <v>0</v>
      </c>
      <c r="S88" s="28">
        <v>0</v>
      </c>
      <c r="T88" s="28">
        <v>0</v>
      </c>
      <c r="U88" s="28">
        <v>0</v>
      </c>
      <c r="V88" s="37">
        <v>0</v>
      </c>
      <c r="W88" s="42">
        <v>0</v>
      </c>
      <c r="X88" s="28">
        <v>0</v>
      </c>
      <c r="Y88" s="28">
        <v>0</v>
      </c>
      <c r="Z88" s="28">
        <v>0</v>
      </c>
      <c r="AA88" s="41">
        <v>0</v>
      </c>
      <c r="AB88" s="31">
        <v>0</v>
      </c>
      <c r="AC88" s="28">
        <v>0</v>
      </c>
      <c r="AD88" s="28">
        <v>0</v>
      </c>
      <c r="AE88" s="28">
        <v>0</v>
      </c>
      <c r="AF88" s="41">
        <v>0</v>
      </c>
      <c r="AG88" s="31">
        <v>0</v>
      </c>
      <c r="AH88" s="28">
        <v>0</v>
      </c>
      <c r="AI88" s="28">
        <v>0</v>
      </c>
      <c r="AJ88" s="28">
        <v>0</v>
      </c>
      <c r="AK88" s="41">
        <v>0</v>
      </c>
      <c r="AL88" s="31">
        <v>0</v>
      </c>
      <c r="AM88" s="28">
        <v>0</v>
      </c>
      <c r="AN88" s="28">
        <v>0</v>
      </c>
      <c r="AO88" s="28">
        <v>0</v>
      </c>
      <c r="AP88" s="41">
        <v>0</v>
      </c>
      <c r="AQ88" s="31">
        <v>0</v>
      </c>
      <c r="AR88" s="28">
        <v>0</v>
      </c>
      <c r="AS88" s="28">
        <v>0</v>
      </c>
      <c r="AT88" s="28">
        <v>0</v>
      </c>
      <c r="AU88" s="41">
        <v>0</v>
      </c>
      <c r="AV88" s="31">
        <v>0</v>
      </c>
      <c r="AW88" s="28">
        <v>0</v>
      </c>
      <c r="AX88" s="28">
        <v>0</v>
      </c>
      <c r="AY88" s="28">
        <v>0</v>
      </c>
      <c r="AZ88" s="41">
        <v>0</v>
      </c>
      <c r="BA88" s="31">
        <v>0</v>
      </c>
      <c r="BB88" s="28">
        <v>0</v>
      </c>
      <c r="BC88" s="28">
        <v>0</v>
      </c>
      <c r="BD88" s="28">
        <v>0</v>
      </c>
      <c r="BE88" s="41">
        <v>0</v>
      </c>
      <c r="BF88" s="31">
        <v>0</v>
      </c>
      <c r="BG88" s="28">
        <v>0</v>
      </c>
      <c r="BH88" s="28">
        <v>0</v>
      </c>
      <c r="BI88" s="28">
        <v>0</v>
      </c>
      <c r="BJ88" s="41">
        <v>0</v>
      </c>
      <c r="BK88" s="29">
        <f>SUM(C88:BJ88)</f>
        <v>0</v>
      </c>
    </row>
    <row r="89" spans="1:63" ht="6" customHeight="1" x14ac:dyDescent="0.2">
      <c r="A89" s="35"/>
      <c r="B89" s="44"/>
    </row>
    <row r="90" spans="1:63" x14ac:dyDescent="0.2">
      <c r="A90" s="35"/>
      <c r="B90" s="35" t="s">
        <v>28</v>
      </c>
      <c r="L90" s="35" t="s">
        <v>40</v>
      </c>
    </row>
    <row r="91" spans="1:63" x14ac:dyDescent="0.2">
      <c r="A91" s="35"/>
      <c r="B91" s="35" t="s">
        <v>29</v>
      </c>
      <c r="L91" s="35" t="s">
        <v>32</v>
      </c>
    </row>
    <row r="92" spans="1:63" x14ac:dyDescent="0.2">
      <c r="L92" s="35" t="s">
        <v>33</v>
      </c>
    </row>
    <row r="93" spans="1:63" x14ac:dyDescent="0.2">
      <c r="B93" s="35" t="s">
        <v>35</v>
      </c>
      <c r="L93" s="35" t="s">
        <v>100</v>
      </c>
      <c r="BI93" s="45"/>
    </row>
    <row r="94" spans="1:63" x14ac:dyDescent="0.2">
      <c r="B94" s="35" t="s">
        <v>36</v>
      </c>
      <c r="L94" s="35" t="s">
        <v>102</v>
      </c>
    </row>
    <row r="95" spans="1:63" x14ac:dyDescent="0.2">
      <c r="B95" s="35"/>
      <c r="L95" s="35" t="s">
        <v>34</v>
      </c>
    </row>
    <row r="97" spans="2:2" x14ac:dyDescent="0.2">
      <c r="B97" s="25" t="s">
        <v>40</v>
      </c>
    </row>
    <row r="98" spans="2:2" x14ac:dyDescent="0.2">
      <c r="B98" s="25" t="s">
        <v>32</v>
      </c>
    </row>
    <row r="99" spans="2:2" x14ac:dyDescent="0.2">
      <c r="B99" s="25" t="s">
        <v>33</v>
      </c>
    </row>
    <row r="100" spans="2:2" x14ac:dyDescent="0.2">
      <c r="B100" s="25" t="s">
        <v>100</v>
      </c>
    </row>
    <row r="101" spans="2:2" x14ac:dyDescent="0.2">
      <c r="B101" s="25" t="s">
        <v>102</v>
      </c>
    </row>
    <row r="102" spans="2:2" x14ac:dyDescent="0.2">
      <c r="B102" s="25" t="s">
        <v>34</v>
      </c>
    </row>
    <row r="103" spans="2:2" x14ac:dyDescent="0.2">
      <c r="B103" s="35"/>
    </row>
  </sheetData>
  <mergeCells count="49">
    <mergeCell ref="C83:BK83"/>
    <mergeCell ref="A1:A5"/>
    <mergeCell ref="C63:BK63"/>
    <mergeCell ref="C85:BK85"/>
    <mergeCell ref="C86:BK86"/>
    <mergeCell ref="C67:BK67"/>
    <mergeCell ref="C68:BK68"/>
    <mergeCell ref="C71:BK71"/>
    <mergeCell ref="C78:BK78"/>
    <mergeCell ref="C79:BK79"/>
    <mergeCell ref="C43:BK43"/>
    <mergeCell ref="C80:BK80"/>
    <mergeCell ref="C44:BK44"/>
    <mergeCell ref="C42:BK42"/>
    <mergeCell ref="C48:BK48"/>
    <mergeCell ref="C61:BK61"/>
    <mergeCell ref="C62:BK62"/>
    <mergeCell ref="C66:BK66"/>
    <mergeCell ref="C10:BK10"/>
    <mergeCell ref="C13:BK13"/>
    <mergeCell ref="C18:BK18"/>
    <mergeCell ref="C21:BK21"/>
    <mergeCell ref="C24:BK2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79" t="s">
        <v>141</v>
      </c>
      <c r="C2" s="80"/>
      <c r="D2" s="80"/>
      <c r="E2" s="80"/>
      <c r="F2" s="80"/>
      <c r="G2" s="80"/>
      <c r="H2" s="80"/>
      <c r="I2" s="80"/>
      <c r="J2" s="80"/>
      <c r="K2" s="81"/>
    </row>
    <row r="3" spans="2:11" x14ac:dyDescent="0.2">
      <c r="B3" s="82" t="s">
        <v>134</v>
      </c>
      <c r="C3" s="83"/>
      <c r="D3" s="83"/>
      <c r="E3" s="83"/>
      <c r="F3" s="83"/>
      <c r="G3" s="83"/>
      <c r="H3" s="83"/>
      <c r="I3" s="83"/>
      <c r="J3" s="83"/>
      <c r="K3" s="84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4.4370651548148441E-4</v>
      </c>
      <c r="E5" s="7">
        <v>8.3062387693874726E-3</v>
      </c>
      <c r="F5" s="7">
        <v>0.28830489144133015</v>
      </c>
      <c r="G5" s="7">
        <v>5.4671159030193336E-3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43</v>
      </c>
      <c r="D6" s="7">
        <v>0.66935217910230005</v>
      </c>
      <c r="E6" s="7">
        <v>3.6024171576417587</v>
      </c>
      <c r="F6" s="7">
        <v>7.9491899894256672</v>
      </c>
      <c r="G6" s="7">
        <v>0.37514631292826245</v>
      </c>
      <c r="H6" s="7">
        <v>0</v>
      </c>
      <c r="I6" s="7">
        <v>0</v>
      </c>
      <c r="J6" s="7">
        <v>8.905745000754843E-2</v>
      </c>
      <c r="K6" s="7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5.7066738326948564E-2</v>
      </c>
      <c r="F7" s="7">
        <v>3.3467980388642585E-2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45</v>
      </c>
      <c r="D8" s="7">
        <v>205.95779116168887</v>
      </c>
      <c r="E8" s="7">
        <v>52.452403489511788</v>
      </c>
      <c r="F8" s="7">
        <v>8.6484201973886172</v>
      </c>
      <c r="G8" s="7">
        <v>2.1084242442615762</v>
      </c>
      <c r="H8" s="7">
        <v>0</v>
      </c>
      <c r="I8" s="7">
        <v>0</v>
      </c>
      <c r="J8" s="7">
        <v>3.9755790752539263E-3</v>
      </c>
      <c r="K8" s="7">
        <v>0</v>
      </c>
    </row>
    <row r="9" spans="2:11" x14ac:dyDescent="0.2">
      <c r="B9" s="1">
        <v>5</v>
      </c>
      <c r="C9" s="3" t="s">
        <v>46</v>
      </c>
      <c r="D9" s="7">
        <v>22.765599255268064</v>
      </c>
      <c r="E9" s="7">
        <v>16.055349152347134</v>
      </c>
      <c r="F9" s="7">
        <v>46.574533407457793</v>
      </c>
      <c r="G9" s="7">
        <v>2.4163928571534274</v>
      </c>
      <c r="H9" s="7">
        <v>0</v>
      </c>
      <c r="I9" s="7">
        <v>0</v>
      </c>
      <c r="J9" s="7">
        <v>0.239359439997373</v>
      </c>
      <c r="K9" s="7">
        <v>0</v>
      </c>
    </row>
    <row r="10" spans="2:11" x14ac:dyDescent="0.2">
      <c r="B10" s="1">
        <v>6</v>
      </c>
      <c r="C10" s="3" t="s">
        <v>47</v>
      </c>
      <c r="D10" s="7">
        <v>9.4173289639673016E-2</v>
      </c>
      <c r="E10" s="7">
        <v>1.6146716021333414</v>
      </c>
      <c r="F10" s="7">
        <v>4.9057800519376995</v>
      </c>
      <c r="G10" s="7">
        <v>0.91415082317023721</v>
      </c>
      <c r="H10" s="7">
        <v>0</v>
      </c>
      <c r="I10" s="7">
        <v>0</v>
      </c>
      <c r="J10" s="7">
        <v>2.4449464878198552E-3</v>
      </c>
      <c r="K10" s="7">
        <v>0</v>
      </c>
    </row>
    <row r="11" spans="2:11" x14ac:dyDescent="0.2">
      <c r="B11" s="1">
        <v>7</v>
      </c>
      <c r="C11" s="3" t="s">
        <v>48</v>
      </c>
      <c r="D11" s="7">
        <v>7.5771025086519623</v>
      </c>
      <c r="E11" s="7">
        <v>11.458378365077788</v>
      </c>
      <c r="F11" s="7">
        <v>20.17489267747403</v>
      </c>
      <c r="G11" s="7">
        <v>1.1806796101374535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51</v>
      </c>
      <c r="D14" s="7">
        <v>0.20507550985266526</v>
      </c>
      <c r="E14" s="7">
        <v>151.23839195160463</v>
      </c>
      <c r="F14" s="7">
        <v>13.389578036062627</v>
      </c>
      <c r="G14" s="7">
        <v>1.210254127390108</v>
      </c>
      <c r="H14" s="7">
        <v>0</v>
      </c>
      <c r="I14" s="7">
        <v>0</v>
      </c>
      <c r="J14" s="7">
        <v>1.8100779608445472E-2</v>
      </c>
      <c r="K14" s="7">
        <v>0</v>
      </c>
    </row>
    <row r="15" spans="2:11" x14ac:dyDescent="0.2">
      <c r="B15" s="1">
        <v>11</v>
      </c>
      <c r="C15" s="3" t="s">
        <v>52</v>
      </c>
      <c r="D15" s="7">
        <v>235.59166311210015</v>
      </c>
      <c r="E15" s="7">
        <v>385.08490392950534</v>
      </c>
      <c r="F15" s="7">
        <v>145.28634091953143</v>
      </c>
      <c r="G15" s="7">
        <v>34.421522175799396</v>
      </c>
      <c r="H15" s="7">
        <v>0</v>
      </c>
      <c r="I15" s="7">
        <v>0</v>
      </c>
      <c r="J15" s="7">
        <v>0.16062184613779751</v>
      </c>
      <c r="K15" s="7">
        <v>0</v>
      </c>
    </row>
    <row r="16" spans="2:11" x14ac:dyDescent="0.2">
      <c r="B16" s="1">
        <v>12</v>
      </c>
      <c r="C16" s="3" t="s">
        <v>53</v>
      </c>
      <c r="D16" s="7">
        <v>217.86589677023446</v>
      </c>
      <c r="E16" s="7">
        <v>14.381490330989489</v>
      </c>
      <c r="F16" s="7">
        <v>7.6722169058785106</v>
      </c>
      <c r="G16" s="7">
        <v>4.3177184669924467</v>
      </c>
      <c r="H16" s="7">
        <v>0</v>
      </c>
      <c r="I16" s="7">
        <v>0</v>
      </c>
      <c r="J16" s="7">
        <v>2.0417474380016253E-2</v>
      </c>
      <c r="K16" s="7">
        <v>0</v>
      </c>
    </row>
    <row r="17" spans="2:11" x14ac:dyDescent="0.2">
      <c r="B17" s="1">
        <v>13</v>
      </c>
      <c r="C17" s="3" t="s">
        <v>54</v>
      </c>
      <c r="D17" s="7">
        <v>0.14201301059845345</v>
      </c>
      <c r="E17" s="7">
        <v>0.24427324846882406</v>
      </c>
      <c r="F17" s="7">
        <v>0.82905846778354264</v>
      </c>
      <c r="G17" s="7">
        <v>6.2426103575609133E-2</v>
      </c>
      <c r="H17" s="7">
        <v>0</v>
      </c>
      <c r="I17" s="7">
        <v>0</v>
      </c>
      <c r="J17" s="7">
        <v>0</v>
      </c>
      <c r="K17" s="7">
        <v>0</v>
      </c>
    </row>
    <row r="18" spans="2:11" x14ac:dyDescent="0.2">
      <c r="B18" s="1">
        <v>14</v>
      </c>
      <c r="C18" s="3" t="s">
        <v>55</v>
      </c>
      <c r="D18" s="7">
        <v>0.21927401687735476</v>
      </c>
      <c r="E18" s="7">
        <v>1.7237002810498958</v>
      </c>
      <c r="F18" s="7">
        <v>5.0975856008492579</v>
      </c>
      <c r="G18" s="7">
        <v>1.0578422810703549</v>
      </c>
      <c r="H18" s="7">
        <v>0</v>
      </c>
      <c r="I18" s="7">
        <v>0</v>
      </c>
      <c r="J18" s="7">
        <v>1.3174575598306291E-4</v>
      </c>
      <c r="K18" s="7">
        <v>0</v>
      </c>
    </row>
    <row r="19" spans="2:11" x14ac:dyDescent="0.2">
      <c r="B19" s="1">
        <v>15</v>
      </c>
      <c r="C19" s="3" t="s">
        <v>56</v>
      </c>
      <c r="D19" s="7">
        <v>37.789631211974999</v>
      </c>
      <c r="E19" s="7">
        <v>33.621948617298656</v>
      </c>
      <c r="F19" s="7">
        <v>50.734305725999292</v>
      </c>
      <c r="G19" s="7">
        <v>6.1243114890375292</v>
      </c>
      <c r="H19" s="7">
        <v>0</v>
      </c>
      <c r="I19" s="7">
        <v>0</v>
      </c>
      <c r="J19" s="7">
        <v>0</v>
      </c>
      <c r="K19" s="7">
        <v>0</v>
      </c>
    </row>
    <row r="20" spans="2:11" x14ac:dyDescent="0.2">
      <c r="B20" s="1">
        <v>16</v>
      </c>
      <c r="C20" s="3" t="s">
        <v>57</v>
      </c>
      <c r="D20" s="7">
        <v>1096.6570766927905</v>
      </c>
      <c r="E20" s="7">
        <v>388.9655694600051</v>
      </c>
      <c r="F20" s="7">
        <v>123.52205780195385</v>
      </c>
      <c r="G20" s="7">
        <v>21.942071437236567</v>
      </c>
      <c r="H20" s="7">
        <v>0</v>
      </c>
      <c r="I20" s="7">
        <v>0</v>
      </c>
      <c r="J20" s="7">
        <v>15.658709047019391</v>
      </c>
      <c r="K20" s="7">
        <v>0</v>
      </c>
    </row>
    <row r="21" spans="2:11" x14ac:dyDescent="0.2">
      <c r="B21" s="1">
        <v>17</v>
      </c>
      <c r="C21" s="3" t="s">
        <v>58</v>
      </c>
      <c r="D21" s="7">
        <v>85.115397369921453</v>
      </c>
      <c r="E21" s="7">
        <v>41.546358854282957</v>
      </c>
      <c r="F21" s="7">
        <v>69.599511013176738</v>
      </c>
      <c r="G21" s="7">
        <v>12.577612210041329</v>
      </c>
      <c r="H21" s="7">
        <v>0</v>
      </c>
      <c r="I21" s="7">
        <v>0</v>
      </c>
      <c r="J21" s="7">
        <v>0.20382984787798356</v>
      </c>
      <c r="K21" s="7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60</v>
      </c>
      <c r="D23" s="7">
        <v>52.090707079460948</v>
      </c>
      <c r="E23" s="7">
        <v>43.002338696597661</v>
      </c>
      <c r="F23" s="7">
        <v>53.716898944447472</v>
      </c>
      <c r="G23" s="7">
        <v>9.0807149817291126</v>
      </c>
      <c r="H23" s="7">
        <v>0</v>
      </c>
      <c r="I23" s="7">
        <v>0</v>
      </c>
      <c r="J23" s="7">
        <v>0.42723227974764294</v>
      </c>
      <c r="K23" s="7">
        <v>0</v>
      </c>
    </row>
    <row r="24" spans="2:11" x14ac:dyDescent="0.2">
      <c r="B24" s="1">
        <v>20</v>
      </c>
      <c r="C24" s="3" t="s">
        <v>61</v>
      </c>
      <c r="D24" s="7">
        <v>9838.9150361590673</v>
      </c>
      <c r="E24" s="7">
        <v>2394.9336075623401</v>
      </c>
      <c r="F24" s="7">
        <v>396.43659292512785</v>
      </c>
      <c r="G24" s="7">
        <v>47.800409766262604</v>
      </c>
      <c r="H24" s="7">
        <v>0</v>
      </c>
      <c r="I24" s="7">
        <v>0</v>
      </c>
      <c r="J24" s="7">
        <v>1087.5111069663221</v>
      </c>
      <c r="K24" s="7">
        <v>0</v>
      </c>
    </row>
    <row r="25" spans="2:11" x14ac:dyDescent="0.2">
      <c r="B25" s="1">
        <v>21</v>
      </c>
      <c r="C25" s="2" t="s">
        <v>62</v>
      </c>
      <c r="D25" s="7">
        <v>1.7950967723942361E-5</v>
      </c>
      <c r="E25" s="7">
        <v>1.0946890781302815E-2</v>
      </c>
      <c r="F25" s="7">
        <v>8.4003067819117011E-2</v>
      </c>
      <c r="G25" s="7">
        <v>8.9506977402267383E-4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63</v>
      </c>
      <c r="D26" s="7">
        <v>2.3751510762992586E-2</v>
      </c>
      <c r="E26" s="7">
        <v>4.6622185245417017E-2</v>
      </c>
      <c r="F26" s="7">
        <v>0.57538784660415243</v>
      </c>
      <c r="G26" s="7">
        <v>2.261219999758592E-3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65</v>
      </c>
      <c r="D28" s="7">
        <v>9.6816021273409588E-4</v>
      </c>
      <c r="E28" s="7">
        <v>4.8873864811727244E-2</v>
      </c>
      <c r="F28" s="7">
        <v>4.559529425539726E-2</v>
      </c>
      <c r="G28" s="7">
        <v>3.221814935373784E-3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66</v>
      </c>
      <c r="D29" s="7">
        <v>1027.9189760864872</v>
      </c>
      <c r="E29" s="7">
        <v>285.66686061507181</v>
      </c>
      <c r="F29" s="7">
        <v>36.940040573993969</v>
      </c>
      <c r="G29" s="7">
        <v>3.6251464823580841</v>
      </c>
      <c r="H29" s="7">
        <v>0</v>
      </c>
      <c r="I29" s="7">
        <v>0</v>
      </c>
      <c r="J29" s="7">
        <v>0.24668434514133919</v>
      </c>
      <c r="K29" s="7">
        <v>0</v>
      </c>
    </row>
    <row r="30" spans="2:11" x14ac:dyDescent="0.2">
      <c r="B30" s="1">
        <v>26</v>
      </c>
      <c r="C30" s="3" t="s">
        <v>67</v>
      </c>
      <c r="D30" s="7">
        <v>6.2048855035744985</v>
      </c>
      <c r="E30" s="7">
        <v>9.4800940226863908</v>
      </c>
      <c r="F30" s="7">
        <v>12.774931758069751</v>
      </c>
      <c r="G30" s="7">
        <v>1.141157943631514</v>
      </c>
      <c r="H30" s="7">
        <v>0</v>
      </c>
      <c r="I30" s="7">
        <v>0</v>
      </c>
      <c r="J30" s="7">
        <v>2.768443344561964E-2</v>
      </c>
      <c r="K30" s="7">
        <v>0</v>
      </c>
    </row>
    <row r="31" spans="2:11" x14ac:dyDescent="0.2">
      <c r="B31" s="1">
        <v>27</v>
      </c>
      <c r="C31" s="3" t="s">
        <v>16</v>
      </c>
      <c r="D31" s="7">
        <v>7.0200969558425558E-2</v>
      </c>
      <c r="E31" s="7">
        <v>4.8089920019108128</v>
      </c>
      <c r="F31" s="7">
        <v>1.5583793405262059</v>
      </c>
      <c r="G31" s="7">
        <v>2.9828503706923082E-2</v>
      </c>
      <c r="H31" s="7">
        <v>0</v>
      </c>
      <c r="I31" s="7">
        <v>0</v>
      </c>
      <c r="J31" s="7">
        <v>0.76282667083894384</v>
      </c>
      <c r="K31" s="7">
        <v>0</v>
      </c>
    </row>
    <row r="32" spans="2:11" x14ac:dyDescent="0.2">
      <c r="B32" s="1">
        <v>28</v>
      </c>
      <c r="C32" s="3" t="s">
        <v>68</v>
      </c>
      <c r="D32" s="7">
        <v>2.9292446849281739</v>
      </c>
      <c r="E32" s="7">
        <v>0.56623445269948425</v>
      </c>
      <c r="F32" s="7">
        <v>1.232698565711047</v>
      </c>
      <c r="G32" s="7">
        <v>0.53221742507621062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69</v>
      </c>
      <c r="D33" s="7">
        <v>1.6974972749333381</v>
      </c>
      <c r="E33" s="7">
        <v>29.100628473820414</v>
      </c>
      <c r="F33" s="7">
        <v>28.389219384344166</v>
      </c>
      <c r="G33" s="7">
        <v>1.9473152186763389</v>
      </c>
      <c r="H33" s="7">
        <v>0</v>
      </c>
      <c r="I33" s="7">
        <v>0</v>
      </c>
      <c r="J33" s="7">
        <v>3.9395525281110131E-3</v>
      </c>
      <c r="K33" s="7">
        <v>0</v>
      </c>
    </row>
    <row r="34" spans="2:11" x14ac:dyDescent="0.2">
      <c r="B34" s="1">
        <v>30</v>
      </c>
      <c r="C34" s="3" t="s">
        <v>70</v>
      </c>
      <c r="D34" s="7">
        <v>66.33432995033273</v>
      </c>
      <c r="E34" s="7">
        <v>70.07148265148345</v>
      </c>
      <c r="F34" s="7">
        <v>26.602110553459326</v>
      </c>
      <c r="G34" s="7">
        <v>3.6691332768252716</v>
      </c>
      <c r="H34" s="7">
        <v>0</v>
      </c>
      <c r="I34" s="7">
        <v>0</v>
      </c>
      <c r="J34" s="7">
        <v>0.28366580200089914</v>
      </c>
      <c r="K34" s="7">
        <v>0</v>
      </c>
    </row>
    <row r="35" spans="2:11" x14ac:dyDescent="0.2">
      <c r="B35" s="1">
        <v>31</v>
      </c>
      <c r="C35" s="2" t="s">
        <v>71</v>
      </c>
      <c r="D35" s="7">
        <v>3.3401631410306263</v>
      </c>
      <c r="E35" s="7">
        <v>0.19131173993639411</v>
      </c>
      <c r="F35" s="7">
        <v>0.20558493094460489</v>
      </c>
      <c r="G35" s="7">
        <v>0.41097658857739527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72</v>
      </c>
      <c r="D36" s="7">
        <v>689.54646301738353</v>
      </c>
      <c r="E36" s="7">
        <v>273.32824749568772</v>
      </c>
      <c r="F36" s="7">
        <v>41.778919992335872</v>
      </c>
      <c r="G36" s="7">
        <v>6.1619218737903632</v>
      </c>
      <c r="H36" s="7">
        <v>0</v>
      </c>
      <c r="I36" s="7">
        <v>0</v>
      </c>
      <c r="J36" s="7">
        <v>10.388561237012738</v>
      </c>
      <c r="K36" s="7">
        <v>0</v>
      </c>
    </row>
    <row r="37" spans="2:11" x14ac:dyDescent="0.2">
      <c r="B37" s="1">
        <v>33</v>
      </c>
      <c r="C37" s="3" t="s">
        <v>103</v>
      </c>
      <c r="D37" s="7">
        <v>342.462940512778</v>
      </c>
      <c r="E37" s="7">
        <v>146.57426647609293</v>
      </c>
      <c r="F37" s="7">
        <v>35.571695349060292</v>
      </c>
      <c r="G37" s="7">
        <v>7.6093154983397051</v>
      </c>
      <c r="H37" s="7">
        <v>0</v>
      </c>
      <c r="I37" s="7">
        <v>0</v>
      </c>
      <c r="J37" s="7">
        <v>0.40858062386767646</v>
      </c>
      <c r="K37" s="7">
        <v>0</v>
      </c>
    </row>
    <row r="38" spans="2:11" x14ac:dyDescent="0.2">
      <c r="B38" s="1">
        <v>34</v>
      </c>
      <c r="C38" s="3" t="s">
        <v>73</v>
      </c>
      <c r="D38" s="7">
        <v>14.88440944644074</v>
      </c>
      <c r="E38" s="7">
        <v>20.666395832447613</v>
      </c>
      <c r="F38" s="7">
        <v>0.59605155383167163</v>
      </c>
      <c r="G38" s="7">
        <v>7.7221399025592351E-3</v>
      </c>
      <c r="H38" s="7">
        <v>0</v>
      </c>
      <c r="I38" s="7">
        <v>0</v>
      </c>
      <c r="J38" s="7">
        <v>2.2892937575125518E-3</v>
      </c>
      <c r="K38" s="7">
        <v>0</v>
      </c>
    </row>
    <row r="39" spans="2:11" x14ac:dyDescent="0.2">
      <c r="B39" s="1">
        <v>35</v>
      </c>
      <c r="C39" s="3" t="s">
        <v>74</v>
      </c>
      <c r="D39" s="7">
        <v>193.65139373988293</v>
      </c>
      <c r="E39" s="7">
        <v>119.93718916306273</v>
      </c>
      <c r="F39" s="7">
        <v>159.10128624936348</v>
      </c>
      <c r="G39" s="7">
        <v>32.740659481776817</v>
      </c>
      <c r="H39" s="7">
        <v>0</v>
      </c>
      <c r="I39" s="7">
        <v>0</v>
      </c>
      <c r="J39" s="7">
        <v>0.51918224405386915</v>
      </c>
      <c r="K39" s="7">
        <v>0</v>
      </c>
    </row>
    <row r="40" spans="2:11" x14ac:dyDescent="0.2">
      <c r="B40" s="1">
        <v>36</v>
      </c>
      <c r="C40" s="3" t="s">
        <v>75</v>
      </c>
      <c r="D40" s="7">
        <v>0.25242282201623284</v>
      </c>
      <c r="E40" s="7">
        <v>4.3124432094256679</v>
      </c>
      <c r="F40" s="7">
        <v>5.0683925429812744</v>
      </c>
      <c r="G40" s="7">
        <v>0.58772881388942366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76</v>
      </c>
      <c r="D41" s="7">
        <v>377.70959406670306</v>
      </c>
      <c r="E41" s="7">
        <v>434.43350648440196</v>
      </c>
      <c r="F41" s="7">
        <v>93.552764664181623</v>
      </c>
      <c r="G41" s="7">
        <v>34.44308564301884</v>
      </c>
      <c r="H41" s="7">
        <v>0</v>
      </c>
      <c r="I41" s="7">
        <v>0</v>
      </c>
      <c r="J41" s="7">
        <v>0.66126675683665959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2017-11-07T07:32:57Z</dcterms:modified>
</cp:coreProperties>
</file>