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88" i="8" l="1"/>
  <c r="BK82" i="8"/>
  <c r="BK75" i="8"/>
  <c r="BK74" i="8"/>
  <c r="BK73" i="8"/>
  <c r="BK72" i="8"/>
  <c r="BK70" i="8"/>
  <c r="BK64" i="8"/>
  <c r="BK58" i="8"/>
  <c r="BK57" i="8"/>
  <c r="BK56" i="8"/>
  <c r="BK55" i="8"/>
  <c r="BK54" i="8"/>
  <c r="BK53" i="8"/>
  <c r="BK52" i="8"/>
  <c r="BK51" i="8"/>
  <c r="BK50" i="8"/>
  <c r="BK49" i="8"/>
  <c r="BK46" i="8"/>
  <c r="BK45" i="8"/>
  <c r="BK39" i="8"/>
  <c r="BK38" i="8"/>
  <c r="BK37" i="8"/>
  <c r="BK36" i="8"/>
  <c r="BK35" i="8"/>
  <c r="BK34" i="8"/>
  <c r="BK33" i="8"/>
  <c r="BK32" i="8"/>
  <c r="BK31" i="8"/>
  <c r="BK30" i="8"/>
  <c r="BK29" i="8"/>
  <c r="BK28" i="8"/>
  <c r="BK27" i="8"/>
  <c r="BK26" i="8"/>
  <c r="BK25" i="8"/>
  <c r="BK23" i="8"/>
  <c r="BK19" i="8"/>
  <c r="BK16" i="8"/>
  <c r="BK15" i="8"/>
  <c r="BK14" i="8"/>
  <c r="BK11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Y76" i="8"/>
  <c r="Z76" i="8"/>
  <c r="AA76" i="8"/>
  <c r="AB76" i="8"/>
  <c r="AC76" i="8"/>
  <c r="AD76" i="8"/>
  <c r="AE76" i="8"/>
  <c r="AF76" i="8"/>
  <c r="AG76" i="8"/>
  <c r="AH76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W77" i="8" s="1"/>
  <c r="AX76" i="8"/>
  <c r="AX77" i="8" s="1"/>
  <c r="AY76" i="8"/>
  <c r="AY77" i="8" s="1"/>
  <c r="AZ76" i="8"/>
  <c r="AZ77" i="8" s="1"/>
  <c r="BA76" i="8"/>
  <c r="BA77" i="8" s="1"/>
  <c r="BB76" i="8"/>
  <c r="BB77" i="8" s="1"/>
  <c r="BC76" i="8"/>
  <c r="BC77" i="8" s="1"/>
  <c r="BD76" i="8"/>
  <c r="BD77" i="8" s="1"/>
  <c r="BE76" i="8"/>
  <c r="BE77" i="8" s="1"/>
  <c r="BF76" i="8"/>
  <c r="BF77" i="8" s="1"/>
  <c r="BG76" i="8"/>
  <c r="BG77" i="8" s="1"/>
  <c r="BH76" i="8"/>
  <c r="BH77" i="8" s="1"/>
  <c r="BI76" i="8"/>
  <c r="BI77" i="8" s="1"/>
  <c r="BJ76" i="8"/>
  <c r="BJ77" i="8" s="1"/>
  <c r="C76" i="8"/>
  <c r="C77" i="8" s="1"/>
  <c r="AV77" i="8"/>
  <c r="BK8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Y77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C2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C40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AB17" i="8"/>
  <c r="AC17" i="8"/>
  <c r="AD17" i="8"/>
  <c r="AE17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E17" i="8"/>
  <c r="BF17" i="8"/>
  <c r="BG17" i="8"/>
  <c r="BH17" i="8"/>
  <c r="BI17" i="8"/>
  <c r="BJ17" i="8"/>
  <c r="C17" i="8"/>
  <c r="C59" i="8"/>
  <c r="C65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47" i="8"/>
  <c r="BK59" i="8" l="1"/>
  <c r="BI60" i="8"/>
  <c r="BE60" i="8"/>
  <c r="BC60" i="8"/>
  <c r="BA60" i="8"/>
  <c r="AY60" i="8"/>
  <c r="AW60" i="8"/>
  <c r="AU60" i="8"/>
  <c r="AS60" i="8"/>
  <c r="AQ60" i="8"/>
  <c r="AO60" i="8"/>
  <c r="AM60" i="8"/>
  <c r="AK60" i="8"/>
  <c r="AI60" i="8"/>
  <c r="AG60" i="8"/>
  <c r="AE60" i="8"/>
  <c r="AC60" i="8"/>
  <c r="AA60" i="8"/>
  <c r="Y60" i="8"/>
  <c r="W60" i="8"/>
  <c r="U60" i="8"/>
  <c r="S60" i="8"/>
  <c r="Q60" i="8"/>
  <c r="O60" i="8"/>
  <c r="M60" i="8"/>
  <c r="K60" i="8"/>
  <c r="I60" i="8"/>
  <c r="G60" i="8"/>
  <c r="E60" i="8"/>
  <c r="AX60" i="8"/>
  <c r="AV60" i="8"/>
  <c r="AT60" i="8"/>
  <c r="AR60" i="8"/>
  <c r="AP60" i="8"/>
  <c r="AN60" i="8"/>
  <c r="AL60" i="8"/>
  <c r="AJ60" i="8"/>
  <c r="AH60" i="8"/>
  <c r="AF60" i="8"/>
  <c r="AD60" i="8"/>
  <c r="AB60" i="8"/>
  <c r="Z60" i="8"/>
  <c r="X60" i="8"/>
  <c r="V60" i="8"/>
  <c r="T60" i="8"/>
  <c r="R60" i="8"/>
  <c r="P60" i="8"/>
  <c r="N60" i="8"/>
  <c r="L60" i="8"/>
  <c r="J60" i="8"/>
  <c r="H60" i="8"/>
  <c r="F60" i="8"/>
  <c r="D60" i="8"/>
  <c r="BK20" i="8"/>
  <c r="BK65" i="8"/>
  <c r="BG60" i="8"/>
  <c r="BK47" i="8"/>
  <c r="BJ60" i="8"/>
  <c r="BF60" i="8"/>
  <c r="BD60" i="8"/>
  <c r="AZ60" i="8"/>
  <c r="BK9" i="8"/>
  <c r="BK12" i="8"/>
  <c r="BK77" i="8"/>
  <c r="BK76" i="8"/>
  <c r="BB60" i="8"/>
  <c r="BK40" i="8"/>
  <c r="BK17" i="8"/>
  <c r="C60" i="8"/>
  <c r="BH60" i="8"/>
  <c r="BI41" i="8"/>
  <c r="BG41" i="8"/>
  <c r="BG84" i="8" s="1"/>
  <c r="BE41" i="8"/>
  <c r="BE84" i="8" s="1"/>
  <c r="BC41" i="8"/>
  <c r="BC84" i="8" s="1"/>
  <c r="BA41" i="8"/>
  <c r="BA84" i="8" s="1"/>
  <c r="AY41" i="8"/>
  <c r="AY84" i="8" s="1"/>
  <c r="AW41" i="8"/>
  <c r="AW84" i="8" s="1"/>
  <c r="AU41" i="8"/>
  <c r="AU84" i="8" s="1"/>
  <c r="AS41" i="8"/>
  <c r="AS84" i="8" s="1"/>
  <c r="AQ41" i="8"/>
  <c r="AQ84" i="8" s="1"/>
  <c r="AO41" i="8"/>
  <c r="AO84" i="8" s="1"/>
  <c r="AM41" i="8"/>
  <c r="AM84" i="8" s="1"/>
  <c r="AK41" i="8"/>
  <c r="AK84" i="8" s="1"/>
  <c r="AI41" i="8"/>
  <c r="AI84" i="8" s="1"/>
  <c r="AG41" i="8"/>
  <c r="AG84" i="8" s="1"/>
  <c r="AE41" i="8"/>
  <c r="AE84" i="8" s="1"/>
  <c r="AC41" i="8"/>
  <c r="AC84" i="8" s="1"/>
  <c r="AA41" i="8"/>
  <c r="AA84" i="8" s="1"/>
  <c r="Y41" i="8"/>
  <c r="Y84" i="8" s="1"/>
  <c r="W41" i="8"/>
  <c r="W84" i="8" s="1"/>
  <c r="BJ41" i="8"/>
  <c r="BH41" i="8"/>
  <c r="BF41" i="8"/>
  <c r="BD41" i="8"/>
  <c r="BD84" i="8" s="1"/>
  <c r="BB41" i="8"/>
  <c r="AZ41" i="8"/>
  <c r="AX41" i="8"/>
  <c r="AV41" i="8"/>
  <c r="AT41" i="8"/>
  <c r="AR41" i="8"/>
  <c r="AP41" i="8"/>
  <c r="AN41" i="8"/>
  <c r="AL41" i="8"/>
  <c r="AJ41" i="8"/>
  <c r="AH41" i="8"/>
  <c r="AF41" i="8"/>
  <c r="AD41" i="8"/>
  <c r="AB41" i="8"/>
  <c r="Z41" i="8"/>
  <c r="X41" i="8"/>
  <c r="V41" i="8"/>
  <c r="T41" i="8"/>
  <c r="R41" i="8"/>
  <c r="P41" i="8"/>
  <c r="N41" i="8"/>
  <c r="L41" i="8"/>
  <c r="J41" i="8"/>
  <c r="H41" i="8"/>
  <c r="F41" i="8"/>
  <c r="D41" i="8"/>
  <c r="U41" i="8"/>
  <c r="U84" i="8" s="1"/>
  <c r="S41" i="8"/>
  <c r="S84" i="8" s="1"/>
  <c r="Q41" i="8"/>
  <c r="Q84" i="8" s="1"/>
  <c r="O41" i="8"/>
  <c r="O84" i="8" s="1"/>
  <c r="M41" i="8"/>
  <c r="M84" i="8" s="1"/>
  <c r="K41" i="8"/>
  <c r="K84" i="8" s="1"/>
  <c r="I41" i="8"/>
  <c r="I84" i="8" s="1"/>
  <c r="G41" i="8"/>
  <c r="G84" i="8" s="1"/>
  <c r="E41" i="8"/>
  <c r="E84" i="8" s="1"/>
  <c r="C41" i="8"/>
  <c r="BI84" i="8" l="1"/>
  <c r="D84" i="8"/>
  <c r="H84" i="8"/>
  <c r="L84" i="8"/>
  <c r="P84" i="8"/>
  <c r="T84" i="8"/>
  <c r="X84" i="8"/>
  <c r="AB84" i="8"/>
  <c r="AF84" i="8"/>
  <c r="AJ84" i="8"/>
  <c r="AN84" i="8"/>
  <c r="AR84" i="8"/>
  <c r="AV84" i="8"/>
  <c r="F84" i="8"/>
  <c r="J84" i="8"/>
  <c r="N84" i="8"/>
  <c r="R84" i="8"/>
  <c r="V84" i="8"/>
  <c r="Z84" i="8"/>
  <c r="AD84" i="8"/>
  <c r="AH84" i="8"/>
  <c r="AL84" i="8"/>
  <c r="AP84" i="8"/>
  <c r="AT84" i="8"/>
  <c r="AX84" i="8"/>
  <c r="AZ84" i="8"/>
  <c r="BB84" i="8"/>
  <c r="BJ84" i="8"/>
  <c r="BF84" i="8"/>
  <c r="BH84" i="8"/>
  <c r="BK60" i="8"/>
  <c r="C84" i="8"/>
  <c r="BK41" i="8"/>
  <c r="BK84" i="8" l="1"/>
</calcChain>
</file>

<file path=xl/sharedStrings.xml><?xml version="1.0" encoding="utf-8"?>
<sst xmlns="http://schemas.openxmlformats.org/spreadsheetml/2006/main" count="186" uniqueCount="144">
  <si>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</si>
  <si>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</si>
  <si>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</si>
  <si>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</si>
  <si>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</si>
  <si>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</si>
  <si>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</si>
  <si>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</si>
  <si>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</si>
  <si>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</si>
  <si>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</si>
  <si>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</si>
  <si>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</si>
  <si>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</si>
  <si>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</si>
  <si>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</si>
  <si>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</si>
  <si>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</si>
  <si>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</si>
  <si>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</si>
  <si>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</si>
  <si>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</si>
  <si>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</si>
  <si>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</si>
  <si>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</si>
  <si>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</si>
  <si>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</si>
  <si>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</si>
  <si>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</si>
  <si>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</si>
  <si>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</si>
  <si>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</si>
  <si>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</si>
  <si>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</si>
  <si>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</si>
  <si>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</si>
  <si>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</si>
  <si>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</si>
  <si>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</si>
  <si>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</si>
  <si>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</si>
  <si>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</si>
  <si>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</si>
  <si>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</si>
  <si>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</si>
  <si>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</si>
  <si>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</si>
  <si>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</si>
  <si>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</si>
  <si>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</si>
  <si>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</si>
  <si>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</si>
  <si>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</si>
  <si>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</si>
  <si>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</si>
  <si>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</si>
  <si>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</si>
  <si>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</si>
  <si>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</si>
  <si>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</si>
  <si>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</si>
  <si>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</si>
  <si>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</si>
  <si>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</si>
  <si>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</si>
  <si>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</si>
  <si>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</si>
  <si>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</si>
  <si>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</si>
  <si>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</si>
  <si>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</si>
  <si>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</si>
  <si>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</si>
  <si>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</si>
  <si>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</si>
  <si>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</si>
  <si>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</si>
  <si>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</si>
  <si>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</si>
  <si>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</si>
  <si>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</si>
  <si>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</si>
  <si>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</si>
  <si>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</si>
  <si>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</si>
  <si>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</si>
  <si>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</si>
  <si>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</si>
  <si>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</si>
  <si>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</si>
  <si>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</si>
  <si>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</si>
  <si>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</si>
  <si>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</si>
  <si>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</si>
  <si>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</si>
  <si>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</si>
  <si>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</si>
  <si>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</si>
  <si>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</si>
  <si>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</si>
  <si>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</si>
  <si>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</si>
  <si>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</si>
  <si>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</si>
  <si>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</si>
  <si>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</si>
  <si>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</si>
  <si>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</si>
  <si>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</si>
  <si>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</si>
  <si>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</si>
  <si>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</si>
  <si>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</si>
  <si>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</si>
  <si>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</si>
  <si>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</si>
  <si>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</si>
  <si>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</si>
  <si>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</si>
  <si>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</si>
  <si>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</si>
  <si>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</si>
  <si>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</si>
  <si>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</si>
  <si>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</si>
  <si>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</si>
  <si>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</si>
  <si>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</si>
  <si>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</si>
  <si>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</si>
  <si>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</si>
  <si>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</si>
  <si>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</si>
  <si>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</si>
  <si>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</si>
  <si>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</si>
  <si>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</si>
  <si>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</si>
  <si>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</si>
  <si>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</si>
  <si>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</si>
  <si>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30/09/2017 (All figures in Rs. Crore)</t>
  </si>
  <si>
    <t>Table showing State wise /Union Territory wise contribution to AAUM of category of schemes as on 30.09.2017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</si>
</sst>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5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3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7.570312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49" t="s">
        <v>77</v>
      </c>
      <c r="B1" s="65" t="s">
        <v>31</v>
      </c>
      <c r="C1" s="56" t="s">
        <v>142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8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0"/>
      <c r="B2" s="66"/>
      <c r="C2" s="73" t="s">
        <v>30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5"/>
      <c r="W2" s="73" t="s">
        <v>26</v>
      </c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5"/>
      <c r="AQ2" s="73" t="s">
        <v>27</v>
      </c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5"/>
      <c r="BK2" s="62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0"/>
      <c r="B3" s="66"/>
      <c r="C3" s="59" t="s">
        <v>11</v>
      </c>
      <c r="D3" s="60"/>
      <c r="E3" s="60"/>
      <c r="F3" s="60"/>
      <c r="G3" s="60"/>
      <c r="H3" s="60"/>
      <c r="I3" s="60"/>
      <c r="J3" s="60"/>
      <c r="K3" s="60"/>
      <c r="L3" s="61"/>
      <c r="M3" s="59" t="s">
        <v>12</v>
      </c>
      <c r="N3" s="60"/>
      <c r="O3" s="60"/>
      <c r="P3" s="60"/>
      <c r="Q3" s="60"/>
      <c r="R3" s="60"/>
      <c r="S3" s="60"/>
      <c r="T3" s="60"/>
      <c r="U3" s="60"/>
      <c r="V3" s="61"/>
      <c r="W3" s="59" t="s">
        <v>11</v>
      </c>
      <c r="X3" s="60"/>
      <c r="Y3" s="60"/>
      <c r="Z3" s="60"/>
      <c r="AA3" s="60"/>
      <c r="AB3" s="60"/>
      <c r="AC3" s="60"/>
      <c r="AD3" s="60"/>
      <c r="AE3" s="60"/>
      <c r="AF3" s="61"/>
      <c r="AG3" s="59" t="s">
        <v>12</v>
      </c>
      <c r="AH3" s="60"/>
      <c r="AI3" s="60"/>
      <c r="AJ3" s="60"/>
      <c r="AK3" s="60"/>
      <c r="AL3" s="60"/>
      <c r="AM3" s="60"/>
      <c r="AN3" s="60"/>
      <c r="AO3" s="60"/>
      <c r="AP3" s="61"/>
      <c r="AQ3" s="59" t="s">
        <v>11</v>
      </c>
      <c r="AR3" s="60"/>
      <c r="AS3" s="60"/>
      <c r="AT3" s="60"/>
      <c r="AU3" s="60"/>
      <c r="AV3" s="60"/>
      <c r="AW3" s="60"/>
      <c r="AX3" s="60"/>
      <c r="AY3" s="60"/>
      <c r="AZ3" s="61"/>
      <c r="BA3" s="59" t="s">
        <v>12</v>
      </c>
      <c r="BB3" s="60"/>
      <c r="BC3" s="60"/>
      <c r="BD3" s="60"/>
      <c r="BE3" s="60"/>
      <c r="BF3" s="60"/>
      <c r="BG3" s="60"/>
      <c r="BH3" s="60"/>
      <c r="BI3" s="60"/>
      <c r="BJ3" s="61"/>
      <c r="BK3" s="63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0"/>
      <c r="B4" s="66"/>
      <c r="C4" s="76" t="s">
        <v>37</v>
      </c>
      <c r="D4" s="77"/>
      <c r="E4" s="77"/>
      <c r="F4" s="77"/>
      <c r="G4" s="78"/>
      <c r="H4" s="70" t="s">
        <v>38</v>
      </c>
      <c r="I4" s="71"/>
      <c r="J4" s="71"/>
      <c r="K4" s="71"/>
      <c r="L4" s="72"/>
      <c r="M4" s="76" t="s">
        <v>37</v>
      </c>
      <c r="N4" s="77"/>
      <c r="O4" s="77"/>
      <c r="P4" s="77"/>
      <c r="Q4" s="78"/>
      <c r="R4" s="70" t="s">
        <v>38</v>
      </c>
      <c r="S4" s="71"/>
      <c r="T4" s="71"/>
      <c r="U4" s="71"/>
      <c r="V4" s="72"/>
      <c r="W4" s="76" t="s">
        <v>37</v>
      </c>
      <c r="X4" s="77"/>
      <c r="Y4" s="77"/>
      <c r="Z4" s="77"/>
      <c r="AA4" s="78"/>
      <c r="AB4" s="70" t="s">
        <v>38</v>
      </c>
      <c r="AC4" s="71"/>
      <c r="AD4" s="71"/>
      <c r="AE4" s="71"/>
      <c r="AF4" s="72"/>
      <c r="AG4" s="76" t="s">
        <v>37</v>
      </c>
      <c r="AH4" s="77"/>
      <c r="AI4" s="77"/>
      <c r="AJ4" s="77"/>
      <c r="AK4" s="78"/>
      <c r="AL4" s="70" t="s">
        <v>38</v>
      </c>
      <c r="AM4" s="71"/>
      <c r="AN4" s="71"/>
      <c r="AO4" s="71"/>
      <c r="AP4" s="72"/>
      <c r="AQ4" s="76" t="s">
        <v>37</v>
      </c>
      <c r="AR4" s="77"/>
      <c r="AS4" s="77"/>
      <c r="AT4" s="77"/>
      <c r="AU4" s="78"/>
      <c r="AV4" s="70" t="s">
        <v>38</v>
      </c>
      <c r="AW4" s="71"/>
      <c r="AX4" s="71"/>
      <c r="AY4" s="71"/>
      <c r="AZ4" s="72"/>
      <c r="BA4" s="76" t="s">
        <v>37</v>
      </c>
      <c r="BB4" s="77"/>
      <c r="BC4" s="77"/>
      <c r="BD4" s="77"/>
      <c r="BE4" s="78"/>
      <c r="BF4" s="70" t="s">
        <v>38</v>
      </c>
      <c r="BG4" s="71"/>
      <c r="BH4" s="71"/>
      <c r="BI4" s="71"/>
      <c r="BJ4" s="72"/>
      <c r="BK4" s="63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0"/>
      <c r="B5" s="66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4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9"/>
    </row>
    <row r="7" spans="1:107" x14ac:dyDescent="0.2">
      <c r="A7" s="23" t="s">
        <v>78</v>
      </c>
      <c r="B7" s="26" t="s">
        <v>13</v>
      </c>
      <c r="C7" s="67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9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7.4240075854267253</v>
      </c>
      <c r="I8" s="28">
        <v>9280.0500819462886</v>
      </c>
      <c r="J8" s="28">
        <v>3381.6035850088192</v>
      </c>
      <c r="K8" s="28">
        <v>0</v>
      </c>
      <c r="L8" s="28">
        <v>223.89817594981554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4.962096852343981</v>
      </c>
      <c r="S8" s="28">
        <v>397.45829021369343</v>
      </c>
      <c r="T8" s="28">
        <v>438.83044086030691</v>
      </c>
      <c r="U8" s="28">
        <v>0</v>
      </c>
      <c r="V8" s="28">
        <v>29.312632339139903</v>
      </c>
      <c r="W8" s="28">
        <v>2.0131438077719867E-3</v>
      </c>
      <c r="X8" s="28">
        <v>128.02774050309984</v>
      </c>
      <c r="Y8" s="28">
        <v>0</v>
      </c>
      <c r="Z8" s="28">
        <v>0</v>
      </c>
      <c r="AA8" s="28">
        <v>0.1778932729263287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0.22766652095651069</v>
      </c>
      <c r="AH8" s="28">
        <v>0.23658914790888247</v>
      </c>
      <c r="AI8" s="28">
        <v>0</v>
      </c>
      <c r="AJ8" s="28">
        <v>0</v>
      </c>
      <c r="AK8" s="28">
        <v>0.66128165267690409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23.98975447369499</v>
      </c>
      <c r="AW8" s="28">
        <v>1271.1745265853094</v>
      </c>
      <c r="AX8" s="28">
        <v>82.264653790685614</v>
      </c>
      <c r="AY8" s="28">
        <v>51.517808251360265</v>
      </c>
      <c r="AZ8" s="28">
        <v>83.29738158269123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14.113611147514481</v>
      </c>
      <c r="BG8" s="28">
        <v>24.068165773457622</v>
      </c>
      <c r="BH8" s="28">
        <v>60.298613549247023</v>
      </c>
      <c r="BI8" s="28">
        <v>0</v>
      </c>
      <c r="BJ8" s="28">
        <v>19.718450147896743</v>
      </c>
      <c r="BK8" s="29">
        <f>SUM(C8:BJ8)</f>
        <v>15523.315460299067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7.4240075854267253</v>
      </c>
      <c r="I9" s="31">
        <f t="shared" si="0"/>
        <v>9280.0500819462886</v>
      </c>
      <c r="J9" s="31">
        <f t="shared" si="0"/>
        <v>3381.6035850088192</v>
      </c>
      <c r="K9" s="31">
        <f t="shared" si="0"/>
        <v>0</v>
      </c>
      <c r="L9" s="31">
        <f t="shared" si="0"/>
        <v>223.89817594981554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4.962096852343981</v>
      </c>
      <c r="S9" s="31">
        <f t="shared" si="0"/>
        <v>397.45829021369343</v>
      </c>
      <c r="T9" s="31">
        <f t="shared" si="0"/>
        <v>438.83044086030691</v>
      </c>
      <c r="U9" s="31">
        <f t="shared" si="0"/>
        <v>0</v>
      </c>
      <c r="V9" s="31">
        <f t="shared" si="0"/>
        <v>29.312632339139903</v>
      </c>
      <c r="W9" s="31">
        <f t="shared" si="0"/>
        <v>2.0131438077719867E-3</v>
      </c>
      <c r="X9" s="31">
        <f t="shared" si="0"/>
        <v>128.02774050309984</v>
      </c>
      <c r="Y9" s="31">
        <f t="shared" si="0"/>
        <v>0</v>
      </c>
      <c r="Z9" s="31">
        <f t="shared" si="0"/>
        <v>0</v>
      </c>
      <c r="AA9" s="31">
        <f t="shared" si="0"/>
        <v>0.1778932729263287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0.22766652095651069</v>
      </c>
      <c r="AH9" s="31">
        <f t="shared" si="0"/>
        <v>0.23658914790888247</v>
      </c>
      <c r="AI9" s="31">
        <f t="shared" si="0"/>
        <v>0</v>
      </c>
      <c r="AJ9" s="31">
        <f t="shared" si="0"/>
        <v>0</v>
      </c>
      <c r="AK9" s="31">
        <f t="shared" si="0"/>
        <v>0.66128165267690409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23.98975447369499</v>
      </c>
      <c r="AW9" s="31">
        <f t="shared" si="0"/>
        <v>1271.1745265853094</v>
      </c>
      <c r="AX9" s="31">
        <f t="shared" si="0"/>
        <v>82.264653790685614</v>
      </c>
      <c r="AY9" s="31">
        <f t="shared" si="0"/>
        <v>51.517808251360265</v>
      </c>
      <c r="AZ9" s="31">
        <f t="shared" si="0"/>
        <v>83.29738158269123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14.113611147514481</v>
      </c>
      <c r="BG9" s="31">
        <f t="shared" si="0"/>
        <v>24.068165773457622</v>
      </c>
      <c r="BH9" s="31">
        <f t="shared" si="0"/>
        <v>60.298613549247023</v>
      </c>
      <c r="BI9" s="31">
        <f t="shared" si="0"/>
        <v>0</v>
      </c>
      <c r="BJ9" s="31">
        <f t="shared" si="0"/>
        <v>19.718450147896743</v>
      </c>
      <c r="BK9" s="29">
        <f>SUM(C9:BJ9)</f>
        <v>15523.315460299067</v>
      </c>
    </row>
    <row r="10" spans="1:107" x14ac:dyDescent="0.2">
      <c r="A10" s="23" t="s">
        <v>79</v>
      </c>
      <c r="B10" s="26" t="s">
        <v>3</v>
      </c>
      <c r="C10" s="46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8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0.58240320735747764</v>
      </c>
      <c r="I11" s="28">
        <v>2.1144950641889326</v>
      </c>
      <c r="J11" s="28">
        <v>0.47080405808646808</v>
      </c>
      <c r="K11" s="28">
        <v>0</v>
      </c>
      <c r="L11" s="28">
        <v>18.218145806435412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0.75702708389799067</v>
      </c>
      <c r="S11" s="28">
        <v>0.64073478156033925</v>
      </c>
      <c r="T11" s="28">
        <v>11.411901225348187</v>
      </c>
      <c r="U11" s="28">
        <v>0</v>
      </c>
      <c r="V11" s="28">
        <v>0.60036203175853553</v>
      </c>
      <c r="W11" s="28">
        <v>0</v>
      </c>
      <c r="X11" s="28">
        <v>0</v>
      </c>
      <c r="Y11" s="28">
        <v>0</v>
      </c>
      <c r="Z11" s="28">
        <v>0</v>
      </c>
      <c r="AA11" s="28">
        <v>3.1594202558265561E-2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5.4345786018863779E-2</v>
      </c>
      <c r="AH11" s="28">
        <v>0</v>
      </c>
      <c r="AI11" s="28">
        <v>0</v>
      </c>
      <c r="AJ11" s="28">
        <v>0</v>
      </c>
      <c r="AK11" s="28">
        <v>5.0095578753384974E-2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2.2079795584424704</v>
      </c>
      <c r="AW11" s="28">
        <v>11.300294504271966</v>
      </c>
      <c r="AX11" s="28">
        <v>7.2760997116138917</v>
      </c>
      <c r="AY11" s="28">
        <v>0</v>
      </c>
      <c r="AZ11" s="28">
        <v>8.7476836237778244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3.1832978238758427</v>
      </c>
      <c r="BG11" s="28">
        <v>14.708530109320105</v>
      </c>
      <c r="BH11" s="28">
        <v>7.0989509239271227</v>
      </c>
      <c r="BI11" s="28">
        <v>0</v>
      </c>
      <c r="BJ11" s="28">
        <v>2.24335887307361</v>
      </c>
      <c r="BK11" s="29">
        <f t="shared" ref="BK11:BK12" si="1">SUM(C11:BJ11)</f>
        <v>91.698103954266699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0.58240320735747764</v>
      </c>
      <c r="I12" s="31">
        <f t="shared" si="2"/>
        <v>2.1144950641889326</v>
      </c>
      <c r="J12" s="31">
        <f t="shared" si="2"/>
        <v>0.47080405808646808</v>
      </c>
      <c r="K12" s="31">
        <f t="shared" si="2"/>
        <v>0</v>
      </c>
      <c r="L12" s="31">
        <f t="shared" si="2"/>
        <v>18.218145806435412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0.75702708389799067</v>
      </c>
      <c r="S12" s="31">
        <f t="shared" si="2"/>
        <v>0.64073478156033925</v>
      </c>
      <c r="T12" s="31">
        <f t="shared" si="2"/>
        <v>11.411901225348187</v>
      </c>
      <c r="U12" s="31">
        <f t="shared" si="2"/>
        <v>0</v>
      </c>
      <c r="V12" s="31">
        <f t="shared" si="2"/>
        <v>0.60036203175853553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3.1594202558265561E-2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5.4345786018863779E-2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5.0095578753384974E-2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2.2079795584424704</v>
      </c>
      <c r="AW12" s="31">
        <f t="shared" si="2"/>
        <v>11.300294504271966</v>
      </c>
      <c r="AX12" s="31">
        <f t="shared" si="2"/>
        <v>7.2760997116138917</v>
      </c>
      <c r="AY12" s="31">
        <f t="shared" si="2"/>
        <v>0</v>
      </c>
      <c r="AZ12" s="31">
        <f t="shared" si="2"/>
        <v>8.7476836237778244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3.1832978238758427</v>
      </c>
      <c r="BG12" s="31">
        <f t="shared" si="2"/>
        <v>14.708530109320105</v>
      </c>
      <c r="BH12" s="31">
        <f t="shared" si="2"/>
        <v>7.0989509239271227</v>
      </c>
      <c r="BI12" s="31">
        <f t="shared" si="2"/>
        <v>0</v>
      </c>
      <c r="BJ12" s="31">
        <f t="shared" si="2"/>
        <v>2.24335887307361</v>
      </c>
      <c r="BK12" s="29">
        <f t="shared" si="1"/>
        <v>91.698103954266699</v>
      </c>
    </row>
    <row r="13" spans="1:107" x14ac:dyDescent="0.2">
      <c r="A13" s="23" t="s">
        <v>80</v>
      </c>
      <c r="B13" s="26" t="s">
        <v>10</v>
      </c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8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0.26905740403320427</v>
      </c>
      <c r="I14" s="28">
        <v>21.490379643333444</v>
      </c>
      <c r="J14" s="28">
        <v>0</v>
      </c>
      <c r="K14" s="28">
        <v>0</v>
      </c>
      <c r="L14" s="28">
        <v>23.49633814736687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0.10726199483310171</v>
      </c>
      <c r="S14" s="28">
        <v>20.474813740600226</v>
      </c>
      <c r="T14" s="28">
        <v>0</v>
      </c>
      <c r="U14" s="28">
        <v>0</v>
      </c>
      <c r="V14" s="28">
        <v>0.19292499753310305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0.61605092283308827</v>
      </c>
      <c r="AW14" s="28">
        <v>5.8161361140007424</v>
      </c>
      <c r="AX14" s="28">
        <v>0</v>
      </c>
      <c r="AY14" s="28">
        <v>0</v>
      </c>
      <c r="AZ14" s="28">
        <v>6.3365744601338179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0.57695384006578276</v>
      </c>
      <c r="BG14" s="28">
        <v>0</v>
      </c>
      <c r="BH14" s="28">
        <v>0.69429066666670058</v>
      </c>
      <c r="BI14" s="28">
        <v>0</v>
      </c>
      <c r="BJ14" s="28">
        <v>0.69918226003320139</v>
      </c>
      <c r="BK14" s="29">
        <f t="shared" ref="BK14:BK17" si="3">SUM(C14:BJ14)</f>
        <v>80.76996419143326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0.11824265929980105</v>
      </c>
      <c r="I15" s="28">
        <v>18.924550000000185</v>
      </c>
      <c r="J15" s="28">
        <v>0</v>
      </c>
      <c r="K15" s="28">
        <v>0</v>
      </c>
      <c r="L15" s="28">
        <v>21.346892400000112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7.9798519199900789E-2</v>
      </c>
      <c r="S15" s="28">
        <v>18.924550000000185</v>
      </c>
      <c r="T15" s="28">
        <v>0</v>
      </c>
      <c r="U15" s="28">
        <v>0</v>
      </c>
      <c r="V15" s="28">
        <v>8.9576203333200877E-2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1.1343339058659341</v>
      </c>
      <c r="AW15" s="28">
        <v>11.250107806667732</v>
      </c>
      <c r="AX15" s="28">
        <v>0</v>
      </c>
      <c r="AY15" s="28">
        <v>0</v>
      </c>
      <c r="AZ15" s="28">
        <v>5.0153339608001932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0.1361163120993156</v>
      </c>
      <c r="BG15" s="28">
        <v>0</v>
      </c>
      <c r="BH15" s="28">
        <v>0</v>
      </c>
      <c r="BI15" s="28">
        <v>0</v>
      </c>
      <c r="BJ15" s="28">
        <v>5.0985937586335028</v>
      </c>
      <c r="BK15" s="29">
        <f t="shared" si="3"/>
        <v>82.11809552590006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0.16509142410000288</v>
      </c>
      <c r="I16" s="28">
        <v>6.456081310000112</v>
      </c>
      <c r="J16" s="28">
        <v>0</v>
      </c>
      <c r="K16" s="28">
        <v>0</v>
      </c>
      <c r="L16" s="28">
        <v>7.0461778719333221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0.22329674186660387</v>
      </c>
      <c r="S16" s="28">
        <v>0</v>
      </c>
      <c r="T16" s="28">
        <v>6.3171050000001089E-2</v>
      </c>
      <c r="U16" s="28">
        <v>0</v>
      </c>
      <c r="V16" s="28">
        <v>1.4807755470666257</v>
      </c>
      <c r="W16" s="28">
        <v>0</v>
      </c>
      <c r="X16" s="28">
        <v>0.86953883333354842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1.4285279333005722E-3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0.91020777299923306</v>
      </c>
      <c r="AW16" s="28">
        <v>1.1788113523669723</v>
      </c>
      <c r="AX16" s="28">
        <v>0.62109916666684872</v>
      </c>
      <c r="AY16" s="28">
        <v>0</v>
      </c>
      <c r="AZ16" s="28">
        <v>4.3576069094677443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1.0231098222319697</v>
      </c>
      <c r="BG16" s="28">
        <v>6.2109916666624881E-2</v>
      </c>
      <c r="BH16" s="28">
        <v>0.86953883333354831</v>
      </c>
      <c r="BI16" s="28">
        <v>0</v>
      </c>
      <c r="BJ16" s="28">
        <v>1.6991546547668805</v>
      </c>
      <c r="BK16" s="29">
        <f t="shared" si="3"/>
        <v>27.027199734733337</v>
      </c>
    </row>
    <row r="17" spans="1:63" x14ac:dyDescent="0.2">
      <c r="A17" s="23"/>
      <c r="B17" s="30" t="s">
        <v>95</v>
      </c>
      <c r="C17" s="31">
        <f t="shared" ref="C17:AH17" si="4">SUM(C14:C16)</f>
        <v>0</v>
      </c>
      <c r="D17" s="31">
        <f t="shared" si="4"/>
        <v>0</v>
      </c>
      <c r="E17" s="31">
        <f t="shared" si="4"/>
        <v>0</v>
      </c>
      <c r="F17" s="31">
        <f t="shared" si="4"/>
        <v>0</v>
      </c>
      <c r="G17" s="31">
        <f t="shared" si="4"/>
        <v>0</v>
      </c>
      <c r="H17" s="31">
        <f t="shared" si="4"/>
        <v>0.55239148743300825</v>
      </c>
      <c r="I17" s="31">
        <f t="shared" si="4"/>
        <v>46.871010953333737</v>
      </c>
      <c r="J17" s="31">
        <f t="shared" si="4"/>
        <v>0</v>
      </c>
      <c r="K17" s="31">
        <f t="shared" si="4"/>
        <v>0</v>
      </c>
      <c r="L17" s="31">
        <f t="shared" si="4"/>
        <v>51.88940841930031</v>
      </c>
      <c r="M17" s="31">
        <f t="shared" si="4"/>
        <v>0</v>
      </c>
      <c r="N17" s="31">
        <f t="shared" si="4"/>
        <v>0</v>
      </c>
      <c r="O17" s="31">
        <f t="shared" si="4"/>
        <v>0</v>
      </c>
      <c r="P17" s="31">
        <f t="shared" si="4"/>
        <v>0</v>
      </c>
      <c r="Q17" s="31">
        <f t="shared" si="4"/>
        <v>0</v>
      </c>
      <c r="R17" s="31">
        <f t="shared" si="4"/>
        <v>0.41035725589960637</v>
      </c>
      <c r="S17" s="31">
        <f t="shared" si="4"/>
        <v>39.399363740600407</v>
      </c>
      <c r="T17" s="31">
        <f t="shared" si="4"/>
        <v>6.3171050000001089E-2</v>
      </c>
      <c r="U17" s="31">
        <f t="shared" si="4"/>
        <v>0</v>
      </c>
      <c r="V17" s="31">
        <f t="shared" si="4"/>
        <v>1.7632767479329297</v>
      </c>
      <c r="W17" s="31">
        <f t="shared" si="4"/>
        <v>0</v>
      </c>
      <c r="X17" s="31">
        <f t="shared" si="4"/>
        <v>0.86953883333354842</v>
      </c>
      <c r="Y17" s="31">
        <f t="shared" si="4"/>
        <v>0</v>
      </c>
      <c r="Z17" s="31">
        <f t="shared" si="4"/>
        <v>0</v>
      </c>
      <c r="AA17" s="31">
        <f t="shared" si="4"/>
        <v>0</v>
      </c>
      <c r="AB17" s="31">
        <f t="shared" si="4"/>
        <v>0</v>
      </c>
      <c r="AC17" s="31">
        <f t="shared" si="4"/>
        <v>0</v>
      </c>
      <c r="AD17" s="31">
        <f t="shared" si="4"/>
        <v>0</v>
      </c>
      <c r="AE17" s="31">
        <f t="shared" si="4"/>
        <v>0</v>
      </c>
      <c r="AF17" s="31">
        <f t="shared" si="4"/>
        <v>0</v>
      </c>
      <c r="AG17" s="31">
        <f t="shared" si="4"/>
        <v>1.4285279333005722E-3</v>
      </c>
      <c r="AH17" s="31">
        <f t="shared" si="4"/>
        <v>0</v>
      </c>
      <c r="AI17" s="31">
        <f t="shared" ref="AI17:BN17" si="5">SUM(AI14:AI16)</f>
        <v>0</v>
      </c>
      <c r="AJ17" s="31">
        <f t="shared" si="5"/>
        <v>0</v>
      </c>
      <c r="AK17" s="31">
        <f t="shared" si="5"/>
        <v>0</v>
      </c>
      <c r="AL17" s="31">
        <f t="shared" si="5"/>
        <v>0</v>
      </c>
      <c r="AM17" s="31">
        <f t="shared" si="5"/>
        <v>0</v>
      </c>
      <c r="AN17" s="31">
        <f t="shared" si="5"/>
        <v>0</v>
      </c>
      <c r="AO17" s="31">
        <f t="shared" si="5"/>
        <v>0</v>
      </c>
      <c r="AP17" s="31">
        <f t="shared" si="5"/>
        <v>0</v>
      </c>
      <c r="AQ17" s="31">
        <f t="shared" si="5"/>
        <v>0</v>
      </c>
      <c r="AR17" s="31">
        <f t="shared" si="5"/>
        <v>0</v>
      </c>
      <c r="AS17" s="31">
        <f t="shared" si="5"/>
        <v>0</v>
      </c>
      <c r="AT17" s="31">
        <f t="shared" si="5"/>
        <v>0</v>
      </c>
      <c r="AU17" s="31">
        <f t="shared" si="5"/>
        <v>0</v>
      </c>
      <c r="AV17" s="31">
        <f t="shared" si="5"/>
        <v>2.6605926016982551</v>
      </c>
      <c r="AW17" s="31">
        <f t="shared" si="5"/>
        <v>18.245055273035444</v>
      </c>
      <c r="AX17" s="31">
        <f t="shared" si="5"/>
        <v>0.62109916666684872</v>
      </c>
      <c r="AY17" s="31">
        <f t="shared" si="5"/>
        <v>0</v>
      </c>
      <c r="AZ17" s="31">
        <f t="shared" si="5"/>
        <v>15.709515330401755</v>
      </c>
      <c r="BA17" s="31">
        <f t="shared" si="5"/>
        <v>0</v>
      </c>
      <c r="BB17" s="31">
        <f t="shared" si="5"/>
        <v>0</v>
      </c>
      <c r="BC17" s="31">
        <f t="shared" si="5"/>
        <v>0</v>
      </c>
      <c r="BD17" s="31">
        <f t="shared" si="5"/>
        <v>0</v>
      </c>
      <c r="BE17" s="31">
        <f t="shared" si="5"/>
        <v>0</v>
      </c>
      <c r="BF17" s="31">
        <f t="shared" si="5"/>
        <v>1.7361799743970681</v>
      </c>
      <c r="BG17" s="31">
        <f t="shared" si="5"/>
        <v>6.2109916666624881E-2</v>
      </c>
      <c r="BH17" s="31">
        <f t="shared" si="5"/>
        <v>1.5638295000002489</v>
      </c>
      <c r="BI17" s="31">
        <f t="shared" si="5"/>
        <v>0</v>
      </c>
      <c r="BJ17" s="31">
        <f t="shared" si="5"/>
        <v>7.4969306734335852</v>
      </c>
      <c r="BK17" s="29">
        <f t="shared" si="3"/>
        <v>189.91525945206669</v>
      </c>
    </row>
    <row r="18" spans="1:63" x14ac:dyDescent="0.2">
      <c r="A18" s="23" t="s">
        <v>81</v>
      </c>
      <c r="B18" s="26" t="s">
        <v>14</v>
      </c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</row>
    <row r="19" spans="1:63" x14ac:dyDescent="0.2">
      <c r="A19" s="23"/>
      <c r="B19" s="30" t="s">
        <v>39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29">
        <f t="shared" ref="BK19:BK20" si="6">SUM(C19:BJ19)</f>
        <v>0</v>
      </c>
    </row>
    <row r="20" spans="1:63" x14ac:dyDescent="0.2">
      <c r="A20" s="23"/>
      <c r="B20" s="30" t="s">
        <v>94</v>
      </c>
      <c r="C20" s="31">
        <f>SUM(C19)</f>
        <v>0</v>
      </c>
      <c r="D20" s="31">
        <f t="shared" ref="D20:BJ20" si="7">SUM(D19)</f>
        <v>0</v>
      </c>
      <c r="E20" s="31">
        <f t="shared" si="7"/>
        <v>0</v>
      </c>
      <c r="F20" s="31">
        <f t="shared" si="7"/>
        <v>0</v>
      </c>
      <c r="G20" s="31">
        <f t="shared" si="7"/>
        <v>0</v>
      </c>
      <c r="H20" s="31">
        <f t="shared" si="7"/>
        <v>0</v>
      </c>
      <c r="I20" s="31">
        <f t="shared" si="7"/>
        <v>0</v>
      </c>
      <c r="J20" s="31">
        <f t="shared" si="7"/>
        <v>0</v>
      </c>
      <c r="K20" s="31">
        <f t="shared" si="7"/>
        <v>0</v>
      </c>
      <c r="L20" s="31">
        <f t="shared" si="7"/>
        <v>0</v>
      </c>
      <c r="M20" s="31">
        <f t="shared" si="7"/>
        <v>0</v>
      </c>
      <c r="N20" s="31">
        <f t="shared" si="7"/>
        <v>0</v>
      </c>
      <c r="O20" s="31">
        <f t="shared" si="7"/>
        <v>0</v>
      </c>
      <c r="P20" s="31">
        <f t="shared" si="7"/>
        <v>0</v>
      </c>
      <c r="Q20" s="31">
        <f t="shared" si="7"/>
        <v>0</v>
      </c>
      <c r="R20" s="31">
        <f t="shared" si="7"/>
        <v>0</v>
      </c>
      <c r="S20" s="31">
        <f t="shared" si="7"/>
        <v>0</v>
      </c>
      <c r="T20" s="31">
        <f t="shared" si="7"/>
        <v>0</v>
      </c>
      <c r="U20" s="31">
        <f t="shared" si="7"/>
        <v>0</v>
      </c>
      <c r="V20" s="31">
        <f t="shared" si="7"/>
        <v>0</v>
      </c>
      <c r="W20" s="31">
        <f t="shared" si="7"/>
        <v>0</v>
      </c>
      <c r="X20" s="31">
        <f t="shared" si="7"/>
        <v>0</v>
      </c>
      <c r="Y20" s="31">
        <f t="shared" si="7"/>
        <v>0</v>
      </c>
      <c r="Z20" s="31">
        <f t="shared" si="7"/>
        <v>0</v>
      </c>
      <c r="AA20" s="31">
        <f t="shared" si="7"/>
        <v>0</v>
      </c>
      <c r="AB20" s="31">
        <f t="shared" si="7"/>
        <v>0</v>
      </c>
      <c r="AC20" s="31">
        <f t="shared" si="7"/>
        <v>0</v>
      </c>
      <c r="AD20" s="31">
        <f t="shared" si="7"/>
        <v>0</v>
      </c>
      <c r="AE20" s="31">
        <f t="shared" si="7"/>
        <v>0</v>
      </c>
      <c r="AF20" s="31">
        <f t="shared" si="7"/>
        <v>0</v>
      </c>
      <c r="AG20" s="31">
        <f t="shared" si="7"/>
        <v>0</v>
      </c>
      <c r="AH20" s="31">
        <f t="shared" si="7"/>
        <v>0</v>
      </c>
      <c r="AI20" s="31">
        <f t="shared" si="7"/>
        <v>0</v>
      </c>
      <c r="AJ20" s="31">
        <f t="shared" si="7"/>
        <v>0</v>
      </c>
      <c r="AK20" s="31">
        <f t="shared" si="7"/>
        <v>0</v>
      </c>
      <c r="AL20" s="31">
        <f t="shared" si="7"/>
        <v>0</v>
      </c>
      <c r="AM20" s="31">
        <f t="shared" si="7"/>
        <v>0</v>
      </c>
      <c r="AN20" s="31">
        <f t="shared" si="7"/>
        <v>0</v>
      </c>
      <c r="AO20" s="31">
        <f t="shared" si="7"/>
        <v>0</v>
      </c>
      <c r="AP20" s="31">
        <f t="shared" si="7"/>
        <v>0</v>
      </c>
      <c r="AQ20" s="31">
        <f t="shared" si="7"/>
        <v>0</v>
      </c>
      <c r="AR20" s="31">
        <f t="shared" si="7"/>
        <v>0</v>
      </c>
      <c r="AS20" s="31">
        <f t="shared" si="7"/>
        <v>0</v>
      </c>
      <c r="AT20" s="31">
        <f t="shared" si="7"/>
        <v>0</v>
      </c>
      <c r="AU20" s="31">
        <f t="shared" si="7"/>
        <v>0</v>
      </c>
      <c r="AV20" s="31">
        <f t="shared" si="7"/>
        <v>0</v>
      </c>
      <c r="AW20" s="31">
        <f t="shared" si="7"/>
        <v>0</v>
      </c>
      <c r="AX20" s="31">
        <f t="shared" si="7"/>
        <v>0</v>
      </c>
      <c r="AY20" s="31">
        <f t="shared" si="7"/>
        <v>0</v>
      </c>
      <c r="AZ20" s="31">
        <f t="shared" si="7"/>
        <v>0</v>
      </c>
      <c r="BA20" s="31">
        <f t="shared" si="7"/>
        <v>0</v>
      </c>
      <c r="BB20" s="31">
        <f t="shared" si="7"/>
        <v>0</v>
      </c>
      <c r="BC20" s="31">
        <f t="shared" si="7"/>
        <v>0</v>
      </c>
      <c r="BD20" s="31">
        <f t="shared" si="7"/>
        <v>0</v>
      </c>
      <c r="BE20" s="31">
        <f t="shared" si="7"/>
        <v>0</v>
      </c>
      <c r="BF20" s="31">
        <f t="shared" si="7"/>
        <v>0</v>
      </c>
      <c r="BG20" s="31">
        <f t="shared" si="7"/>
        <v>0</v>
      </c>
      <c r="BH20" s="31">
        <f t="shared" si="7"/>
        <v>0</v>
      </c>
      <c r="BI20" s="31">
        <f t="shared" si="7"/>
        <v>0</v>
      </c>
      <c r="BJ20" s="31">
        <f t="shared" si="7"/>
        <v>0</v>
      </c>
      <c r="BK20" s="29">
        <f t="shared" si="6"/>
        <v>0</v>
      </c>
    </row>
    <row r="21" spans="1:63" x14ac:dyDescent="0.2">
      <c r="A21" s="23" t="s">
        <v>83</v>
      </c>
      <c r="B21" s="26" t="s">
        <v>99</v>
      </c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8"/>
    </row>
    <row r="22" spans="1:63" x14ac:dyDescent="0.2">
      <c r="A22" s="23"/>
      <c r="B22" s="32" t="s">
        <v>39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</row>
    <row r="23" spans="1:63" x14ac:dyDescent="0.2">
      <c r="A23" s="23"/>
      <c r="B23" s="30" t="s">
        <v>93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>SUM(C23:BJ23)</f>
        <v>0</v>
      </c>
    </row>
    <row r="24" spans="1:63" x14ac:dyDescent="0.2">
      <c r="A24" s="23" t="s">
        <v>84</v>
      </c>
      <c r="B24" s="26" t="s">
        <v>15</v>
      </c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8"/>
    </row>
    <row r="25" spans="1:63" x14ac:dyDescent="0.2">
      <c r="A25" s="23"/>
      <c r="B25" s="27" t="s">
        <v>109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1.2362476098290427</v>
      </c>
      <c r="I25" s="28">
        <v>70.608792635436771</v>
      </c>
      <c r="J25" s="28">
        <v>2.3592620424255339</v>
      </c>
      <c r="K25" s="28">
        <v>0</v>
      </c>
      <c r="L25" s="28">
        <v>134.02341865703053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0.9261036587961724</v>
      </c>
      <c r="S25" s="28">
        <v>6.8163355991775525</v>
      </c>
      <c r="T25" s="28">
        <v>1.7157639953943251</v>
      </c>
      <c r="U25" s="28">
        <v>0</v>
      </c>
      <c r="V25" s="28">
        <v>7.0119261503767163</v>
      </c>
      <c r="W25" s="28">
        <v>3.0002667065723403E-2</v>
      </c>
      <c r="X25" s="28">
        <v>1.2219453710057437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0.12142194459713229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21.911354878099669</v>
      </c>
      <c r="AW25" s="28">
        <v>117.09061444438652</v>
      </c>
      <c r="AX25" s="28">
        <v>4.5257286198978388</v>
      </c>
      <c r="AY25" s="28">
        <v>0</v>
      </c>
      <c r="AZ25" s="28">
        <v>121.32313881085454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21.433679939966126</v>
      </c>
      <c r="BG25" s="28">
        <v>1.8247643767582764</v>
      </c>
      <c r="BH25" s="28">
        <v>8.6170332775387752</v>
      </c>
      <c r="BI25" s="28">
        <v>0</v>
      </c>
      <c r="BJ25" s="28">
        <v>8.8772431129630736</v>
      </c>
      <c r="BK25" s="29">
        <f t="shared" ref="BK25:BK41" si="8">SUM(C25:BJ25)</f>
        <v>531.67477779160015</v>
      </c>
    </row>
    <row r="26" spans="1:63" x14ac:dyDescent="0.2">
      <c r="A26" s="23"/>
      <c r="B26" s="27" t="s">
        <v>110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7.0651693933370979E-2</v>
      </c>
      <c r="I26" s="28">
        <v>0</v>
      </c>
      <c r="J26" s="28">
        <v>0</v>
      </c>
      <c r="K26" s="28">
        <v>0</v>
      </c>
      <c r="L26" s="28">
        <v>5.3060826666653321E-2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5.2713425599852967E-2</v>
      </c>
      <c r="S26" s="28">
        <v>0</v>
      </c>
      <c r="T26" s="28">
        <v>0</v>
      </c>
      <c r="U26" s="28">
        <v>0</v>
      </c>
      <c r="V26" s="28">
        <v>0.18836593466678925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2.2095472933302218E-2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3.3535985827992678</v>
      </c>
      <c r="AW26" s="28">
        <v>2.6392798210002621</v>
      </c>
      <c r="AX26" s="28">
        <v>3.9074730000003915E-2</v>
      </c>
      <c r="AY26" s="28">
        <v>0</v>
      </c>
      <c r="AZ26" s="28">
        <v>11.114864996067773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1.232985770866126</v>
      </c>
      <c r="BG26" s="28">
        <v>0</v>
      </c>
      <c r="BH26" s="28">
        <v>0</v>
      </c>
      <c r="BI26" s="28">
        <v>0</v>
      </c>
      <c r="BJ26" s="28">
        <v>0.30663211609993074</v>
      </c>
      <c r="BK26" s="29">
        <f t="shared" si="8"/>
        <v>19.073323370633332</v>
      </c>
    </row>
    <row r="27" spans="1:63" x14ac:dyDescent="0.2">
      <c r="A27" s="23"/>
      <c r="B27" s="27" t="s">
        <v>111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0.10981247989972041</v>
      </c>
      <c r="I27" s="28">
        <v>0</v>
      </c>
      <c r="J27" s="28">
        <v>0</v>
      </c>
      <c r="K27" s="28">
        <v>0</v>
      </c>
      <c r="L27" s="28">
        <v>0.25464468760017922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0.21232053109983282</v>
      </c>
      <c r="S27" s="28">
        <v>0</v>
      </c>
      <c r="T27" s="28">
        <v>0</v>
      </c>
      <c r="U27" s="28">
        <v>0</v>
      </c>
      <c r="V27" s="28">
        <v>0.51756091500026757</v>
      </c>
      <c r="W27" s="28">
        <v>3.4440586332136827E-3</v>
      </c>
      <c r="X27" s="28">
        <v>1.3176171766652348E-2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0.1509026123336995</v>
      </c>
      <c r="AH27" s="28">
        <v>1.4728690000058513E-2</v>
      </c>
      <c r="AI27" s="28">
        <v>0</v>
      </c>
      <c r="AJ27" s="28">
        <v>0</v>
      </c>
      <c r="AK27" s="28">
        <v>8.1855962266825191E-2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4.6155722014744738</v>
      </c>
      <c r="AW27" s="28">
        <v>0.63636250476902823</v>
      </c>
      <c r="AX27" s="28">
        <v>1.4728690000058513E-2</v>
      </c>
      <c r="AY27" s="28">
        <v>0</v>
      </c>
      <c r="AZ27" s="28">
        <v>3.6169657406438622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4.803491554968228</v>
      </c>
      <c r="BG27" s="28">
        <v>1.3617955080719102</v>
      </c>
      <c r="BH27" s="28">
        <v>0.22093035000077771</v>
      </c>
      <c r="BI27" s="28">
        <v>0</v>
      </c>
      <c r="BJ27" s="28">
        <v>1.7744057164711999</v>
      </c>
      <c r="BK27" s="29">
        <f t="shared" si="8"/>
        <v>18.402698374999989</v>
      </c>
    </row>
    <row r="28" spans="1:63" x14ac:dyDescent="0.2">
      <c r="A28" s="23"/>
      <c r="B28" s="27" t="s">
        <v>112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0.20858780266655513</v>
      </c>
      <c r="I28" s="28">
        <v>0.1278051893333137</v>
      </c>
      <c r="J28" s="28">
        <v>0</v>
      </c>
      <c r="K28" s="28">
        <v>0</v>
      </c>
      <c r="L28" s="28">
        <v>10.55782592403423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0.34259598229943666</v>
      </c>
      <c r="S28" s="28">
        <v>0</v>
      </c>
      <c r="T28" s="28">
        <v>7.6264832500008151E-2</v>
      </c>
      <c r="U28" s="28">
        <v>0</v>
      </c>
      <c r="V28" s="28">
        <v>0.88886777299979514</v>
      </c>
      <c r="W28" s="28">
        <v>1.3194995000003193E-2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0.22820909853335522</v>
      </c>
      <c r="AH28" s="28">
        <v>0</v>
      </c>
      <c r="AI28" s="28">
        <v>0</v>
      </c>
      <c r="AJ28" s="28">
        <v>0</v>
      </c>
      <c r="AK28" s="28">
        <v>0.1648174830000399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4.7754414527657811</v>
      </c>
      <c r="AW28" s="28">
        <v>1.2043849732335994</v>
      </c>
      <c r="AX28" s="28">
        <v>0.63575885000015386</v>
      </c>
      <c r="AY28" s="28">
        <v>0</v>
      </c>
      <c r="AZ28" s="28">
        <v>6.0193276804012967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6.7114111047976364</v>
      </c>
      <c r="BG28" s="28">
        <v>3.0709230221673511</v>
      </c>
      <c r="BH28" s="28">
        <v>0.3598635000000871</v>
      </c>
      <c r="BI28" s="28">
        <v>0</v>
      </c>
      <c r="BJ28" s="28">
        <v>3.8097908129006699</v>
      </c>
      <c r="BK28" s="29">
        <f t="shared" si="8"/>
        <v>39.195070476633319</v>
      </c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0.33241359333417747</v>
      </c>
      <c r="I29" s="28">
        <v>0.8276846182028319</v>
      </c>
      <c r="J29" s="28">
        <v>3.171344674611233</v>
      </c>
      <c r="K29" s="28">
        <v>0</v>
      </c>
      <c r="L29" s="28">
        <v>23.843682495384254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0.30140161706716762</v>
      </c>
      <c r="S29" s="28">
        <v>0</v>
      </c>
      <c r="T29" s="28">
        <v>0</v>
      </c>
      <c r="U29" s="28">
        <v>0</v>
      </c>
      <c r="V29" s="28">
        <v>0.13813518160028931</v>
      </c>
      <c r="W29" s="28">
        <v>1.9029833665154281E-3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4.2343559231118169E-2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4.2499425895161247</v>
      </c>
      <c r="AW29" s="28">
        <v>0.84329904749542217</v>
      </c>
      <c r="AX29" s="28">
        <v>0</v>
      </c>
      <c r="AY29" s="28">
        <v>0</v>
      </c>
      <c r="AZ29" s="28">
        <v>2.0824607594731517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7.0205087369158896</v>
      </c>
      <c r="BG29" s="28">
        <v>1.5054457065830949E-2</v>
      </c>
      <c r="BH29" s="28">
        <v>1.4443049960357124</v>
      </c>
      <c r="BI29" s="28">
        <v>0</v>
      </c>
      <c r="BJ29" s="28">
        <v>2.9509929147335523</v>
      </c>
      <c r="BK29" s="29">
        <f t="shared" si="8"/>
        <v>47.265472224033267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0.48488173816638486</v>
      </c>
      <c r="I30" s="28">
        <v>0.32202287999994189</v>
      </c>
      <c r="J30" s="28">
        <v>0.11926773333331551</v>
      </c>
      <c r="K30" s="28">
        <v>0</v>
      </c>
      <c r="L30" s="28">
        <v>13.201294149901317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0.89752517823268718</v>
      </c>
      <c r="S30" s="28">
        <v>0.2469355229999321</v>
      </c>
      <c r="T30" s="28">
        <v>0</v>
      </c>
      <c r="U30" s="28">
        <v>0</v>
      </c>
      <c r="V30" s="28">
        <v>1.4436150826997549</v>
      </c>
      <c r="W30" s="28">
        <v>5.8132783333286935E-3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0.18973801956722436</v>
      </c>
      <c r="AH30" s="28">
        <v>0</v>
      </c>
      <c r="AI30" s="28">
        <v>0</v>
      </c>
      <c r="AJ30" s="28">
        <v>0</v>
      </c>
      <c r="AK30" s="28">
        <v>2.3253113333114774E-3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6.3980779813534667</v>
      </c>
      <c r="AW30" s="28">
        <v>4.9157604780905633</v>
      </c>
      <c r="AX30" s="28">
        <v>2.3253113333414774E-2</v>
      </c>
      <c r="AY30" s="28">
        <v>0</v>
      </c>
      <c r="AZ30" s="28">
        <v>6.9593054553640261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9.9437037324634137</v>
      </c>
      <c r="BG30" s="28">
        <v>0.29066391666803465</v>
      </c>
      <c r="BH30" s="28">
        <v>0.29066391666803465</v>
      </c>
      <c r="BI30" s="28">
        <v>0</v>
      </c>
      <c r="BJ30" s="28">
        <v>5.6270760054251756</v>
      </c>
      <c r="BK30" s="29">
        <f t="shared" si="8"/>
        <v>51.361923493933332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0.63078244949955042</v>
      </c>
      <c r="I31" s="28">
        <v>0.35606750000005599</v>
      </c>
      <c r="J31" s="28">
        <v>0</v>
      </c>
      <c r="K31" s="28">
        <v>0</v>
      </c>
      <c r="L31" s="28">
        <v>6.2028842287673758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0.49535447476629046</v>
      </c>
      <c r="S31" s="28">
        <v>1.1868916666667866</v>
      </c>
      <c r="T31" s="28">
        <v>0</v>
      </c>
      <c r="U31" s="28">
        <v>0</v>
      </c>
      <c r="V31" s="28">
        <v>1.0937206708332718</v>
      </c>
      <c r="W31" s="28">
        <v>3.4859830000039962E-3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0.17476695750000037</v>
      </c>
      <c r="AH31" s="28">
        <v>0</v>
      </c>
      <c r="AI31" s="28">
        <v>0</v>
      </c>
      <c r="AJ31" s="28">
        <v>0</v>
      </c>
      <c r="AK31" s="28">
        <v>2.0367773733323349E-2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4.5661470243639837</v>
      </c>
      <c r="AW31" s="28">
        <v>0.40669801666706629</v>
      </c>
      <c r="AX31" s="28">
        <v>0</v>
      </c>
      <c r="AY31" s="28">
        <v>0</v>
      </c>
      <c r="AZ31" s="28">
        <v>6.4229247967722563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5.8168462648604482</v>
      </c>
      <c r="BG31" s="28">
        <v>0.40321203366706221</v>
      </c>
      <c r="BH31" s="28">
        <v>0.63909688333393266</v>
      </c>
      <c r="BI31" s="28">
        <v>0</v>
      </c>
      <c r="BJ31" s="28">
        <v>3.7714869035686052</v>
      </c>
      <c r="BK31" s="29">
        <f t="shared" si="8"/>
        <v>32.190733628000018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0.29942710270001338</v>
      </c>
      <c r="I32" s="28">
        <v>1.1925980000000556E-2</v>
      </c>
      <c r="J32" s="28">
        <v>0</v>
      </c>
      <c r="K32" s="28">
        <v>0</v>
      </c>
      <c r="L32" s="28">
        <v>6.7502843459669144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0.47051284803302196</v>
      </c>
      <c r="S32" s="28">
        <v>0.83481860000003894</v>
      </c>
      <c r="T32" s="28">
        <v>0</v>
      </c>
      <c r="U32" s="28">
        <v>0</v>
      </c>
      <c r="V32" s="28">
        <v>0.14901680060000697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7.7657026766585605E-2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3.5514878943987775</v>
      </c>
      <c r="AW32" s="28">
        <v>0.33978284083357457</v>
      </c>
      <c r="AX32" s="28">
        <v>0</v>
      </c>
      <c r="AY32" s="28">
        <v>0</v>
      </c>
      <c r="AZ32" s="28">
        <v>4.2317539575032637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3.9939437853954463</v>
      </c>
      <c r="BG32" s="28">
        <v>0.28802548450021748</v>
      </c>
      <c r="BH32" s="28">
        <v>0.70178900000067357</v>
      </c>
      <c r="BI32" s="28">
        <v>0</v>
      </c>
      <c r="BJ32" s="28">
        <v>2.4917331537014467</v>
      </c>
      <c r="BK32" s="29">
        <f t="shared" si="8"/>
        <v>24.192158820399982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1.4611574506259697</v>
      </c>
      <c r="I33" s="28">
        <v>9.7481331665287669</v>
      </c>
      <c r="J33" s="28">
        <v>17.800382879711041</v>
      </c>
      <c r="K33" s="28">
        <v>0</v>
      </c>
      <c r="L33" s="28">
        <v>72.352589842502425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1.2336229279160098</v>
      </c>
      <c r="S33" s="28">
        <v>3.5255277118460873</v>
      </c>
      <c r="T33" s="28">
        <v>10.677517598226927</v>
      </c>
      <c r="U33" s="28">
        <v>0</v>
      </c>
      <c r="V33" s="28">
        <v>4.1427062698094153</v>
      </c>
      <c r="W33" s="28">
        <v>2.9796643035934693E-3</v>
      </c>
      <c r="X33" s="28">
        <v>0</v>
      </c>
      <c r="Y33" s="28">
        <v>0</v>
      </c>
      <c r="Z33" s="28">
        <v>0</v>
      </c>
      <c r="AA33" s="28">
        <v>4.2035579691664306E-2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3.5955703314833512E-2</v>
      </c>
      <c r="AH33" s="28">
        <v>0</v>
      </c>
      <c r="AI33" s="28">
        <v>0</v>
      </c>
      <c r="AJ33" s="28">
        <v>0</v>
      </c>
      <c r="AK33" s="28">
        <v>0.21230974537521405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14.961791858594713</v>
      </c>
      <c r="AW33" s="28">
        <v>4.9776694293689738</v>
      </c>
      <c r="AX33" s="28">
        <v>2.8556641973681744E-2</v>
      </c>
      <c r="AY33" s="28">
        <v>0</v>
      </c>
      <c r="AZ33" s="28">
        <v>39.611507938539283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17.254043820178392</v>
      </c>
      <c r="BG33" s="28">
        <v>11.138093196625885</v>
      </c>
      <c r="BH33" s="28">
        <v>15.417416346179849</v>
      </c>
      <c r="BI33" s="28">
        <v>0</v>
      </c>
      <c r="BJ33" s="28">
        <v>7.7666224962539276</v>
      </c>
      <c r="BK33" s="29">
        <f t="shared" si="8"/>
        <v>232.39062026756667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2.0515574874333176</v>
      </c>
      <c r="J34" s="28">
        <v>0</v>
      </c>
      <c r="K34" s="28">
        <v>0</v>
      </c>
      <c r="L34" s="28">
        <v>1.9908998317000166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0.80158426401714156</v>
      </c>
      <c r="AW34" s="28">
        <v>0.69737664992242898</v>
      </c>
      <c r="AX34" s="28">
        <v>0</v>
      </c>
      <c r="AY34" s="28">
        <v>0</v>
      </c>
      <c r="AZ34" s="28">
        <v>1.3349833357227086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0.63773487653005745</v>
      </c>
      <c r="BG34" s="28">
        <v>8.337559999474301E-5</v>
      </c>
      <c r="BH34" s="28">
        <v>9.0227844694310957E-2</v>
      </c>
      <c r="BI34" s="28">
        <v>0</v>
      </c>
      <c r="BJ34" s="28">
        <v>0.37530657784668997</v>
      </c>
      <c r="BK34" s="29">
        <f t="shared" si="8"/>
        <v>7.9797542434666653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0.13489880209983179</v>
      </c>
      <c r="I35" s="28">
        <v>0.30068914703334382</v>
      </c>
      <c r="J35" s="28">
        <v>0.12542937770001825</v>
      </c>
      <c r="K35" s="28">
        <v>0</v>
      </c>
      <c r="L35" s="28">
        <v>1.4487499921669624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0.36317533276649089</v>
      </c>
      <c r="S35" s="28">
        <v>0</v>
      </c>
      <c r="T35" s="28">
        <v>0</v>
      </c>
      <c r="U35" s="28">
        <v>0</v>
      </c>
      <c r="V35" s="28">
        <v>0.2193455577333536</v>
      </c>
      <c r="W35" s="28">
        <v>4.9682000002382917E-6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4.1482816131142887E-2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2.3691571408286882</v>
      </c>
      <c r="AW35" s="28">
        <v>2.5982650930211202</v>
      </c>
      <c r="AX35" s="28">
        <v>0</v>
      </c>
      <c r="AY35" s="28">
        <v>0</v>
      </c>
      <c r="AZ35" s="28">
        <v>4.4170498617281639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3.0845312458445227</v>
      </c>
      <c r="BG35" s="28">
        <v>0.2463472767631194</v>
      </c>
      <c r="BH35" s="28">
        <v>0</v>
      </c>
      <c r="BI35" s="28">
        <v>0</v>
      </c>
      <c r="BJ35" s="28">
        <v>0.96752489228324134</v>
      </c>
      <c r="BK35" s="29">
        <f t="shared" si="8"/>
        <v>16.316651504300001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3.8454446566564625E-2</v>
      </c>
      <c r="I36" s="28">
        <v>0</v>
      </c>
      <c r="J36" s="28">
        <v>0</v>
      </c>
      <c r="K36" s="28">
        <v>0</v>
      </c>
      <c r="L36" s="28">
        <v>1.4649863900024618E-2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0.13580888480011138</v>
      </c>
      <c r="S36" s="28">
        <v>0</v>
      </c>
      <c r="T36" s="28">
        <v>0</v>
      </c>
      <c r="U36" s="28">
        <v>0</v>
      </c>
      <c r="V36" s="28">
        <v>3.930862639996606E-2</v>
      </c>
      <c r="W36" s="28">
        <v>1.3858088851891274E-2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7.9090397982654867E-2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0.6644184869465386</v>
      </c>
      <c r="AW36" s="28">
        <v>0</v>
      </c>
      <c r="AX36" s="28">
        <v>0</v>
      </c>
      <c r="AY36" s="28">
        <v>0</v>
      </c>
      <c r="AZ36" s="28">
        <v>1.8298739803031374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1.1292857810009558</v>
      </c>
      <c r="BG36" s="28">
        <v>0.35822618356674263</v>
      </c>
      <c r="BH36" s="28">
        <v>0</v>
      </c>
      <c r="BI36" s="28">
        <v>0</v>
      </c>
      <c r="BJ36" s="28">
        <v>0.48824964454808062</v>
      </c>
      <c r="BK36" s="29">
        <f t="shared" si="8"/>
        <v>4.791224384866668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7.4951544099724571E-2</v>
      </c>
      <c r="I37" s="28">
        <v>0.3244263930000732</v>
      </c>
      <c r="J37" s="28">
        <v>0</v>
      </c>
      <c r="K37" s="28">
        <v>0</v>
      </c>
      <c r="L37" s="28">
        <v>2.0480976632670616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0.25341372776647297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7.6804633411966597E-3</v>
      </c>
      <c r="AH37" s="28">
        <v>0</v>
      </c>
      <c r="AI37" s="28">
        <v>0</v>
      </c>
      <c r="AJ37" s="28">
        <v>0</v>
      </c>
      <c r="AK37" s="28">
        <v>1.4951246515372104E-2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0.35638623243787992</v>
      </c>
      <c r="AW37" s="28">
        <v>4.7871488015819016E-2</v>
      </c>
      <c r="AX37" s="28">
        <v>0</v>
      </c>
      <c r="AY37" s="28">
        <v>0</v>
      </c>
      <c r="AZ37" s="28">
        <v>0.48996662375450406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1.4799502519898347</v>
      </c>
      <c r="BG37" s="28">
        <v>1.0177393132462877</v>
      </c>
      <c r="BH37" s="28">
        <v>0.31917121649475549</v>
      </c>
      <c r="BI37" s="28">
        <v>0</v>
      </c>
      <c r="BJ37" s="28">
        <v>1.5610909748043493</v>
      </c>
      <c r="BK37" s="29">
        <f t="shared" si="8"/>
        <v>7.9956971387333304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0.39830627509152683</v>
      </c>
      <c r="I38" s="28">
        <v>0.59318390153338729</v>
      </c>
      <c r="J38" s="28">
        <v>0</v>
      </c>
      <c r="K38" s="28">
        <v>0</v>
      </c>
      <c r="L38" s="28">
        <v>0.97585636983309543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0.76922277612438061</v>
      </c>
      <c r="S38" s="28">
        <v>3.2228311683336748</v>
      </c>
      <c r="T38" s="28">
        <v>0</v>
      </c>
      <c r="U38" s="28">
        <v>0</v>
      </c>
      <c r="V38" s="28">
        <v>2.1876917762839359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6.2896702811315553E-3</v>
      </c>
      <c r="AH38" s="28">
        <v>0</v>
      </c>
      <c r="AI38" s="28">
        <v>0</v>
      </c>
      <c r="AJ38" s="28">
        <v>0</v>
      </c>
      <c r="AK38" s="28">
        <v>0.10041177870049532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25.783741352991093</v>
      </c>
      <c r="AW38" s="28">
        <v>1.1961912564935002</v>
      </c>
      <c r="AX38" s="28">
        <v>1.0438340014065193</v>
      </c>
      <c r="AY38" s="28">
        <v>0</v>
      </c>
      <c r="AZ38" s="28">
        <v>13.106532870116116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36.156569445731755</v>
      </c>
      <c r="BG38" s="28">
        <v>3.0553564319785687</v>
      </c>
      <c r="BH38" s="28">
        <v>3.1546175568629575</v>
      </c>
      <c r="BI38" s="28">
        <v>0</v>
      </c>
      <c r="BJ38" s="28">
        <v>22.076124797471092</v>
      </c>
      <c r="BK38" s="29">
        <f t="shared" si="8"/>
        <v>113.82676142923323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8.8663575973442867</v>
      </c>
      <c r="I39" s="28">
        <v>1006.8211979225659</v>
      </c>
      <c r="J39" s="28">
        <v>300.94348393581225</v>
      </c>
      <c r="K39" s="28">
        <v>1.1672296701607807</v>
      </c>
      <c r="L39" s="28">
        <v>395.29711625822267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19.420635546499181</v>
      </c>
      <c r="S39" s="28">
        <v>226.01069144396985</v>
      </c>
      <c r="T39" s="28">
        <v>437.69060015279274</v>
      </c>
      <c r="U39" s="28">
        <v>0</v>
      </c>
      <c r="V39" s="28">
        <v>28.494961427098588</v>
      </c>
      <c r="W39" s="28">
        <v>0.17744864542230174</v>
      </c>
      <c r="X39" s="28">
        <v>0</v>
      </c>
      <c r="Y39" s="28">
        <v>0</v>
      </c>
      <c r="Z39" s="28">
        <v>0</v>
      </c>
      <c r="AA39" s="28">
        <v>1.3305949507030306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0.5767576684415805</v>
      </c>
      <c r="AH39" s="28">
        <v>2.0595207488085778</v>
      </c>
      <c r="AI39" s="28">
        <v>0</v>
      </c>
      <c r="AJ39" s="28">
        <v>0</v>
      </c>
      <c r="AK39" s="28">
        <v>1.2560041345183632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50.423032398614986</v>
      </c>
      <c r="AW39" s="28">
        <v>316.14493738350654</v>
      </c>
      <c r="AX39" s="28">
        <v>1.1245591670711799</v>
      </c>
      <c r="AY39" s="28">
        <v>0</v>
      </c>
      <c r="AZ39" s="28">
        <v>163.71549944712865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117.27673184378651</v>
      </c>
      <c r="BG39" s="28">
        <v>56.878188623638174</v>
      </c>
      <c r="BH39" s="28">
        <v>92.879938328123828</v>
      </c>
      <c r="BI39" s="28">
        <v>0</v>
      </c>
      <c r="BJ39" s="28">
        <v>128.21249458080325</v>
      </c>
      <c r="BK39" s="29">
        <f t="shared" si="8"/>
        <v>3356.7679818750335</v>
      </c>
    </row>
    <row r="40" spans="1:63" x14ac:dyDescent="0.2">
      <c r="A40" s="23"/>
      <c r="B40" s="30" t="s">
        <v>92</v>
      </c>
      <c r="C40" s="31">
        <f t="shared" ref="C40:AH40" si="9">SUM(C25:C39)</f>
        <v>0</v>
      </c>
      <c r="D40" s="31">
        <f t="shared" si="9"/>
        <v>0</v>
      </c>
      <c r="E40" s="31">
        <f t="shared" si="9"/>
        <v>0</v>
      </c>
      <c r="F40" s="31">
        <f t="shared" si="9"/>
        <v>0</v>
      </c>
      <c r="G40" s="31">
        <f t="shared" si="9"/>
        <v>0</v>
      </c>
      <c r="H40" s="31">
        <f t="shared" si="9"/>
        <v>14.34693058585672</v>
      </c>
      <c r="I40" s="31">
        <f t="shared" si="9"/>
        <v>1092.0934868210677</v>
      </c>
      <c r="J40" s="31">
        <f t="shared" si="9"/>
        <v>324.51917064359338</v>
      </c>
      <c r="K40" s="31">
        <f t="shared" si="9"/>
        <v>1.1672296701607807</v>
      </c>
      <c r="L40" s="31">
        <f t="shared" si="9"/>
        <v>669.01505513694372</v>
      </c>
      <c r="M40" s="31">
        <f t="shared" si="9"/>
        <v>0</v>
      </c>
      <c r="N40" s="31">
        <f t="shared" si="9"/>
        <v>0</v>
      </c>
      <c r="O40" s="31">
        <f t="shared" si="9"/>
        <v>0</v>
      </c>
      <c r="P40" s="31">
        <f t="shared" si="9"/>
        <v>0</v>
      </c>
      <c r="Q40" s="31">
        <f t="shared" si="9"/>
        <v>0</v>
      </c>
      <c r="R40" s="31">
        <f t="shared" si="9"/>
        <v>25.87440691176711</v>
      </c>
      <c r="S40" s="31">
        <f t="shared" si="9"/>
        <v>241.84403171299391</v>
      </c>
      <c r="T40" s="31">
        <f t="shared" si="9"/>
        <v>450.16014657891401</v>
      </c>
      <c r="U40" s="31">
        <f t="shared" si="9"/>
        <v>0</v>
      </c>
      <c r="V40" s="31">
        <f t="shared" si="9"/>
        <v>46.515222166102149</v>
      </c>
      <c r="W40" s="31">
        <f t="shared" si="9"/>
        <v>0.25213533217657513</v>
      </c>
      <c r="X40" s="31">
        <f t="shared" si="9"/>
        <v>1.2351215427723961</v>
      </c>
      <c r="Y40" s="31">
        <f t="shared" si="9"/>
        <v>0</v>
      </c>
      <c r="Z40" s="31">
        <f t="shared" si="9"/>
        <v>0</v>
      </c>
      <c r="AA40" s="31">
        <f t="shared" si="9"/>
        <v>1.3726305303946948</v>
      </c>
      <c r="AB40" s="31">
        <f t="shared" si="9"/>
        <v>0</v>
      </c>
      <c r="AC40" s="31">
        <f t="shared" si="9"/>
        <v>0</v>
      </c>
      <c r="AD40" s="31">
        <f t="shared" si="9"/>
        <v>0</v>
      </c>
      <c r="AE40" s="31">
        <f t="shared" si="9"/>
        <v>0</v>
      </c>
      <c r="AF40" s="31">
        <f t="shared" si="9"/>
        <v>0</v>
      </c>
      <c r="AG40" s="31">
        <f t="shared" si="9"/>
        <v>1.7543914109549577</v>
      </c>
      <c r="AH40" s="31">
        <f t="shared" si="9"/>
        <v>2.0742494388086365</v>
      </c>
      <c r="AI40" s="31">
        <f t="shared" ref="AI40:BJ40" si="10">SUM(AI25:AI39)</f>
        <v>0</v>
      </c>
      <c r="AJ40" s="31">
        <f t="shared" si="10"/>
        <v>0</v>
      </c>
      <c r="AK40" s="31">
        <f t="shared" si="10"/>
        <v>1.8530434354429446</v>
      </c>
      <c r="AL40" s="31">
        <f t="shared" si="10"/>
        <v>0</v>
      </c>
      <c r="AM40" s="31">
        <f t="shared" si="10"/>
        <v>0</v>
      </c>
      <c r="AN40" s="31">
        <f t="shared" si="10"/>
        <v>0</v>
      </c>
      <c r="AO40" s="31">
        <f t="shared" si="10"/>
        <v>0</v>
      </c>
      <c r="AP40" s="31">
        <f t="shared" si="10"/>
        <v>0</v>
      </c>
      <c r="AQ40" s="31">
        <f t="shared" si="10"/>
        <v>0</v>
      </c>
      <c r="AR40" s="31">
        <f t="shared" si="10"/>
        <v>0</v>
      </c>
      <c r="AS40" s="31">
        <f t="shared" si="10"/>
        <v>0</v>
      </c>
      <c r="AT40" s="31">
        <f t="shared" si="10"/>
        <v>0</v>
      </c>
      <c r="AU40" s="31">
        <f t="shared" si="10"/>
        <v>0</v>
      </c>
      <c r="AV40" s="31">
        <f t="shared" si="10"/>
        <v>148.78173433920259</v>
      </c>
      <c r="AW40" s="31">
        <f t="shared" si="10"/>
        <v>453.73849342680444</v>
      </c>
      <c r="AX40" s="31">
        <f t="shared" si="10"/>
        <v>7.4354938136828501</v>
      </c>
      <c r="AY40" s="31">
        <f t="shared" si="10"/>
        <v>0</v>
      </c>
      <c r="AZ40" s="31">
        <f t="shared" si="10"/>
        <v>386.27615625437272</v>
      </c>
      <c r="BA40" s="31">
        <f t="shared" si="10"/>
        <v>0</v>
      </c>
      <c r="BB40" s="31">
        <f t="shared" si="10"/>
        <v>0</v>
      </c>
      <c r="BC40" s="31">
        <f t="shared" si="10"/>
        <v>0</v>
      </c>
      <c r="BD40" s="31">
        <f t="shared" si="10"/>
        <v>0</v>
      </c>
      <c r="BE40" s="31">
        <f t="shared" si="10"/>
        <v>0</v>
      </c>
      <c r="BF40" s="31">
        <f t="shared" si="10"/>
        <v>237.97541815529533</v>
      </c>
      <c r="BG40" s="31">
        <f t="shared" si="10"/>
        <v>79.948473200317466</v>
      </c>
      <c r="BH40" s="31">
        <f t="shared" si="10"/>
        <v>124.13505321593368</v>
      </c>
      <c r="BI40" s="31">
        <f t="shared" si="10"/>
        <v>0</v>
      </c>
      <c r="BJ40" s="31">
        <f t="shared" si="10"/>
        <v>191.0567746998743</v>
      </c>
      <c r="BK40" s="29">
        <f t="shared" si="8"/>
        <v>4503.424849023434</v>
      </c>
    </row>
    <row r="41" spans="1:63" x14ac:dyDescent="0.2">
      <c r="A41" s="23"/>
      <c r="B41" s="33" t="s">
        <v>82</v>
      </c>
      <c r="C41" s="28">
        <f t="shared" ref="C41:AH41" si="11">C9+C12+C17+C20+C23+C40</f>
        <v>0</v>
      </c>
      <c r="D41" s="28">
        <f t="shared" si="11"/>
        <v>0</v>
      </c>
      <c r="E41" s="28">
        <f t="shared" si="11"/>
        <v>0</v>
      </c>
      <c r="F41" s="28">
        <f t="shared" si="11"/>
        <v>0</v>
      </c>
      <c r="G41" s="28">
        <f t="shared" si="11"/>
        <v>0</v>
      </c>
      <c r="H41" s="28">
        <f t="shared" si="11"/>
        <v>22.905732866073933</v>
      </c>
      <c r="I41" s="28">
        <f t="shared" si="11"/>
        <v>10421.129074784878</v>
      </c>
      <c r="J41" s="28">
        <f t="shared" si="11"/>
        <v>3706.593559710499</v>
      </c>
      <c r="K41" s="28">
        <f t="shared" si="11"/>
        <v>1.1672296701607807</v>
      </c>
      <c r="L41" s="28">
        <f t="shared" si="11"/>
        <v>963.02078531249504</v>
      </c>
      <c r="M41" s="28">
        <f t="shared" si="11"/>
        <v>0</v>
      </c>
      <c r="N41" s="28">
        <f t="shared" si="11"/>
        <v>0</v>
      </c>
      <c r="O41" s="28">
        <f t="shared" si="11"/>
        <v>0</v>
      </c>
      <c r="P41" s="28">
        <f t="shared" si="11"/>
        <v>0</v>
      </c>
      <c r="Q41" s="28">
        <f t="shared" si="11"/>
        <v>0</v>
      </c>
      <c r="R41" s="28">
        <f t="shared" si="11"/>
        <v>32.003888103908686</v>
      </c>
      <c r="S41" s="28">
        <f t="shared" si="11"/>
        <v>679.34242044884809</v>
      </c>
      <c r="T41" s="28">
        <f t="shared" si="11"/>
        <v>900.46565971456903</v>
      </c>
      <c r="U41" s="28">
        <f t="shared" si="11"/>
        <v>0</v>
      </c>
      <c r="V41" s="28">
        <f t="shared" si="11"/>
        <v>78.191493284933514</v>
      </c>
      <c r="W41" s="28">
        <f t="shared" si="11"/>
        <v>0.25414847598434714</v>
      </c>
      <c r="X41" s="28">
        <f t="shared" si="11"/>
        <v>130.13240087920576</v>
      </c>
      <c r="Y41" s="28">
        <f t="shared" si="11"/>
        <v>0</v>
      </c>
      <c r="Z41" s="28">
        <f t="shared" si="11"/>
        <v>0</v>
      </c>
      <c r="AA41" s="28">
        <f t="shared" si="11"/>
        <v>1.5821180058792892</v>
      </c>
      <c r="AB41" s="28">
        <f t="shared" si="11"/>
        <v>0</v>
      </c>
      <c r="AC41" s="28">
        <f t="shared" si="11"/>
        <v>0</v>
      </c>
      <c r="AD41" s="28">
        <f t="shared" si="11"/>
        <v>0</v>
      </c>
      <c r="AE41" s="28">
        <f t="shared" si="11"/>
        <v>0</v>
      </c>
      <c r="AF41" s="28">
        <f t="shared" si="11"/>
        <v>0</v>
      </c>
      <c r="AG41" s="28">
        <f t="shared" si="11"/>
        <v>2.0378322458636329</v>
      </c>
      <c r="AH41" s="28">
        <f t="shared" si="11"/>
        <v>2.310838586717519</v>
      </c>
      <c r="AI41" s="28">
        <f t="shared" ref="AI41:BN41" si="12">AI9+AI12+AI17+AI20+AI23+AI40</f>
        <v>0</v>
      </c>
      <c r="AJ41" s="28">
        <f t="shared" si="12"/>
        <v>0</v>
      </c>
      <c r="AK41" s="28">
        <f t="shared" si="12"/>
        <v>2.5644206668732337</v>
      </c>
      <c r="AL41" s="28">
        <f t="shared" si="12"/>
        <v>0</v>
      </c>
      <c r="AM41" s="28">
        <f t="shared" si="12"/>
        <v>0</v>
      </c>
      <c r="AN41" s="28">
        <f t="shared" si="12"/>
        <v>0</v>
      </c>
      <c r="AO41" s="28">
        <f t="shared" si="12"/>
        <v>0</v>
      </c>
      <c r="AP41" s="28">
        <f t="shared" si="12"/>
        <v>0</v>
      </c>
      <c r="AQ41" s="28">
        <f t="shared" si="12"/>
        <v>0</v>
      </c>
      <c r="AR41" s="28">
        <f t="shared" si="12"/>
        <v>0</v>
      </c>
      <c r="AS41" s="28">
        <f t="shared" si="12"/>
        <v>0</v>
      </c>
      <c r="AT41" s="28">
        <f t="shared" si="12"/>
        <v>0</v>
      </c>
      <c r="AU41" s="28">
        <f t="shared" si="12"/>
        <v>0</v>
      </c>
      <c r="AV41" s="28">
        <f t="shared" si="12"/>
        <v>177.64006097303832</v>
      </c>
      <c r="AW41" s="28">
        <f t="shared" si="12"/>
        <v>1754.4583697894213</v>
      </c>
      <c r="AX41" s="28">
        <f t="shared" si="12"/>
        <v>97.597346482649215</v>
      </c>
      <c r="AY41" s="28">
        <f t="shared" si="12"/>
        <v>51.517808251360265</v>
      </c>
      <c r="AZ41" s="28">
        <f t="shared" si="12"/>
        <v>494.0307367912435</v>
      </c>
      <c r="BA41" s="28">
        <f t="shared" si="12"/>
        <v>0</v>
      </c>
      <c r="BB41" s="28">
        <f t="shared" si="12"/>
        <v>0</v>
      </c>
      <c r="BC41" s="28">
        <f t="shared" si="12"/>
        <v>0</v>
      </c>
      <c r="BD41" s="28">
        <f t="shared" si="12"/>
        <v>0</v>
      </c>
      <c r="BE41" s="28">
        <f t="shared" si="12"/>
        <v>0</v>
      </c>
      <c r="BF41" s="28">
        <f t="shared" si="12"/>
        <v>257.00850710108273</v>
      </c>
      <c r="BG41" s="28">
        <f t="shared" si="12"/>
        <v>118.78727899976182</v>
      </c>
      <c r="BH41" s="28">
        <f t="shared" si="12"/>
        <v>193.09644718910806</v>
      </c>
      <c r="BI41" s="28">
        <f t="shared" si="12"/>
        <v>0</v>
      </c>
      <c r="BJ41" s="28">
        <f t="shared" si="12"/>
        <v>220.51551439427823</v>
      </c>
      <c r="BK41" s="29">
        <f t="shared" si="8"/>
        <v>20308.353672728834</v>
      </c>
    </row>
    <row r="42" spans="1:63" ht="3.75" customHeight="1" x14ac:dyDescent="0.2">
      <c r="A42" s="23"/>
      <c r="B42" s="34"/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8"/>
    </row>
    <row r="43" spans="1:63" x14ac:dyDescent="0.2">
      <c r="A43" s="23" t="s">
        <v>1</v>
      </c>
      <c r="B43" s="24" t="s">
        <v>7</v>
      </c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8"/>
    </row>
    <row r="44" spans="1:63" s="35" customFormat="1" x14ac:dyDescent="0.2">
      <c r="A44" s="23" t="s">
        <v>78</v>
      </c>
      <c r="B44" s="26" t="s">
        <v>2</v>
      </c>
      <c r="C44" s="53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5"/>
    </row>
    <row r="45" spans="1:63" s="35" customFormat="1" x14ac:dyDescent="0.2">
      <c r="A45" s="23"/>
      <c r="B45" s="27" t="s">
        <v>124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2.295966451912995</v>
      </c>
      <c r="I45" s="28">
        <v>0.46208424131699782</v>
      </c>
      <c r="J45" s="28">
        <v>0</v>
      </c>
      <c r="K45" s="28">
        <v>0</v>
      </c>
      <c r="L45" s="28">
        <v>0.48126316427035454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3.1062799994117221</v>
      </c>
      <c r="S45" s="28">
        <v>0</v>
      </c>
      <c r="T45" s="28">
        <v>0</v>
      </c>
      <c r="U45" s="28">
        <v>0</v>
      </c>
      <c r="V45" s="28">
        <v>0.36024842028793369</v>
      </c>
      <c r="W45" s="28">
        <v>0.27771823736043688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0.78141173405062481</v>
      </c>
      <c r="AH45" s="28">
        <v>0</v>
      </c>
      <c r="AI45" s="28">
        <v>0</v>
      </c>
      <c r="AJ45" s="28">
        <v>0</v>
      </c>
      <c r="AK45" s="28">
        <v>0.17062734942514415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31.634644093870239</v>
      </c>
      <c r="AW45" s="28">
        <v>1.0127639677560452</v>
      </c>
      <c r="AX45" s="28">
        <v>0</v>
      </c>
      <c r="AY45" s="28">
        <v>0</v>
      </c>
      <c r="AZ45" s="28">
        <v>6.3194579969170102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65.240462789157789</v>
      </c>
      <c r="BG45" s="28">
        <v>1.3002027336502757</v>
      </c>
      <c r="BH45" s="28">
        <v>0</v>
      </c>
      <c r="BI45" s="28">
        <v>0</v>
      </c>
      <c r="BJ45" s="28">
        <v>10.945335717979175</v>
      </c>
      <c r="BK45" s="29">
        <f t="shared" ref="BK45:BK46" si="13">SUM(C45:BJ45)</f>
        <v>124.38846689736674</v>
      </c>
    </row>
    <row r="46" spans="1:63" s="35" customFormat="1" x14ac:dyDescent="0.2">
      <c r="A46" s="23"/>
      <c r="B46" s="27" t="s">
        <v>125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1.6221601445605744</v>
      </c>
      <c r="I46" s="28">
        <v>0.59973127590022268</v>
      </c>
      <c r="J46" s="28">
        <v>0</v>
      </c>
      <c r="K46" s="28">
        <v>0</v>
      </c>
      <c r="L46" s="28">
        <v>8.2711641666288541E-3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2.5770809383726148</v>
      </c>
      <c r="S46" s="28">
        <v>0</v>
      </c>
      <c r="T46" s="28">
        <v>0</v>
      </c>
      <c r="U46" s="28">
        <v>0</v>
      </c>
      <c r="V46" s="28">
        <v>2.3206149966625907E-2</v>
      </c>
      <c r="W46" s="28">
        <v>6.856031811770566E-2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0.14747309200497283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86.889655729077276</v>
      </c>
      <c r="AW46" s="28">
        <v>0.18661990972078146</v>
      </c>
      <c r="AX46" s="28">
        <v>0</v>
      </c>
      <c r="AY46" s="28">
        <v>0</v>
      </c>
      <c r="AZ46" s="28">
        <v>5.4211139284914616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142.2766996036932</v>
      </c>
      <c r="BG46" s="28">
        <v>0</v>
      </c>
      <c r="BH46" s="28">
        <v>0</v>
      </c>
      <c r="BI46" s="28">
        <v>0</v>
      </c>
      <c r="BJ46" s="28">
        <v>0.94853316252782316</v>
      </c>
      <c r="BK46" s="29">
        <f t="shared" si="13"/>
        <v>240.76910541659987</v>
      </c>
    </row>
    <row r="47" spans="1:63" s="35" customFormat="1" x14ac:dyDescent="0.2">
      <c r="A47" s="23"/>
      <c r="B47" s="30" t="s">
        <v>87</v>
      </c>
      <c r="C47" s="36">
        <f>SUM(C45:C46)</f>
        <v>0</v>
      </c>
      <c r="D47" s="36">
        <f t="shared" ref="D47:BK47" si="14">SUM(D45:D46)</f>
        <v>0</v>
      </c>
      <c r="E47" s="36">
        <f t="shared" si="14"/>
        <v>0</v>
      </c>
      <c r="F47" s="36">
        <f t="shared" si="14"/>
        <v>0</v>
      </c>
      <c r="G47" s="36">
        <f t="shared" si="14"/>
        <v>0</v>
      </c>
      <c r="H47" s="36">
        <f t="shared" si="14"/>
        <v>3.9181265964735692</v>
      </c>
      <c r="I47" s="36">
        <f t="shared" si="14"/>
        <v>1.0618155172172206</v>
      </c>
      <c r="J47" s="36">
        <f t="shared" si="14"/>
        <v>0</v>
      </c>
      <c r="K47" s="36">
        <f t="shared" si="14"/>
        <v>0</v>
      </c>
      <c r="L47" s="36">
        <f t="shared" si="14"/>
        <v>0.48953432843698341</v>
      </c>
      <c r="M47" s="36">
        <f t="shared" si="14"/>
        <v>0</v>
      </c>
      <c r="N47" s="36">
        <f t="shared" si="14"/>
        <v>0</v>
      </c>
      <c r="O47" s="36">
        <f t="shared" si="14"/>
        <v>0</v>
      </c>
      <c r="P47" s="36">
        <f t="shared" si="14"/>
        <v>0</v>
      </c>
      <c r="Q47" s="36">
        <f t="shared" si="14"/>
        <v>0</v>
      </c>
      <c r="R47" s="36">
        <f t="shared" si="14"/>
        <v>5.6833609377843368</v>
      </c>
      <c r="S47" s="36">
        <f t="shared" si="14"/>
        <v>0</v>
      </c>
      <c r="T47" s="36">
        <f t="shared" si="14"/>
        <v>0</v>
      </c>
      <c r="U47" s="36">
        <f t="shared" si="14"/>
        <v>0</v>
      </c>
      <c r="V47" s="36">
        <f t="shared" si="14"/>
        <v>0.38345457025455959</v>
      </c>
      <c r="W47" s="36">
        <f t="shared" si="14"/>
        <v>0.34627855547814257</v>
      </c>
      <c r="X47" s="36">
        <f t="shared" si="14"/>
        <v>0</v>
      </c>
      <c r="Y47" s="36">
        <f t="shared" si="14"/>
        <v>0</v>
      </c>
      <c r="Z47" s="36">
        <f t="shared" si="14"/>
        <v>0</v>
      </c>
      <c r="AA47" s="36">
        <f t="shared" si="14"/>
        <v>0</v>
      </c>
      <c r="AB47" s="36">
        <f t="shared" si="14"/>
        <v>0</v>
      </c>
      <c r="AC47" s="36">
        <f t="shared" si="14"/>
        <v>0</v>
      </c>
      <c r="AD47" s="36">
        <f t="shared" si="14"/>
        <v>0</v>
      </c>
      <c r="AE47" s="36">
        <f t="shared" si="14"/>
        <v>0</v>
      </c>
      <c r="AF47" s="36">
        <f t="shared" si="14"/>
        <v>0</v>
      </c>
      <c r="AG47" s="36">
        <f t="shared" si="14"/>
        <v>0.92888482605559763</v>
      </c>
      <c r="AH47" s="36">
        <f t="shared" si="14"/>
        <v>0</v>
      </c>
      <c r="AI47" s="36">
        <f t="shared" si="14"/>
        <v>0</v>
      </c>
      <c r="AJ47" s="36">
        <f t="shared" si="14"/>
        <v>0</v>
      </c>
      <c r="AK47" s="36">
        <f t="shared" si="14"/>
        <v>0.17062734942514415</v>
      </c>
      <c r="AL47" s="36">
        <f t="shared" si="14"/>
        <v>0</v>
      </c>
      <c r="AM47" s="36">
        <f t="shared" si="14"/>
        <v>0</v>
      </c>
      <c r="AN47" s="36">
        <f t="shared" si="14"/>
        <v>0</v>
      </c>
      <c r="AO47" s="36">
        <f t="shared" si="14"/>
        <v>0</v>
      </c>
      <c r="AP47" s="36">
        <f t="shared" si="14"/>
        <v>0</v>
      </c>
      <c r="AQ47" s="36">
        <f t="shared" si="14"/>
        <v>0</v>
      </c>
      <c r="AR47" s="36">
        <f t="shared" si="14"/>
        <v>0</v>
      </c>
      <c r="AS47" s="36">
        <f t="shared" si="14"/>
        <v>0</v>
      </c>
      <c r="AT47" s="36">
        <f t="shared" si="14"/>
        <v>0</v>
      </c>
      <c r="AU47" s="36">
        <f t="shared" si="14"/>
        <v>0</v>
      </c>
      <c r="AV47" s="36">
        <f t="shared" si="14"/>
        <v>118.52429982294751</v>
      </c>
      <c r="AW47" s="36">
        <f t="shared" si="14"/>
        <v>1.1993838774768266</v>
      </c>
      <c r="AX47" s="36">
        <f t="shared" si="14"/>
        <v>0</v>
      </c>
      <c r="AY47" s="36">
        <f t="shared" si="14"/>
        <v>0</v>
      </c>
      <c r="AZ47" s="36">
        <f t="shared" si="14"/>
        <v>11.740571925408471</v>
      </c>
      <c r="BA47" s="36">
        <f t="shared" si="14"/>
        <v>0</v>
      </c>
      <c r="BB47" s="36">
        <f t="shared" si="14"/>
        <v>0</v>
      </c>
      <c r="BC47" s="36">
        <f t="shared" si="14"/>
        <v>0</v>
      </c>
      <c r="BD47" s="36">
        <f t="shared" si="14"/>
        <v>0</v>
      </c>
      <c r="BE47" s="36">
        <f t="shared" si="14"/>
        <v>0</v>
      </c>
      <c r="BF47" s="36">
        <f t="shared" si="14"/>
        <v>207.51716239285099</v>
      </c>
      <c r="BG47" s="36">
        <f t="shared" si="14"/>
        <v>1.3002027336502757</v>
      </c>
      <c r="BH47" s="36">
        <f t="shared" si="14"/>
        <v>0</v>
      </c>
      <c r="BI47" s="36">
        <f t="shared" si="14"/>
        <v>0</v>
      </c>
      <c r="BJ47" s="36">
        <f t="shared" si="14"/>
        <v>11.893868880506998</v>
      </c>
      <c r="BK47" s="36">
        <f t="shared" si="14"/>
        <v>365.15757231396663</v>
      </c>
    </row>
    <row r="48" spans="1:63" x14ac:dyDescent="0.2">
      <c r="A48" s="23" t="s">
        <v>79</v>
      </c>
      <c r="B48" s="26" t="s">
        <v>16</v>
      </c>
      <c r="C48" s="46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8"/>
    </row>
    <row r="49" spans="1:63" x14ac:dyDescent="0.2">
      <c r="A49" s="23"/>
      <c r="B49" s="27" t="s">
        <v>141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2.2301260963878846</v>
      </c>
      <c r="I49" s="28">
        <v>0.79652609914134054</v>
      </c>
      <c r="J49" s="28">
        <v>0</v>
      </c>
      <c r="K49" s="28">
        <v>0</v>
      </c>
      <c r="L49" s="28">
        <v>0.84178573104350107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2.261855643058639</v>
      </c>
      <c r="S49" s="28">
        <v>0.51192703479319812</v>
      </c>
      <c r="T49" s="28">
        <v>0</v>
      </c>
      <c r="U49" s="28">
        <v>0</v>
      </c>
      <c r="V49" s="28">
        <v>2.0888975889754415</v>
      </c>
      <c r="W49" s="28">
        <v>7.5176964896490672E-2</v>
      </c>
      <c r="X49" s="28">
        <v>1.4312369999503231E-3</v>
      </c>
      <c r="Y49" s="28">
        <v>0</v>
      </c>
      <c r="Z49" s="28">
        <v>0</v>
      </c>
      <c r="AA49" s="28">
        <v>0.18224704846027437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0.38240496978542704</v>
      </c>
      <c r="AH49" s="28">
        <v>0</v>
      </c>
      <c r="AI49" s="28">
        <v>0</v>
      </c>
      <c r="AJ49" s="28">
        <v>0</v>
      </c>
      <c r="AK49" s="28">
        <v>0.31001414905583968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14.027226244060333</v>
      </c>
      <c r="AW49" s="28">
        <v>3.0738577223713586</v>
      </c>
      <c r="AX49" s="28">
        <v>0</v>
      </c>
      <c r="AY49" s="28">
        <v>0</v>
      </c>
      <c r="AZ49" s="28">
        <v>13.007880502681447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22.335579227583406</v>
      </c>
      <c r="BG49" s="28">
        <v>0.65712745444416354</v>
      </c>
      <c r="BH49" s="28">
        <v>0.28582049999007941</v>
      </c>
      <c r="BI49" s="28">
        <v>0</v>
      </c>
      <c r="BJ49" s="28">
        <v>9.4344220841378732</v>
      </c>
      <c r="BK49" s="29">
        <f t="shared" ref="BK49:BK60" si="15">SUM(C49:BJ49)</f>
        <v>72.504306297866648</v>
      </c>
    </row>
    <row r="50" spans="1:63" x14ac:dyDescent="0.2">
      <c r="A50" s="23"/>
      <c r="B50" s="27" t="s">
        <v>126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0.16523793229988412</v>
      </c>
      <c r="I50" s="28">
        <v>0.20238050000001026</v>
      </c>
      <c r="J50" s="28">
        <v>0</v>
      </c>
      <c r="K50" s="28">
        <v>0</v>
      </c>
      <c r="L50" s="28">
        <v>5.7450146367002919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0.34905141046645266</v>
      </c>
      <c r="S50" s="28">
        <v>8.095220000000411E-2</v>
      </c>
      <c r="T50" s="28">
        <v>0</v>
      </c>
      <c r="U50" s="28">
        <v>0</v>
      </c>
      <c r="V50" s="28">
        <v>0.11078264460002527</v>
      </c>
      <c r="W50" s="28">
        <v>6.2552255999195998E-3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0.17450784459787569</v>
      </c>
      <c r="AH50" s="28">
        <v>0</v>
      </c>
      <c r="AI50" s="28">
        <v>0</v>
      </c>
      <c r="AJ50" s="28">
        <v>0</v>
      </c>
      <c r="AK50" s="28">
        <v>5.8903374399242897E-2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3.3411382341549256</v>
      </c>
      <c r="AW50" s="28">
        <v>0.21284649609747874</v>
      </c>
      <c r="AX50" s="28">
        <v>0</v>
      </c>
      <c r="AY50" s="28">
        <v>0</v>
      </c>
      <c r="AZ50" s="28">
        <v>1.76697298628118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7.150279512866125</v>
      </c>
      <c r="BG50" s="28">
        <v>0.24126836656339889</v>
      </c>
      <c r="BH50" s="28">
        <v>0</v>
      </c>
      <c r="BI50" s="28">
        <v>0</v>
      </c>
      <c r="BJ50" s="28">
        <v>2.5599080919065433</v>
      </c>
      <c r="BK50" s="29">
        <f t="shared" si="15"/>
        <v>22.165499456533357</v>
      </c>
    </row>
    <row r="51" spans="1:63" x14ac:dyDescent="0.2">
      <c r="A51" s="23"/>
      <c r="B51" s="27" t="s">
        <v>127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0.58509272559967662</v>
      </c>
      <c r="I51" s="28">
        <v>0</v>
      </c>
      <c r="J51" s="28">
        <v>0</v>
      </c>
      <c r="K51" s="28">
        <v>0</v>
      </c>
      <c r="L51" s="28">
        <v>9.7836818666344332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0.36379170619964823</v>
      </c>
      <c r="S51" s="28">
        <v>2.1221793333302777E-2</v>
      </c>
      <c r="T51" s="28">
        <v>0</v>
      </c>
      <c r="U51" s="28">
        <v>0</v>
      </c>
      <c r="V51" s="28">
        <v>0.34618050373294529</v>
      </c>
      <c r="W51" s="28">
        <v>3.1396564999045208E-3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6.8724187999894548E-2</v>
      </c>
      <c r="AH51" s="28">
        <v>0</v>
      </c>
      <c r="AI51" s="28">
        <v>0</v>
      </c>
      <c r="AJ51" s="28">
        <v>0</v>
      </c>
      <c r="AK51" s="28">
        <v>3.1243825666542921E-2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5.3087976436302897</v>
      </c>
      <c r="AW51" s="28">
        <v>0.41940373240057616</v>
      </c>
      <c r="AX51" s="28">
        <v>0</v>
      </c>
      <c r="AY51" s="28">
        <v>0</v>
      </c>
      <c r="AZ51" s="28">
        <v>5.0598822338727789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11.007884185260622</v>
      </c>
      <c r="BG51" s="28">
        <v>0.42033672086707741</v>
      </c>
      <c r="BH51" s="28">
        <v>0</v>
      </c>
      <c r="BI51" s="28">
        <v>0</v>
      </c>
      <c r="BJ51" s="28">
        <v>3.2385629718689715</v>
      </c>
      <c r="BK51" s="29">
        <f t="shared" si="15"/>
        <v>36.657943753566663</v>
      </c>
    </row>
    <row r="52" spans="1:63" x14ac:dyDescent="0.2">
      <c r="A52" s="23"/>
      <c r="B52" s="27" t="s">
        <v>128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2.0932217011567196</v>
      </c>
      <c r="I52" s="28">
        <v>11.87796169046209</v>
      </c>
      <c r="J52" s="28">
        <v>0</v>
      </c>
      <c r="K52" s="28">
        <v>0</v>
      </c>
      <c r="L52" s="28">
        <v>65.896546086044864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1.944202664226407</v>
      </c>
      <c r="S52" s="28">
        <v>0.20169801115896757</v>
      </c>
      <c r="T52" s="28">
        <v>0</v>
      </c>
      <c r="U52" s="28">
        <v>0</v>
      </c>
      <c r="V52" s="28">
        <v>0.3980114129176503</v>
      </c>
      <c r="W52" s="28">
        <v>8.9256513634681928E-2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0.43514047227477615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85.191873171692791</v>
      </c>
      <c r="AW52" s="28">
        <v>4.3487310427842862</v>
      </c>
      <c r="AX52" s="28">
        <v>0</v>
      </c>
      <c r="AY52" s="28">
        <v>0</v>
      </c>
      <c r="AZ52" s="28">
        <v>9.2235388831613641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147.52841928508136</v>
      </c>
      <c r="BG52" s="28">
        <v>1.719766271420814</v>
      </c>
      <c r="BH52" s="28">
        <v>1.094715626621518E-2</v>
      </c>
      <c r="BI52" s="28">
        <v>0</v>
      </c>
      <c r="BJ52" s="28">
        <v>6.0146461711501997</v>
      </c>
      <c r="BK52" s="29">
        <f t="shared" si="15"/>
        <v>336.97396053343329</v>
      </c>
    </row>
    <row r="53" spans="1:63" x14ac:dyDescent="0.2">
      <c r="A53" s="23"/>
      <c r="B53" s="27" t="s">
        <v>129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4.0662466655732725</v>
      </c>
      <c r="I53" s="28">
        <v>5.9448280328623682</v>
      </c>
      <c r="J53" s="28">
        <v>0</v>
      </c>
      <c r="K53" s="28">
        <v>0</v>
      </c>
      <c r="L53" s="28">
        <v>39.107890743580285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5.5801603538256686</v>
      </c>
      <c r="S53" s="28">
        <v>3.3252128434320616</v>
      </c>
      <c r="T53" s="28">
        <v>0</v>
      </c>
      <c r="U53" s="28">
        <v>0</v>
      </c>
      <c r="V53" s="28">
        <v>2.2795389139263538</v>
      </c>
      <c r="W53" s="28">
        <v>0.19731369529376178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1.2503026016373384</v>
      </c>
      <c r="AH53" s="28">
        <v>0</v>
      </c>
      <c r="AI53" s="28">
        <v>0</v>
      </c>
      <c r="AJ53" s="28">
        <v>0</v>
      </c>
      <c r="AK53" s="28">
        <v>0.28473670260622097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37.754245931480021</v>
      </c>
      <c r="AW53" s="28">
        <v>3.1404096491422182</v>
      </c>
      <c r="AX53" s="28">
        <v>0</v>
      </c>
      <c r="AY53" s="28">
        <v>0</v>
      </c>
      <c r="AZ53" s="28">
        <v>6.6113263521881187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88.474005454149875</v>
      </c>
      <c r="BG53" s="28">
        <v>6.2302436370186047</v>
      </c>
      <c r="BH53" s="28">
        <v>0</v>
      </c>
      <c r="BI53" s="28">
        <v>0</v>
      </c>
      <c r="BJ53" s="28">
        <v>10.990802726550484</v>
      </c>
      <c r="BK53" s="29">
        <f t="shared" si="15"/>
        <v>215.23726430326667</v>
      </c>
    </row>
    <row r="54" spans="1:63" x14ac:dyDescent="0.2">
      <c r="A54" s="23"/>
      <c r="B54" s="27" t="s">
        <v>130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0.88216507369985964</v>
      </c>
      <c r="I54" s="28">
        <v>0.24019806210186723</v>
      </c>
      <c r="J54" s="28">
        <v>0</v>
      </c>
      <c r="K54" s="28">
        <v>0</v>
      </c>
      <c r="L54" s="28">
        <v>4.3334066901864663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0.78561717879534676</v>
      </c>
      <c r="S54" s="28">
        <v>3.1365543079705471</v>
      </c>
      <c r="T54" s="28">
        <v>0</v>
      </c>
      <c r="U54" s="28">
        <v>0</v>
      </c>
      <c r="V54" s="28">
        <v>0.27680732331257735</v>
      </c>
      <c r="W54" s="28">
        <v>1.0124855331434122E-2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7.301447734660374E-2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4.128028658942573</v>
      </c>
      <c r="AW54" s="28">
        <v>0.1281836279050092</v>
      </c>
      <c r="AX54" s="28">
        <v>0</v>
      </c>
      <c r="AY54" s="28">
        <v>0</v>
      </c>
      <c r="AZ54" s="28">
        <v>1.4138653435030666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4.8147991352143098</v>
      </c>
      <c r="BG54" s="28">
        <v>0.10321558754241597</v>
      </c>
      <c r="BH54" s="28">
        <v>0</v>
      </c>
      <c r="BI54" s="28">
        <v>0</v>
      </c>
      <c r="BJ54" s="28">
        <v>0.54637694384792912</v>
      </c>
      <c r="BK54" s="29">
        <f t="shared" si="15"/>
        <v>20.872357265700003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0.85010364234575442</v>
      </c>
      <c r="I55" s="28">
        <v>0.21110030730970766</v>
      </c>
      <c r="J55" s="28">
        <v>0</v>
      </c>
      <c r="K55" s="28">
        <v>0</v>
      </c>
      <c r="L55" s="28">
        <v>0.61295487744806776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0.4951574465850121</v>
      </c>
      <c r="S55" s="28">
        <v>0.29729147293752251</v>
      </c>
      <c r="T55" s="28">
        <v>0</v>
      </c>
      <c r="U55" s="28">
        <v>0</v>
      </c>
      <c r="V55" s="28">
        <v>9.436069637393496E-2</v>
      </c>
      <c r="W55" s="28">
        <v>1.2412438427887085E-2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1.4123810128355356E-2</v>
      </c>
      <c r="AH55" s="28">
        <v>0</v>
      </c>
      <c r="AI55" s="28">
        <v>0</v>
      </c>
      <c r="AJ55" s="28">
        <v>0</v>
      </c>
      <c r="AK55" s="28">
        <v>3.4035817942293508E-4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5.3235586403235535</v>
      </c>
      <c r="AW55" s="28">
        <v>0.36610503104702086</v>
      </c>
      <c r="AX55" s="28">
        <v>0</v>
      </c>
      <c r="AY55" s="28">
        <v>0</v>
      </c>
      <c r="AZ55" s="28">
        <v>0.48396188729145406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5.2246674818893188</v>
      </c>
      <c r="BG55" s="28">
        <v>0.28219105092154328</v>
      </c>
      <c r="BH55" s="28">
        <v>0</v>
      </c>
      <c r="BI55" s="28">
        <v>0</v>
      </c>
      <c r="BJ55" s="28">
        <v>0.53291485772478386</v>
      </c>
      <c r="BK55" s="29">
        <f t="shared" si="15"/>
        <v>14.801243998933337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0.46011622206516778</v>
      </c>
      <c r="I56" s="28">
        <v>0.60226367173171658</v>
      </c>
      <c r="J56" s="28">
        <v>0</v>
      </c>
      <c r="K56" s="28">
        <v>0</v>
      </c>
      <c r="L56" s="28">
        <v>9.0655060012091742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0.84735108319686314</v>
      </c>
      <c r="S56" s="28">
        <v>0</v>
      </c>
      <c r="T56" s="28">
        <v>0</v>
      </c>
      <c r="U56" s="28">
        <v>0</v>
      </c>
      <c r="V56" s="28">
        <v>0.93412576899707522</v>
      </c>
      <c r="W56" s="28">
        <v>8.8564560047096397E-2</v>
      </c>
      <c r="X56" s="28">
        <v>5.5897173320731269E-3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0.16815481546259212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16.884895739270984</v>
      </c>
      <c r="AW56" s="28">
        <v>0.56788786777659817</v>
      </c>
      <c r="AX56" s="28">
        <v>0</v>
      </c>
      <c r="AY56" s="28">
        <v>0</v>
      </c>
      <c r="AZ56" s="28">
        <v>0.97525532488536726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32.240003111882274</v>
      </c>
      <c r="BG56" s="28">
        <v>0.44389341934225945</v>
      </c>
      <c r="BH56" s="28">
        <v>0</v>
      </c>
      <c r="BI56" s="28">
        <v>0</v>
      </c>
      <c r="BJ56" s="28">
        <v>1.2029902782675612</v>
      </c>
      <c r="BK56" s="29">
        <f t="shared" si="15"/>
        <v>64.48659758146681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3.9520586412033181</v>
      </c>
      <c r="I57" s="28">
        <v>0.94716593420906325</v>
      </c>
      <c r="J57" s="28">
        <v>7.1655933334045825</v>
      </c>
      <c r="K57" s="28">
        <v>0</v>
      </c>
      <c r="L57" s="28">
        <v>21.423026650409135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4.8289414406784186</v>
      </c>
      <c r="S57" s="28">
        <v>1.5445511521819653</v>
      </c>
      <c r="T57" s="28">
        <v>0</v>
      </c>
      <c r="U57" s="28">
        <v>0</v>
      </c>
      <c r="V57" s="28">
        <v>1.4687338162468682</v>
      </c>
      <c r="W57" s="28">
        <v>0.40620548804235224</v>
      </c>
      <c r="X57" s="28">
        <v>4.5503185666104133E-3</v>
      </c>
      <c r="Y57" s="28">
        <v>0</v>
      </c>
      <c r="Z57" s="28">
        <v>0</v>
      </c>
      <c r="AA57" s="28">
        <v>0.21148769233823173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1.437982696533068</v>
      </c>
      <c r="AH57" s="28">
        <v>6.6527733301614291E-5</v>
      </c>
      <c r="AI57" s="28">
        <v>0</v>
      </c>
      <c r="AJ57" s="28">
        <v>0</v>
      </c>
      <c r="AK57" s="28">
        <v>0.33552049927454136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33.947094091308657</v>
      </c>
      <c r="AW57" s="28">
        <v>3.3619439445248633</v>
      </c>
      <c r="AX57" s="28">
        <v>0</v>
      </c>
      <c r="AY57" s="28">
        <v>0</v>
      </c>
      <c r="AZ57" s="28">
        <v>19.218455061955204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66.468512484555575</v>
      </c>
      <c r="BG57" s="28">
        <v>1.56920605886231</v>
      </c>
      <c r="BH57" s="28">
        <v>0</v>
      </c>
      <c r="BI57" s="28">
        <v>0</v>
      </c>
      <c r="BJ57" s="28">
        <v>29.00913180883872</v>
      </c>
      <c r="BK57" s="29">
        <f t="shared" si="15"/>
        <v>197.30022764086678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0.84763386426622167</v>
      </c>
      <c r="I58" s="28">
        <v>0</v>
      </c>
      <c r="J58" s="28">
        <v>0</v>
      </c>
      <c r="K58" s="28">
        <v>0</v>
      </c>
      <c r="L58" s="28">
        <v>8.6526080480010279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0.75534675699946119</v>
      </c>
      <c r="S58" s="28">
        <v>0</v>
      </c>
      <c r="T58" s="28">
        <v>0</v>
      </c>
      <c r="U58" s="28">
        <v>0</v>
      </c>
      <c r="V58" s="28">
        <v>0.10085712466662458</v>
      </c>
      <c r="W58" s="28">
        <v>3.3248502566324917E-2</v>
      </c>
      <c r="X58" s="28">
        <v>0</v>
      </c>
      <c r="Y58" s="28">
        <v>0</v>
      </c>
      <c r="Z58" s="28">
        <v>0</v>
      </c>
      <c r="AA58" s="28">
        <v>5.2758583333014329E-3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0.30830649726608372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6.4481941344578022</v>
      </c>
      <c r="AW58" s="28">
        <v>0.22266760103326047</v>
      </c>
      <c r="AX58" s="28">
        <v>0</v>
      </c>
      <c r="AY58" s="28">
        <v>0</v>
      </c>
      <c r="AZ58" s="28">
        <v>1.1423504925332204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14.429949534343729</v>
      </c>
      <c r="BG58" s="28">
        <v>0.47862586800002999</v>
      </c>
      <c r="BH58" s="28">
        <v>0</v>
      </c>
      <c r="BI58" s="28">
        <v>0</v>
      </c>
      <c r="BJ58" s="28">
        <v>2.0579044734328731</v>
      </c>
      <c r="BK58" s="29">
        <f t="shared" si="15"/>
        <v>35.482968755899961</v>
      </c>
    </row>
    <row r="59" spans="1:63" x14ac:dyDescent="0.2">
      <c r="A59" s="23"/>
      <c r="B59" s="30" t="s">
        <v>88</v>
      </c>
      <c r="C59" s="28">
        <f t="shared" ref="C59:AH59" si="16">SUM(C49:C58)</f>
        <v>0</v>
      </c>
      <c r="D59" s="28">
        <f t="shared" si="16"/>
        <v>0</v>
      </c>
      <c r="E59" s="28">
        <f t="shared" si="16"/>
        <v>0</v>
      </c>
      <c r="F59" s="28">
        <f t="shared" si="16"/>
        <v>0</v>
      </c>
      <c r="G59" s="28">
        <f t="shared" si="16"/>
        <v>0</v>
      </c>
      <c r="H59" s="28">
        <f t="shared" si="16"/>
        <v>16.132002564597759</v>
      </c>
      <c r="I59" s="28">
        <f t="shared" si="16"/>
        <v>20.822424297818166</v>
      </c>
      <c r="J59" s="28">
        <f t="shared" si="16"/>
        <v>7.1655933334045825</v>
      </c>
      <c r="K59" s="28">
        <f t="shared" si="16"/>
        <v>0</v>
      </c>
      <c r="L59" s="28">
        <f t="shared" si="16"/>
        <v>165.46242133125725</v>
      </c>
      <c r="M59" s="28">
        <f t="shared" si="16"/>
        <v>0</v>
      </c>
      <c r="N59" s="28">
        <f t="shared" si="16"/>
        <v>0</v>
      </c>
      <c r="O59" s="28">
        <f t="shared" si="16"/>
        <v>0</v>
      </c>
      <c r="P59" s="28">
        <f t="shared" si="16"/>
        <v>0</v>
      </c>
      <c r="Q59" s="28">
        <f t="shared" si="16"/>
        <v>0</v>
      </c>
      <c r="R59" s="28">
        <f t="shared" si="16"/>
        <v>18.211475684031914</v>
      </c>
      <c r="S59" s="28">
        <f t="shared" si="16"/>
        <v>9.119408815807569</v>
      </c>
      <c r="T59" s="28">
        <f t="shared" si="16"/>
        <v>0</v>
      </c>
      <c r="U59" s="28">
        <f t="shared" si="16"/>
        <v>0</v>
      </c>
      <c r="V59" s="28">
        <f t="shared" si="16"/>
        <v>8.0982957937494966</v>
      </c>
      <c r="W59" s="28">
        <f t="shared" si="16"/>
        <v>0.92169790033985333</v>
      </c>
      <c r="X59" s="28">
        <f t="shared" si="16"/>
        <v>1.1571272898633862E-2</v>
      </c>
      <c r="Y59" s="28">
        <f t="shared" si="16"/>
        <v>0</v>
      </c>
      <c r="Z59" s="28">
        <f t="shared" si="16"/>
        <v>0</v>
      </c>
      <c r="AA59" s="28">
        <f t="shared" si="16"/>
        <v>0.39901059913180753</v>
      </c>
      <c r="AB59" s="28">
        <f t="shared" si="16"/>
        <v>0</v>
      </c>
      <c r="AC59" s="28">
        <f t="shared" si="16"/>
        <v>0</v>
      </c>
      <c r="AD59" s="28">
        <f t="shared" si="16"/>
        <v>0</v>
      </c>
      <c r="AE59" s="28">
        <f t="shared" si="16"/>
        <v>0</v>
      </c>
      <c r="AF59" s="28">
        <f t="shared" si="16"/>
        <v>0</v>
      </c>
      <c r="AG59" s="28">
        <f t="shared" si="16"/>
        <v>4.3126623730320146</v>
      </c>
      <c r="AH59" s="28">
        <f t="shared" si="16"/>
        <v>6.6527733301614291E-5</v>
      </c>
      <c r="AI59" s="28">
        <f t="shared" ref="AI59:BJ59" si="17">SUM(AI49:AI58)</f>
        <v>0</v>
      </c>
      <c r="AJ59" s="28">
        <f t="shared" si="17"/>
        <v>0</v>
      </c>
      <c r="AK59" s="28">
        <f t="shared" si="17"/>
        <v>1.0207589091818108</v>
      </c>
      <c r="AL59" s="28">
        <f t="shared" si="17"/>
        <v>0</v>
      </c>
      <c r="AM59" s="28">
        <f t="shared" si="17"/>
        <v>0</v>
      </c>
      <c r="AN59" s="28">
        <f t="shared" si="17"/>
        <v>0</v>
      </c>
      <c r="AO59" s="28">
        <f t="shared" si="17"/>
        <v>0</v>
      </c>
      <c r="AP59" s="28">
        <f t="shared" si="17"/>
        <v>0</v>
      </c>
      <c r="AQ59" s="28">
        <f t="shared" si="17"/>
        <v>0</v>
      </c>
      <c r="AR59" s="28">
        <f t="shared" si="17"/>
        <v>0</v>
      </c>
      <c r="AS59" s="28">
        <f t="shared" si="17"/>
        <v>0</v>
      </c>
      <c r="AT59" s="28">
        <f t="shared" si="17"/>
        <v>0</v>
      </c>
      <c r="AU59" s="28">
        <f t="shared" si="17"/>
        <v>0</v>
      </c>
      <c r="AV59" s="28">
        <f t="shared" si="17"/>
        <v>212.35505248932191</v>
      </c>
      <c r="AW59" s="28">
        <f t="shared" si="17"/>
        <v>15.842036715082669</v>
      </c>
      <c r="AX59" s="28">
        <f t="shared" si="17"/>
        <v>0</v>
      </c>
      <c r="AY59" s="28">
        <f t="shared" si="17"/>
        <v>0</v>
      </c>
      <c r="AZ59" s="28">
        <f t="shared" si="17"/>
        <v>58.903489068353203</v>
      </c>
      <c r="BA59" s="28">
        <f t="shared" si="17"/>
        <v>0</v>
      </c>
      <c r="BB59" s="28">
        <f t="shared" si="17"/>
        <v>0</v>
      </c>
      <c r="BC59" s="28">
        <f t="shared" si="17"/>
        <v>0</v>
      </c>
      <c r="BD59" s="28">
        <f t="shared" si="17"/>
        <v>0</v>
      </c>
      <c r="BE59" s="28">
        <f t="shared" si="17"/>
        <v>0</v>
      </c>
      <c r="BF59" s="28">
        <f t="shared" si="17"/>
        <v>399.67409941282654</v>
      </c>
      <c r="BG59" s="28">
        <f t="shared" si="17"/>
        <v>12.145874434982616</v>
      </c>
      <c r="BH59" s="28">
        <f t="shared" si="17"/>
        <v>0.29676765625629459</v>
      </c>
      <c r="BI59" s="28">
        <f t="shared" si="17"/>
        <v>0</v>
      </c>
      <c r="BJ59" s="28">
        <f t="shared" si="17"/>
        <v>65.587660407725949</v>
      </c>
      <c r="BK59" s="29">
        <f t="shared" si="15"/>
        <v>1016.4823695875333</v>
      </c>
    </row>
    <row r="60" spans="1:63" x14ac:dyDescent="0.2">
      <c r="A60" s="23"/>
      <c r="B60" s="33" t="s">
        <v>86</v>
      </c>
      <c r="C60" s="31">
        <f t="shared" ref="C60:AH60" si="18">C47+C59</f>
        <v>0</v>
      </c>
      <c r="D60" s="31">
        <f t="shared" si="18"/>
        <v>0</v>
      </c>
      <c r="E60" s="31">
        <f t="shared" si="18"/>
        <v>0</v>
      </c>
      <c r="F60" s="31">
        <f t="shared" si="18"/>
        <v>0</v>
      </c>
      <c r="G60" s="31">
        <f t="shared" si="18"/>
        <v>0</v>
      </c>
      <c r="H60" s="31">
        <f t="shared" si="18"/>
        <v>20.050129161071329</v>
      </c>
      <c r="I60" s="31">
        <f t="shared" si="18"/>
        <v>21.884239815035386</v>
      </c>
      <c r="J60" s="31">
        <f t="shared" si="18"/>
        <v>7.1655933334045825</v>
      </c>
      <c r="K60" s="31">
        <f t="shared" si="18"/>
        <v>0</v>
      </c>
      <c r="L60" s="31">
        <f t="shared" si="18"/>
        <v>165.95195565969422</v>
      </c>
      <c r="M60" s="31">
        <f t="shared" si="18"/>
        <v>0</v>
      </c>
      <c r="N60" s="31">
        <f t="shared" si="18"/>
        <v>0</v>
      </c>
      <c r="O60" s="31">
        <f t="shared" si="18"/>
        <v>0</v>
      </c>
      <c r="P60" s="31">
        <f t="shared" si="18"/>
        <v>0</v>
      </c>
      <c r="Q60" s="31">
        <f t="shared" si="18"/>
        <v>0</v>
      </c>
      <c r="R60" s="31">
        <f t="shared" si="18"/>
        <v>23.89483662181625</v>
      </c>
      <c r="S60" s="31">
        <f t="shared" si="18"/>
        <v>9.119408815807569</v>
      </c>
      <c r="T60" s="31">
        <f t="shared" si="18"/>
        <v>0</v>
      </c>
      <c r="U60" s="31">
        <f t="shared" si="18"/>
        <v>0</v>
      </c>
      <c r="V60" s="31">
        <f t="shared" si="18"/>
        <v>8.481750364004057</v>
      </c>
      <c r="W60" s="31">
        <f t="shared" si="18"/>
        <v>1.2679764558179958</v>
      </c>
      <c r="X60" s="31">
        <f t="shared" si="18"/>
        <v>1.1571272898633862E-2</v>
      </c>
      <c r="Y60" s="31">
        <f t="shared" si="18"/>
        <v>0</v>
      </c>
      <c r="Z60" s="31">
        <f t="shared" si="18"/>
        <v>0</v>
      </c>
      <c r="AA60" s="31">
        <f t="shared" si="18"/>
        <v>0.39901059913180753</v>
      </c>
      <c r="AB60" s="31">
        <f t="shared" si="18"/>
        <v>0</v>
      </c>
      <c r="AC60" s="31">
        <f t="shared" si="18"/>
        <v>0</v>
      </c>
      <c r="AD60" s="31">
        <f t="shared" si="18"/>
        <v>0</v>
      </c>
      <c r="AE60" s="31">
        <f t="shared" si="18"/>
        <v>0</v>
      </c>
      <c r="AF60" s="31">
        <f t="shared" si="18"/>
        <v>0</v>
      </c>
      <c r="AG60" s="31">
        <f t="shared" si="18"/>
        <v>5.2415471990876119</v>
      </c>
      <c r="AH60" s="31">
        <f t="shared" si="18"/>
        <v>6.6527733301614291E-5</v>
      </c>
      <c r="AI60" s="31">
        <f t="shared" ref="AI60:BJ60" si="19">AI47+AI59</f>
        <v>0</v>
      </c>
      <c r="AJ60" s="31">
        <f t="shared" si="19"/>
        <v>0</v>
      </c>
      <c r="AK60" s="31">
        <f t="shared" si="19"/>
        <v>1.191386258606955</v>
      </c>
      <c r="AL60" s="31">
        <f t="shared" si="19"/>
        <v>0</v>
      </c>
      <c r="AM60" s="31">
        <f t="shared" si="19"/>
        <v>0</v>
      </c>
      <c r="AN60" s="31">
        <f t="shared" si="19"/>
        <v>0</v>
      </c>
      <c r="AO60" s="31">
        <f t="shared" si="19"/>
        <v>0</v>
      </c>
      <c r="AP60" s="31">
        <f t="shared" si="19"/>
        <v>0</v>
      </c>
      <c r="AQ60" s="31">
        <f t="shared" si="19"/>
        <v>0</v>
      </c>
      <c r="AR60" s="31">
        <f t="shared" si="19"/>
        <v>0</v>
      </c>
      <c r="AS60" s="31">
        <f t="shared" si="19"/>
        <v>0</v>
      </c>
      <c r="AT60" s="31">
        <f t="shared" si="19"/>
        <v>0</v>
      </c>
      <c r="AU60" s="31">
        <f t="shared" si="19"/>
        <v>0</v>
      </c>
      <c r="AV60" s="31">
        <f t="shared" si="19"/>
        <v>330.87935231226942</v>
      </c>
      <c r="AW60" s="31">
        <f t="shared" si="19"/>
        <v>17.041420592559497</v>
      </c>
      <c r="AX60" s="31">
        <f t="shared" si="19"/>
        <v>0</v>
      </c>
      <c r="AY60" s="31">
        <f t="shared" si="19"/>
        <v>0</v>
      </c>
      <c r="AZ60" s="31">
        <f t="shared" si="19"/>
        <v>70.64406099376167</v>
      </c>
      <c r="BA60" s="31">
        <f t="shared" si="19"/>
        <v>0</v>
      </c>
      <c r="BB60" s="31">
        <f t="shared" si="19"/>
        <v>0</v>
      </c>
      <c r="BC60" s="31">
        <f t="shared" si="19"/>
        <v>0</v>
      </c>
      <c r="BD60" s="31">
        <f t="shared" si="19"/>
        <v>0</v>
      </c>
      <c r="BE60" s="31">
        <f t="shared" si="19"/>
        <v>0</v>
      </c>
      <c r="BF60" s="31">
        <f t="shared" si="19"/>
        <v>607.19126180567753</v>
      </c>
      <c r="BG60" s="31">
        <f t="shared" si="19"/>
        <v>13.446077168632891</v>
      </c>
      <c r="BH60" s="31">
        <f t="shared" si="19"/>
        <v>0.29676765625629459</v>
      </c>
      <c r="BI60" s="31">
        <f t="shared" si="19"/>
        <v>0</v>
      </c>
      <c r="BJ60" s="31">
        <f t="shared" si="19"/>
        <v>77.481529288232949</v>
      </c>
      <c r="BK60" s="29">
        <f t="shared" si="15"/>
        <v>1381.6399419014999</v>
      </c>
    </row>
    <row r="61" spans="1:63" ht="3" customHeight="1" x14ac:dyDescent="0.2">
      <c r="A61" s="23"/>
      <c r="B61" s="26"/>
      <c r="C61" s="46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8"/>
    </row>
    <row r="62" spans="1:63" x14ac:dyDescent="0.2">
      <c r="A62" s="23" t="s">
        <v>17</v>
      </c>
      <c r="B62" s="24" t="s">
        <v>8</v>
      </c>
      <c r="C62" s="46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8"/>
    </row>
    <row r="63" spans="1:63" x14ac:dyDescent="0.2">
      <c r="A63" s="23" t="s">
        <v>78</v>
      </c>
      <c r="B63" s="26" t="s">
        <v>18</v>
      </c>
      <c r="C63" s="46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8"/>
    </row>
    <row r="64" spans="1:63" x14ac:dyDescent="0.2">
      <c r="A64" s="23"/>
      <c r="B64" s="27" t="s">
        <v>135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1.832069062747218</v>
      </c>
      <c r="I64" s="28">
        <v>11.278586612914635</v>
      </c>
      <c r="J64" s="28">
        <v>0</v>
      </c>
      <c r="K64" s="28">
        <v>0</v>
      </c>
      <c r="L64" s="28">
        <v>6.523224928055062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2.8874692619619395</v>
      </c>
      <c r="S64" s="28">
        <v>1.5178745195627803</v>
      </c>
      <c r="T64" s="28">
        <v>4.2481353747880313</v>
      </c>
      <c r="U64" s="28">
        <v>0</v>
      </c>
      <c r="V64" s="28">
        <v>3.9347157830703194</v>
      </c>
      <c r="W64" s="28">
        <v>0.39323270649632375</v>
      </c>
      <c r="X64" s="28">
        <v>0</v>
      </c>
      <c r="Y64" s="28">
        <v>0</v>
      </c>
      <c r="Z64" s="28">
        <v>0</v>
      </c>
      <c r="AA64" s="28">
        <v>0.75991150388552586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1.2625228265508601</v>
      </c>
      <c r="AH64" s="28">
        <v>2.2597230431622033E-2</v>
      </c>
      <c r="AI64" s="28">
        <v>0</v>
      </c>
      <c r="AJ64" s="28">
        <v>0</v>
      </c>
      <c r="AK64" s="28">
        <v>1.444392192118171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29.243096201143491</v>
      </c>
      <c r="AW64" s="28">
        <v>7.8302734402874599</v>
      </c>
      <c r="AX64" s="28">
        <v>0</v>
      </c>
      <c r="AY64" s="28">
        <v>0</v>
      </c>
      <c r="AZ64" s="28">
        <v>33.61660918232198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47.533069785523551</v>
      </c>
      <c r="BG64" s="28">
        <v>6.8970185626358012</v>
      </c>
      <c r="BH64" s="28">
        <v>4.3509570671102171</v>
      </c>
      <c r="BI64" s="28">
        <v>0</v>
      </c>
      <c r="BJ64" s="28">
        <v>55.895913139595088</v>
      </c>
      <c r="BK64" s="29">
        <f t="shared" ref="BK64:BK65" si="20">SUM(C64:BJ64)</f>
        <v>221.47166938120003</v>
      </c>
    </row>
    <row r="65" spans="1:63" x14ac:dyDescent="0.2">
      <c r="A65" s="23"/>
      <c r="B65" s="33" t="s">
        <v>85</v>
      </c>
      <c r="C65" s="31">
        <f>SUM(C64)</f>
        <v>0</v>
      </c>
      <c r="D65" s="31">
        <f t="shared" ref="D65:BJ65" si="21">SUM(D64)</f>
        <v>0</v>
      </c>
      <c r="E65" s="31">
        <f t="shared" si="21"/>
        <v>0</v>
      </c>
      <c r="F65" s="31">
        <f t="shared" si="21"/>
        <v>0</v>
      </c>
      <c r="G65" s="31">
        <f t="shared" si="21"/>
        <v>0</v>
      </c>
      <c r="H65" s="31">
        <f t="shared" si="21"/>
        <v>1.832069062747218</v>
      </c>
      <c r="I65" s="31">
        <f t="shared" si="21"/>
        <v>11.278586612914635</v>
      </c>
      <c r="J65" s="31">
        <f t="shared" si="21"/>
        <v>0</v>
      </c>
      <c r="K65" s="31">
        <f t="shared" si="21"/>
        <v>0</v>
      </c>
      <c r="L65" s="31">
        <f t="shared" si="21"/>
        <v>6.523224928055062</v>
      </c>
      <c r="M65" s="31">
        <f t="shared" si="21"/>
        <v>0</v>
      </c>
      <c r="N65" s="31">
        <f t="shared" si="21"/>
        <v>0</v>
      </c>
      <c r="O65" s="31">
        <f t="shared" si="21"/>
        <v>0</v>
      </c>
      <c r="P65" s="31">
        <f t="shared" si="21"/>
        <v>0</v>
      </c>
      <c r="Q65" s="31">
        <f t="shared" si="21"/>
        <v>0</v>
      </c>
      <c r="R65" s="31">
        <f t="shared" si="21"/>
        <v>2.8874692619619395</v>
      </c>
      <c r="S65" s="31">
        <f t="shared" si="21"/>
        <v>1.5178745195627803</v>
      </c>
      <c r="T65" s="31">
        <f t="shared" si="21"/>
        <v>4.2481353747880313</v>
      </c>
      <c r="U65" s="31">
        <f t="shared" si="21"/>
        <v>0</v>
      </c>
      <c r="V65" s="31">
        <f t="shared" si="21"/>
        <v>3.9347157830703194</v>
      </c>
      <c r="W65" s="31">
        <f t="shared" si="21"/>
        <v>0.39323270649632375</v>
      </c>
      <c r="X65" s="31">
        <f t="shared" si="21"/>
        <v>0</v>
      </c>
      <c r="Y65" s="31">
        <f t="shared" si="21"/>
        <v>0</v>
      </c>
      <c r="Z65" s="31">
        <f t="shared" si="21"/>
        <v>0</v>
      </c>
      <c r="AA65" s="31">
        <f t="shared" si="21"/>
        <v>0.75991150388552586</v>
      </c>
      <c r="AB65" s="31">
        <f t="shared" si="21"/>
        <v>0</v>
      </c>
      <c r="AC65" s="31">
        <f t="shared" si="21"/>
        <v>0</v>
      </c>
      <c r="AD65" s="31">
        <f t="shared" si="21"/>
        <v>0</v>
      </c>
      <c r="AE65" s="31">
        <f t="shared" si="21"/>
        <v>0</v>
      </c>
      <c r="AF65" s="31">
        <f t="shared" si="21"/>
        <v>0</v>
      </c>
      <c r="AG65" s="31">
        <f t="shared" si="21"/>
        <v>1.2625228265508601</v>
      </c>
      <c r="AH65" s="31">
        <f t="shared" si="21"/>
        <v>2.2597230431622033E-2</v>
      </c>
      <c r="AI65" s="31">
        <f t="shared" si="21"/>
        <v>0</v>
      </c>
      <c r="AJ65" s="31">
        <f t="shared" si="21"/>
        <v>0</v>
      </c>
      <c r="AK65" s="31">
        <f t="shared" si="21"/>
        <v>1.444392192118171</v>
      </c>
      <c r="AL65" s="31">
        <f t="shared" si="21"/>
        <v>0</v>
      </c>
      <c r="AM65" s="31">
        <f t="shared" si="21"/>
        <v>0</v>
      </c>
      <c r="AN65" s="31">
        <f t="shared" si="21"/>
        <v>0</v>
      </c>
      <c r="AO65" s="31">
        <f t="shared" si="21"/>
        <v>0</v>
      </c>
      <c r="AP65" s="31">
        <f t="shared" si="21"/>
        <v>0</v>
      </c>
      <c r="AQ65" s="31">
        <f t="shared" si="21"/>
        <v>0</v>
      </c>
      <c r="AR65" s="31">
        <f t="shared" si="21"/>
        <v>0</v>
      </c>
      <c r="AS65" s="31">
        <f t="shared" si="21"/>
        <v>0</v>
      </c>
      <c r="AT65" s="31">
        <f t="shared" si="21"/>
        <v>0</v>
      </c>
      <c r="AU65" s="31">
        <f t="shared" si="21"/>
        <v>0</v>
      </c>
      <c r="AV65" s="31">
        <f t="shared" si="21"/>
        <v>29.243096201143491</v>
      </c>
      <c r="AW65" s="31">
        <f t="shared" si="21"/>
        <v>7.8302734402874599</v>
      </c>
      <c r="AX65" s="31">
        <f t="shared" si="21"/>
        <v>0</v>
      </c>
      <c r="AY65" s="31">
        <f t="shared" si="21"/>
        <v>0</v>
      </c>
      <c r="AZ65" s="31">
        <f t="shared" si="21"/>
        <v>33.61660918232198</v>
      </c>
      <c r="BA65" s="31">
        <f t="shared" si="21"/>
        <v>0</v>
      </c>
      <c r="BB65" s="31">
        <f t="shared" si="21"/>
        <v>0</v>
      </c>
      <c r="BC65" s="31">
        <f t="shared" si="21"/>
        <v>0</v>
      </c>
      <c r="BD65" s="31">
        <f t="shared" si="21"/>
        <v>0</v>
      </c>
      <c r="BE65" s="31">
        <f t="shared" si="21"/>
        <v>0</v>
      </c>
      <c r="BF65" s="31">
        <f t="shared" si="21"/>
        <v>47.533069785523551</v>
      </c>
      <c r="BG65" s="31">
        <f t="shared" si="21"/>
        <v>6.8970185626358012</v>
      </c>
      <c r="BH65" s="31">
        <f t="shared" si="21"/>
        <v>4.3509570671102171</v>
      </c>
      <c r="BI65" s="31">
        <f t="shared" si="21"/>
        <v>0</v>
      </c>
      <c r="BJ65" s="31">
        <f t="shared" si="21"/>
        <v>55.895913139595088</v>
      </c>
      <c r="BK65" s="29">
        <f t="shared" si="20"/>
        <v>221.47166938120003</v>
      </c>
    </row>
    <row r="66" spans="1:63" ht="2.25" customHeight="1" x14ac:dyDescent="0.2">
      <c r="A66" s="23"/>
      <c r="B66" s="26"/>
      <c r="C66" s="46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8"/>
    </row>
    <row r="67" spans="1:63" x14ac:dyDescent="0.2">
      <c r="A67" s="23" t="s">
        <v>4</v>
      </c>
      <c r="B67" s="24" t="s">
        <v>9</v>
      </c>
      <c r="C67" s="46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8"/>
    </row>
    <row r="68" spans="1:63" x14ac:dyDescent="0.2">
      <c r="A68" s="23" t="s">
        <v>78</v>
      </c>
      <c r="B68" s="26" t="s">
        <v>19</v>
      </c>
      <c r="C68" s="46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8"/>
    </row>
    <row r="69" spans="1:63" x14ac:dyDescent="0.2">
      <c r="A69" s="23"/>
      <c r="B69" s="30" t="s">
        <v>39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0" t="s">
        <v>87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29">
        <f>SUM(C70:BJ70)</f>
        <v>0</v>
      </c>
    </row>
    <row r="71" spans="1:63" x14ac:dyDescent="0.2">
      <c r="A71" s="23" t="s">
        <v>79</v>
      </c>
      <c r="B71" s="26" t="s">
        <v>20</v>
      </c>
      <c r="C71" s="46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8"/>
    </row>
    <row r="72" spans="1:63" x14ac:dyDescent="0.2">
      <c r="A72" s="23"/>
      <c r="B72" s="30" t="s">
        <v>137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0.46429512187097277</v>
      </c>
      <c r="AW72" s="31">
        <v>69.629832020394332</v>
      </c>
      <c r="AX72" s="31">
        <v>6.4086521674444681</v>
      </c>
      <c r="AY72" s="31">
        <v>0</v>
      </c>
      <c r="AZ72" s="31">
        <v>2.4318171572560554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9.7167104099477278E-2</v>
      </c>
      <c r="BG72" s="31">
        <v>9.227358666015293E-3</v>
      </c>
      <c r="BH72" s="31">
        <v>0</v>
      </c>
      <c r="BI72" s="31">
        <v>0</v>
      </c>
      <c r="BJ72" s="31">
        <v>0.35246999109363836</v>
      </c>
      <c r="BK72" s="29">
        <f t="shared" ref="BK72:BK77" si="22">SUM(C72:BJ72)</f>
        <v>79.393460920824964</v>
      </c>
    </row>
    <row r="73" spans="1:63" x14ac:dyDescent="0.2">
      <c r="A73" s="23"/>
      <c r="B73" s="30" t="s">
        <v>138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0.1455984960400255</v>
      </c>
      <c r="AW73" s="31">
        <v>159.52271694409859</v>
      </c>
      <c r="AX73" s="31">
        <v>258.66971395177586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0.11549233762993624</v>
      </c>
      <c r="BG73" s="31">
        <v>12.019144552655717</v>
      </c>
      <c r="BH73" s="31">
        <v>0</v>
      </c>
      <c r="BI73" s="31">
        <v>0</v>
      </c>
      <c r="BJ73" s="31">
        <v>0.55276226322428845</v>
      </c>
      <c r="BK73" s="29">
        <f t="shared" si="22"/>
        <v>431.02542854542435</v>
      </c>
    </row>
    <row r="74" spans="1:63" x14ac:dyDescent="0.2">
      <c r="A74" s="23"/>
      <c r="B74" s="30" t="s">
        <v>139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0.11704872934204855</v>
      </c>
      <c r="AW74" s="31">
        <v>64.778263397346493</v>
      </c>
      <c r="AX74" s="31">
        <v>249.97189907199459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3.8756556041156645E-2</v>
      </c>
      <c r="BG74" s="31">
        <v>0</v>
      </c>
      <c r="BH74" s="31">
        <v>0</v>
      </c>
      <c r="BI74" s="31">
        <v>0</v>
      </c>
      <c r="BJ74" s="31">
        <v>0</v>
      </c>
      <c r="BK74" s="29">
        <f t="shared" si="22"/>
        <v>314.90596775472426</v>
      </c>
    </row>
    <row r="75" spans="1:63" x14ac:dyDescent="0.2">
      <c r="A75" s="23"/>
      <c r="B75" s="30" t="s">
        <v>140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0.68865279901981913</v>
      </c>
      <c r="AW75" s="31">
        <v>0.69848517397069965</v>
      </c>
      <c r="AX75" s="31">
        <v>276.76762698831084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2.1311501462307865</v>
      </c>
      <c r="BG75" s="31">
        <v>6.3100032111946202E-4</v>
      </c>
      <c r="BH75" s="31">
        <v>0</v>
      </c>
      <c r="BI75" s="31">
        <v>0</v>
      </c>
      <c r="BJ75" s="31">
        <v>0</v>
      </c>
      <c r="BK75" s="29">
        <f t="shared" si="22"/>
        <v>280.28654610785321</v>
      </c>
    </row>
    <row r="76" spans="1:63" x14ac:dyDescent="0.2">
      <c r="A76" s="23"/>
      <c r="B76" s="30" t="s">
        <v>88</v>
      </c>
      <c r="C76" s="31">
        <f>SUM(C72:C75)</f>
        <v>0</v>
      </c>
      <c r="D76" s="31">
        <f t="shared" ref="D76:BJ76" si="23">SUM(D72:D75)</f>
        <v>0</v>
      </c>
      <c r="E76" s="31">
        <f t="shared" si="23"/>
        <v>0</v>
      </c>
      <c r="F76" s="31">
        <f t="shared" si="23"/>
        <v>0</v>
      </c>
      <c r="G76" s="31">
        <f t="shared" si="23"/>
        <v>0</v>
      </c>
      <c r="H76" s="31">
        <f t="shared" si="23"/>
        <v>0</v>
      </c>
      <c r="I76" s="31">
        <f t="shared" si="23"/>
        <v>0</v>
      </c>
      <c r="J76" s="31">
        <f t="shared" si="23"/>
        <v>0</v>
      </c>
      <c r="K76" s="31">
        <f t="shared" si="23"/>
        <v>0</v>
      </c>
      <c r="L76" s="31">
        <f t="shared" si="23"/>
        <v>0</v>
      </c>
      <c r="M76" s="31">
        <f t="shared" si="23"/>
        <v>0</v>
      </c>
      <c r="N76" s="31">
        <f t="shared" si="23"/>
        <v>0</v>
      </c>
      <c r="O76" s="31">
        <f t="shared" si="23"/>
        <v>0</v>
      </c>
      <c r="P76" s="31">
        <f t="shared" si="23"/>
        <v>0</v>
      </c>
      <c r="Q76" s="31">
        <f t="shared" si="23"/>
        <v>0</v>
      </c>
      <c r="R76" s="31">
        <f t="shared" si="23"/>
        <v>0</v>
      </c>
      <c r="S76" s="31">
        <f t="shared" si="23"/>
        <v>0</v>
      </c>
      <c r="T76" s="31">
        <f t="shared" si="23"/>
        <v>0</v>
      </c>
      <c r="U76" s="31">
        <f t="shared" si="23"/>
        <v>0</v>
      </c>
      <c r="V76" s="31">
        <f t="shared" si="23"/>
        <v>0</v>
      </c>
      <c r="W76" s="31">
        <f t="shared" si="23"/>
        <v>0</v>
      </c>
      <c r="X76" s="31">
        <f t="shared" si="23"/>
        <v>0</v>
      </c>
      <c r="Y76" s="31">
        <f t="shared" si="23"/>
        <v>0</v>
      </c>
      <c r="Z76" s="31">
        <f t="shared" si="23"/>
        <v>0</v>
      </c>
      <c r="AA76" s="31">
        <f t="shared" si="23"/>
        <v>0</v>
      </c>
      <c r="AB76" s="31">
        <f t="shared" si="23"/>
        <v>0</v>
      </c>
      <c r="AC76" s="31">
        <f t="shared" si="23"/>
        <v>0</v>
      </c>
      <c r="AD76" s="31">
        <f t="shared" si="23"/>
        <v>0</v>
      </c>
      <c r="AE76" s="31">
        <f t="shared" si="23"/>
        <v>0</v>
      </c>
      <c r="AF76" s="31">
        <f t="shared" si="23"/>
        <v>0</v>
      </c>
      <c r="AG76" s="31">
        <f t="shared" si="23"/>
        <v>0</v>
      </c>
      <c r="AH76" s="31">
        <f t="shared" si="23"/>
        <v>0</v>
      </c>
      <c r="AI76" s="31">
        <f t="shared" si="23"/>
        <v>0</v>
      </c>
      <c r="AJ76" s="31">
        <f t="shared" si="23"/>
        <v>0</v>
      </c>
      <c r="AK76" s="31">
        <f t="shared" si="23"/>
        <v>0</v>
      </c>
      <c r="AL76" s="31">
        <f t="shared" si="23"/>
        <v>0</v>
      </c>
      <c r="AM76" s="31">
        <f t="shared" si="23"/>
        <v>0</v>
      </c>
      <c r="AN76" s="31">
        <f t="shared" si="23"/>
        <v>0</v>
      </c>
      <c r="AO76" s="31">
        <f t="shared" si="23"/>
        <v>0</v>
      </c>
      <c r="AP76" s="31">
        <f t="shared" si="23"/>
        <v>0</v>
      </c>
      <c r="AQ76" s="31">
        <f t="shared" si="23"/>
        <v>0</v>
      </c>
      <c r="AR76" s="31">
        <f t="shared" si="23"/>
        <v>0</v>
      </c>
      <c r="AS76" s="31">
        <f t="shared" si="23"/>
        <v>0</v>
      </c>
      <c r="AT76" s="31">
        <f t="shared" si="23"/>
        <v>0</v>
      </c>
      <c r="AU76" s="31">
        <f t="shared" si="23"/>
        <v>0</v>
      </c>
      <c r="AV76" s="31">
        <f t="shared" si="23"/>
        <v>1.415595146272866</v>
      </c>
      <c r="AW76" s="31">
        <f t="shared" si="23"/>
        <v>294.62929753581011</v>
      </c>
      <c r="AX76" s="31">
        <f t="shared" si="23"/>
        <v>791.81789217952587</v>
      </c>
      <c r="AY76" s="31">
        <f t="shared" si="23"/>
        <v>0</v>
      </c>
      <c r="AZ76" s="31">
        <f t="shared" si="23"/>
        <v>2.4318171572560554</v>
      </c>
      <c r="BA76" s="31">
        <f t="shared" si="23"/>
        <v>0</v>
      </c>
      <c r="BB76" s="31">
        <f t="shared" si="23"/>
        <v>0</v>
      </c>
      <c r="BC76" s="31">
        <f t="shared" si="23"/>
        <v>0</v>
      </c>
      <c r="BD76" s="31">
        <f t="shared" si="23"/>
        <v>0</v>
      </c>
      <c r="BE76" s="31">
        <f t="shared" si="23"/>
        <v>0</v>
      </c>
      <c r="BF76" s="31">
        <f t="shared" si="23"/>
        <v>2.3825661440013568</v>
      </c>
      <c r="BG76" s="31">
        <f t="shared" si="23"/>
        <v>12.029002911642852</v>
      </c>
      <c r="BH76" s="31">
        <f t="shared" si="23"/>
        <v>0</v>
      </c>
      <c r="BI76" s="31">
        <f t="shared" si="23"/>
        <v>0</v>
      </c>
      <c r="BJ76" s="31">
        <f t="shared" si="23"/>
        <v>0.90523225431792675</v>
      </c>
      <c r="BK76" s="29">
        <f t="shared" si="22"/>
        <v>1105.6114033288272</v>
      </c>
    </row>
    <row r="77" spans="1:63" x14ac:dyDescent="0.2">
      <c r="A77" s="23"/>
      <c r="B77" s="33" t="s">
        <v>86</v>
      </c>
      <c r="C77" s="31">
        <f>C70+C76</f>
        <v>0</v>
      </c>
      <c r="D77" s="31">
        <f t="shared" ref="D77:BJ77" si="24">D70+D76</f>
        <v>0</v>
      </c>
      <c r="E77" s="31">
        <f t="shared" si="24"/>
        <v>0</v>
      </c>
      <c r="F77" s="31">
        <f t="shared" si="24"/>
        <v>0</v>
      </c>
      <c r="G77" s="31">
        <f t="shared" si="24"/>
        <v>0</v>
      </c>
      <c r="H77" s="31">
        <f t="shared" si="24"/>
        <v>0</v>
      </c>
      <c r="I77" s="31">
        <f t="shared" si="24"/>
        <v>0</v>
      </c>
      <c r="J77" s="31">
        <f t="shared" si="24"/>
        <v>0</v>
      </c>
      <c r="K77" s="31">
        <f t="shared" si="24"/>
        <v>0</v>
      </c>
      <c r="L77" s="31">
        <f t="shared" si="24"/>
        <v>0</v>
      </c>
      <c r="M77" s="31">
        <f t="shared" si="24"/>
        <v>0</v>
      </c>
      <c r="N77" s="31">
        <f t="shared" si="24"/>
        <v>0</v>
      </c>
      <c r="O77" s="31">
        <f t="shared" si="24"/>
        <v>0</v>
      </c>
      <c r="P77" s="31">
        <f t="shared" si="24"/>
        <v>0</v>
      </c>
      <c r="Q77" s="31">
        <f t="shared" si="24"/>
        <v>0</v>
      </c>
      <c r="R77" s="31">
        <f t="shared" si="24"/>
        <v>0</v>
      </c>
      <c r="S77" s="31">
        <f t="shared" si="24"/>
        <v>0</v>
      </c>
      <c r="T77" s="31">
        <f t="shared" si="24"/>
        <v>0</v>
      </c>
      <c r="U77" s="31">
        <f t="shared" si="24"/>
        <v>0</v>
      </c>
      <c r="V77" s="31">
        <f t="shared" si="24"/>
        <v>0</v>
      </c>
      <c r="W77" s="31">
        <f t="shared" si="24"/>
        <v>0</v>
      </c>
      <c r="X77" s="31">
        <f t="shared" si="24"/>
        <v>0</v>
      </c>
      <c r="Y77" s="31">
        <f t="shared" si="24"/>
        <v>0</v>
      </c>
      <c r="Z77" s="31">
        <f t="shared" si="24"/>
        <v>0</v>
      </c>
      <c r="AA77" s="31">
        <f t="shared" si="24"/>
        <v>0</v>
      </c>
      <c r="AB77" s="31">
        <f t="shared" si="24"/>
        <v>0</v>
      </c>
      <c r="AC77" s="31">
        <f t="shared" si="24"/>
        <v>0</v>
      </c>
      <c r="AD77" s="31">
        <f t="shared" si="24"/>
        <v>0</v>
      </c>
      <c r="AE77" s="31">
        <f t="shared" si="24"/>
        <v>0</v>
      </c>
      <c r="AF77" s="31">
        <f t="shared" si="24"/>
        <v>0</v>
      </c>
      <c r="AG77" s="31">
        <f t="shared" si="24"/>
        <v>0</v>
      </c>
      <c r="AH77" s="31">
        <f t="shared" si="24"/>
        <v>0</v>
      </c>
      <c r="AI77" s="31">
        <f t="shared" si="24"/>
        <v>0</v>
      </c>
      <c r="AJ77" s="31">
        <f t="shared" si="24"/>
        <v>0</v>
      </c>
      <c r="AK77" s="31">
        <f t="shared" si="24"/>
        <v>0</v>
      </c>
      <c r="AL77" s="31">
        <f t="shared" si="24"/>
        <v>0</v>
      </c>
      <c r="AM77" s="31">
        <f t="shared" si="24"/>
        <v>0</v>
      </c>
      <c r="AN77" s="31">
        <f t="shared" si="24"/>
        <v>0</v>
      </c>
      <c r="AO77" s="31">
        <f t="shared" si="24"/>
        <v>0</v>
      </c>
      <c r="AP77" s="31">
        <f t="shared" si="24"/>
        <v>0</v>
      </c>
      <c r="AQ77" s="31">
        <f t="shared" si="24"/>
        <v>0</v>
      </c>
      <c r="AR77" s="31">
        <f t="shared" si="24"/>
        <v>0</v>
      </c>
      <c r="AS77" s="31">
        <f t="shared" si="24"/>
        <v>0</v>
      </c>
      <c r="AT77" s="31">
        <f t="shared" si="24"/>
        <v>0</v>
      </c>
      <c r="AU77" s="31">
        <f t="shared" si="24"/>
        <v>0</v>
      </c>
      <c r="AV77" s="31">
        <f t="shared" si="24"/>
        <v>1.415595146272866</v>
      </c>
      <c r="AW77" s="31">
        <f t="shared" si="24"/>
        <v>294.62929753581011</v>
      </c>
      <c r="AX77" s="31">
        <f t="shared" si="24"/>
        <v>791.81789217952587</v>
      </c>
      <c r="AY77" s="31">
        <f t="shared" si="24"/>
        <v>0</v>
      </c>
      <c r="AZ77" s="31">
        <f t="shared" si="24"/>
        <v>2.4318171572560554</v>
      </c>
      <c r="BA77" s="31">
        <f t="shared" si="24"/>
        <v>0</v>
      </c>
      <c r="BB77" s="31">
        <f t="shared" si="24"/>
        <v>0</v>
      </c>
      <c r="BC77" s="31">
        <f t="shared" si="24"/>
        <v>0</v>
      </c>
      <c r="BD77" s="31">
        <f t="shared" si="24"/>
        <v>0</v>
      </c>
      <c r="BE77" s="31">
        <f t="shared" si="24"/>
        <v>0</v>
      </c>
      <c r="BF77" s="31">
        <f t="shared" si="24"/>
        <v>2.3825661440013568</v>
      </c>
      <c r="BG77" s="31">
        <f t="shared" si="24"/>
        <v>12.029002911642852</v>
      </c>
      <c r="BH77" s="31">
        <f t="shared" si="24"/>
        <v>0</v>
      </c>
      <c r="BI77" s="31">
        <f t="shared" si="24"/>
        <v>0</v>
      </c>
      <c r="BJ77" s="31">
        <f t="shared" si="24"/>
        <v>0.90523225431792675</v>
      </c>
      <c r="BK77" s="29">
        <f t="shared" si="22"/>
        <v>1105.6114033288272</v>
      </c>
    </row>
    <row r="78" spans="1:63" ht="4.5" customHeight="1" x14ac:dyDescent="0.2">
      <c r="A78" s="23"/>
      <c r="B78" s="26"/>
      <c r="C78" s="46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8"/>
    </row>
    <row r="79" spans="1:63" x14ac:dyDescent="0.2">
      <c r="A79" s="23" t="s">
        <v>21</v>
      </c>
      <c r="B79" s="24" t="s">
        <v>22</v>
      </c>
      <c r="C79" s="46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8"/>
    </row>
    <row r="80" spans="1:63" x14ac:dyDescent="0.2">
      <c r="A80" s="23" t="s">
        <v>78</v>
      </c>
      <c r="B80" s="26" t="s">
        <v>23</v>
      </c>
      <c r="C80" s="46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8"/>
    </row>
    <row r="81" spans="1:63" x14ac:dyDescent="0.2">
      <c r="A81" s="23"/>
      <c r="B81" s="30" t="s">
        <v>39</v>
      </c>
      <c r="C81" s="31"/>
      <c r="D81" s="28"/>
      <c r="E81" s="28"/>
      <c r="F81" s="28"/>
      <c r="G81" s="37"/>
      <c r="H81" s="31"/>
      <c r="I81" s="28"/>
      <c r="J81" s="28"/>
      <c r="K81" s="28"/>
      <c r="L81" s="37"/>
      <c r="M81" s="31"/>
      <c r="N81" s="28"/>
      <c r="O81" s="28"/>
      <c r="P81" s="28"/>
      <c r="Q81" s="37"/>
      <c r="R81" s="31"/>
      <c r="S81" s="28"/>
      <c r="T81" s="28"/>
      <c r="U81" s="28"/>
      <c r="V81" s="37"/>
      <c r="W81" s="31"/>
      <c r="X81" s="28"/>
      <c r="Y81" s="28"/>
      <c r="Z81" s="28"/>
      <c r="AA81" s="37"/>
      <c r="AB81" s="31"/>
      <c r="AC81" s="28"/>
      <c r="AD81" s="28"/>
      <c r="AE81" s="28"/>
      <c r="AF81" s="37"/>
      <c r="AG81" s="31"/>
      <c r="AH81" s="28"/>
      <c r="AI81" s="28"/>
      <c r="AJ81" s="28"/>
      <c r="AK81" s="37"/>
      <c r="AL81" s="31"/>
      <c r="AM81" s="28"/>
      <c r="AN81" s="28"/>
      <c r="AO81" s="28"/>
      <c r="AP81" s="37"/>
      <c r="AQ81" s="31"/>
      <c r="AR81" s="28"/>
      <c r="AS81" s="28"/>
      <c r="AT81" s="28"/>
      <c r="AU81" s="37"/>
      <c r="AV81" s="31"/>
      <c r="AW81" s="28"/>
      <c r="AX81" s="28"/>
      <c r="AY81" s="28"/>
      <c r="AZ81" s="37"/>
      <c r="BA81" s="31"/>
      <c r="BB81" s="28"/>
      <c r="BC81" s="28"/>
      <c r="BD81" s="28"/>
      <c r="BE81" s="37"/>
      <c r="BF81" s="31"/>
      <c r="BG81" s="28"/>
      <c r="BH81" s="28"/>
      <c r="BI81" s="28"/>
      <c r="BJ81" s="37"/>
      <c r="BK81" s="29"/>
    </row>
    <row r="82" spans="1:63" x14ac:dyDescent="0.2">
      <c r="A82" s="23"/>
      <c r="B82" s="33" t="s">
        <v>85</v>
      </c>
      <c r="C82" s="31">
        <v>0</v>
      </c>
      <c r="D82" s="28">
        <v>0</v>
      </c>
      <c r="E82" s="28">
        <v>0</v>
      </c>
      <c r="F82" s="28">
        <v>0</v>
      </c>
      <c r="G82" s="37">
        <v>0</v>
      </c>
      <c r="H82" s="31">
        <v>0</v>
      </c>
      <c r="I82" s="28">
        <v>0</v>
      </c>
      <c r="J82" s="28">
        <v>0</v>
      </c>
      <c r="K82" s="28">
        <v>0</v>
      </c>
      <c r="L82" s="37">
        <v>0</v>
      </c>
      <c r="M82" s="31">
        <v>0</v>
      </c>
      <c r="N82" s="28">
        <v>0</v>
      </c>
      <c r="O82" s="28">
        <v>0</v>
      </c>
      <c r="P82" s="28">
        <v>0</v>
      </c>
      <c r="Q82" s="37">
        <v>0</v>
      </c>
      <c r="R82" s="31">
        <v>0</v>
      </c>
      <c r="S82" s="28">
        <v>0</v>
      </c>
      <c r="T82" s="28">
        <v>0</v>
      </c>
      <c r="U82" s="28">
        <v>0</v>
      </c>
      <c r="V82" s="37">
        <v>0</v>
      </c>
      <c r="W82" s="31">
        <v>0</v>
      </c>
      <c r="X82" s="28">
        <v>0</v>
      </c>
      <c r="Y82" s="28">
        <v>0</v>
      </c>
      <c r="Z82" s="28">
        <v>0</v>
      </c>
      <c r="AA82" s="37">
        <v>0</v>
      </c>
      <c r="AB82" s="31">
        <v>0</v>
      </c>
      <c r="AC82" s="28">
        <v>0</v>
      </c>
      <c r="AD82" s="28">
        <v>0</v>
      </c>
      <c r="AE82" s="28">
        <v>0</v>
      </c>
      <c r="AF82" s="37">
        <v>0</v>
      </c>
      <c r="AG82" s="31">
        <v>0</v>
      </c>
      <c r="AH82" s="28">
        <v>0</v>
      </c>
      <c r="AI82" s="28">
        <v>0</v>
      </c>
      <c r="AJ82" s="28">
        <v>0</v>
      </c>
      <c r="AK82" s="37">
        <v>0</v>
      </c>
      <c r="AL82" s="31">
        <v>0</v>
      </c>
      <c r="AM82" s="28">
        <v>0</v>
      </c>
      <c r="AN82" s="28">
        <v>0</v>
      </c>
      <c r="AO82" s="28">
        <v>0</v>
      </c>
      <c r="AP82" s="37">
        <v>0</v>
      </c>
      <c r="AQ82" s="31">
        <v>0</v>
      </c>
      <c r="AR82" s="28">
        <v>0</v>
      </c>
      <c r="AS82" s="28">
        <v>0</v>
      </c>
      <c r="AT82" s="28">
        <v>0</v>
      </c>
      <c r="AU82" s="37">
        <v>0</v>
      </c>
      <c r="AV82" s="31">
        <v>0</v>
      </c>
      <c r="AW82" s="28">
        <v>0</v>
      </c>
      <c r="AX82" s="28">
        <v>0</v>
      </c>
      <c r="AY82" s="28">
        <v>0</v>
      </c>
      <c r="AZ82" s="37">
        <v>0</v>
      </c>
      <c r="BA82" s="31">
        <v>0</v>
      </c>
      <c r="BB82" s="28">
        <v>0</v>
      </c>
      <c r="BC82" s="28">
        <v>0</v>
      </c>
      <c r="BD82" s="28">
        <v>0</v>
      </c>
      <c r="BE82" s="37">
        <v>0</v>
      </c>
      <c r="BF82" s="31">
        <v>0</v>
      </c>
      <c r="BG82" s="28">
        <v>0</v>
      </c>
      <c r="BH82" s="28">
        <v>0</v>
      </c>
      <c r="BI82" s="28">
        <v>0</v>
      </c>
      <c r="BJ82" s="37">
        <v>0</v>
      </c>
      <c r="BK82" s="29">
        <f>SUM(C82:BJ82)</f>
        <v>0</v>
      </c>
    </row>
    <row r="83" spans="1:63" ht="4.5" customHeight="1" x14ac:dyDescent="0.2">
      <c r="A83" s="23"/>
      <c r="B83" s="38"/>
      <c r="C83" s="46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8"/>
    </row>
    <row r="84" spans="1:63" x14ac:dyDescent="0.2">
      <c r="A84" s="23"/>
      <c r="B84" s="39" t="s">
        <v>101</v>
      </c>
      <c r="C84" s="40">
        <f t="shared" ref="C84:AH84" si="25">C41+C60+C65+C77+C82</f>
        <v>0</v>
      </c>
      <c r="D84" s="40">
        <f t="shared" si="25"/>
        <v>0</v>
      </c>
      <c r="E84" s="40">
        <f t="shared" si="25"/>
        <v>0</v>
      </c>
      <c r="F84" s="40">
        <f t="shared" si="25"/>
        <v>0</v>
      </c>
      <c r="G84" s="40">
        <f t="shared" si="25"/>
        <v>0</v>
      </c>
      <c r="H84" s="40">
        <f t="shared" si="25"/>
        <v>44.787931089892474</v>
      </c>
      <c r="I84" s="40">
        <f t="shared" si="25"/>
        <v>10454.291901212828</v>
      </c>
      <c r="J84" s="40">
        <f t="shared" si="25"/>
        <v>3713.7591530439036</v>
      </c>
      <c r="K84" s="40">
        <f t="shared" si="25"/>
        <v>1.1672296701607807</v>
      </c>
      <c r="L84" s="40">
        <f t="shared" si="25"/>
        <v>1135.4959659002443</v>
      </c>
      <c r="M84" s="40">
        <f t="shared" si="25"/>
        <v>0</v>
      </c>
      <c r="N84" s="40">
        <f t="shared" si="25"/>
        <v>0</v>
      </c>
      <c r="O84" s="40">
        <f t="shared" si="25"/>
        <v>0</v>
      </c>
      <c r="P84" s="40">
        <f t="shared" si="25"/>
        <v>0</v>
      </c>
      <c r="Q84" s="40">
        <f t="shared" si="25"/>
        <v>0</v>
      </c>
      <c r="R84" s="40">
        <f t="shared" si="25"/>
        <v>58.786193987686872</v>
      </c>
      <c r="S84" s="40">
        <f t="shared" si="25"/>
        <v>689.97970378421837</v>
      </c>
      <c r="T84" s="40">
        <f t="shared" si="25"/>
        <v>904.71379508935706</v>
      </c>
      <c r="U84" s="40">
        <f t="shared" si="25"/>
        <v>0</v>
      </c>
      <c r="V84" s="40">
        <f t="shared" si="25"/>
        <v>90.607959432007888</v>
      </c>
      <c r="W84" s="40">
        <f t="shared" si="25"/>
        <v>1.9153576382986666</v>
      </c>
      <c r="X84" s="40">
        <f t="shared" si="25"/>
        <v>130.1439721521044</v>
      </c>
      <c r="Y84" s="40">
        <f t="shared" si="25"/>
        <v>0</v>
      </c>
      <c r="Z84" s="40">
        <f t="shared" si="25"/>
        <v>0</v>
      </c>
      <c r="AA84" s="40">
        <f t="shared" si="25"/>
        <v>2.7410401088966228</v>
      </c>
      <c r="AB84" s="40">
        <f t="shared" si="25"/>
        <v>0</v>
      </c>
      <c r="AC84" s="40">
        <f t="shared" si="25"/>
        <v>0</v>
      </c>
      <c r="AD84" s="40">
        <f t="shared" si="25"/>
        <v>0</v>
      </c>
      <c r="AE84" s="40">
        <f t="shared" si="25"/>
        <v>0</v>
      </c>
      <c r="AF84" s="40">
        <f t="shared" si="25"/>
        <v>0</v>
      </c>
      <c r="AG84" s="40">
        <f t="shared" si="25"/>
        <v>8.5419022715021047</v>
      </c>
      <c r="AH84" s="40">
        <f t="shared" si="25"/>
        <v>2.3335023448824423</v>
      </c>
      <c r="AI84" s="40">
        <f t="shared" ref="AI84:BK84" si="26">AI41+AI60+AI65+AI77+AI82</f>
        <v>0</v>
      </c>
      <c r="AJ84" s="40">
        <f t="shared" si="26"/>
        <v>0</v>
      </c>
      <c r="AK84" s="40">
        <f t="shared" si="26"/>
        <v>5.20019911759836</v>
      </c>
      <c r="AL84" s="40">
        <f t="shared" si="26"/>
        <v>0</v>
      </c>
      <c r="AM84" s="40">
        <f t="shared" si="26"/>
        <v>0</v>
      </c>
      <c r="AN84" s="40">
        <f t="shared" si="26"/>
        <v>0</v>
      </c>
      <c r="AO84" s="40">
        <f t="shared" si="26"/>
        <v>0</v>
      </c>
      <c r="AP84" s="40">
        <f t="shared" si="26"/>
        <v>0</v>
      </c>
      <c r="AQ84" s="40">
        <f t="shared" si="26"/>
        <v>0</v>
      </c>
      <c r="AR84" s="40">
        <f t="shared" si="26"/>
        <v>0</v>
      </c>
      <c r="AS84" s="40">
        <f t="shared" si="26"/>
        <v>0</v>
      </c>
      <c r="AT84" s="40">
        <f t="shared" si="26"/>
        <v>0</v>
      </c>
      <c r="AU84" s="40">
        <f t="shared" si="26"/>
        <v>0</v>
      </c>
      <c r="AV84" s="40">
        <f t="shared" si="26"/>
        <v>539.17810463272406</v>
      </c>
      <c r="AW84" s="40">
        <f t="shared" si="26"/>
        <v>2073.9593613580782</v>
      </c>
      <c r="AX84" s="40">
        <f t="shared" si="26"/>
        <v>889.41523866217506</v>
      </c>
      <c r="AY84" s="40">
        <f t="shared" si="26"/>
        <v>51.517808251360265</v>
      </c>
      <c r="AZ84" s="40">
        <f t="shared" si="26"/>
        <v>600.72322412458323</v>
      </c>
      <c r="BA84" s="40">
        <f t="shared" si="26"/>
        <v>0</v>
      </c>
      <c r="BB84" s="40">
        <f t="shared" si="26"/>
        <v>0</v>
      </c>
      <c r="BC84" s="40">
        <f t="shared" si="26"/>
        <v>0</v>
      </c>
      <c r="BD84" s="40">
        <f t="shared" si="26"/>
        <v>0</v>
      </c>
      <c r="BE84" s="40">
        <f t="shared" si="26"/>
        <v>0</v>
      </c>
      <c r="BF84" s="40">
        <f t="shared" si="26"/>
        <v>914.11540483628517</v>
      </c>
      <c r="BG84" s="40">
        <f t="shared" si="26"/>
        <v>151.15937764267338</v>
      </c>
      <c r="BH84" s="40">
        <f t="shared" si="26"/>
        <v>197.74417191247457</v>
      </c>
      <c r="BI84" s="40">
        <f t="shared" si="26"/>
        <v>0</v>
      </c>
      <c r="BJ84" s="40">
        <f t="shared" si="26"/>
        <v>354.79818907642419</v>
      </c>
      <c r="BK84" s="40">
        <f t="shared" si="26"/>
        <v>23017.076687340363</v>
      </c>
    </row>
    <row r="85" spans="1:63" ht="4.5" customHeight="1" x14ac:dyDescent="0.2">
      <c r="A85" s="23"/>
      <c r="B85" s="39"/>
      <c r="C85" s="51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52"/>
    </row>
    <row r="86" spans="1:63" ht="14.25" customHeight="1" x14ac:dyDescent="0.3">
      <c r="A86" s="23" t="s">
        <v>5</v>
      </c>
      <c r="B86" s="21" t="s">
        <v>25</v>
      </c>
      <c r="C86" s="51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52"/>
    </row>
    <row r="87" spans="1:63" x14ac:dyDescent="0.2">
      <c r="A87" s="23"/>
      <c r="B87" s="30" t="s">
        <v>39</v>
      </c>
      <c r="C87" s="28"/>
      <c r="D87" s="28"/>
      <c r="E87" s="28"/>
      <c r="F87" s="28"/>
      <c r="G87" s="41"/>
      <c r="H87" s="31"/>
      <c r="I87" s="28"/>
      <c r="J87" s="28"/>
      <c r="K87" s="28"/>
      <c r="L87" s="41"/>
      <c r="M87" s="31"/>
      <c r="N87" s="28"/>
      <c r="O87" s="28"/>
      <c r="P87" s="28"/>
      <c r="Q87" s="41"/>
      <c r="R87" s="31"/>
      <c r="S87" s="28"/>
      <c r="T87" s="28"/>
      <c r="U87" s="28"/>
      <c r="V87" s="37"/>
      <c r="W87" s="42"/>
      <c r="X87" s="28"/>
      <c r="Y87" s="28"/>
      <c r="Z87" s="28"/>
      <c r="AA87" s="41"/>
      <c r="AB87" s="31"/>
      <c r="AC87" s="28"/>
      <c r="AD87" s="28"/>
      <c r="AE87" s="28"/>
      <c r="AF87" s="41"/>
      <c r="AG87" s="31"/>
      <c r="AH87" s="28"/>
      <c r="AI87" s="28"/>
      <c r="AJ87" s="28"/>
      <c r="AK87" s="41"/>
      <c r="AL87" s="31"/>
      <c r="AM87" s="28"/>
      <c r="AN87" s="28"/>
      <c r="AO87" s="28"/>
      <c r="AP87" s="41"/>
      <c r="AQ87" s="31"/>
      <c r="AR87" s="28"/>
      <c r="AS87" s="28"/>
      <c r="AT87" s="28"/>
      <c r="AU87" s="41"/>
      <c r="AV87" s="31"/>
      <c r="AW87" s="28"/>
      <c r="AX87" s="28"/>
      <c r="AY87" s="28"/>
      <c r="AZ87" s="41"/>
      <c r="BA87" s="31"/>
      <c r="BB87" s="28"/>
      <c r="BC87" s="28"/>
      <c r="BD87" s="28"/>
      <c r="BE87" s="41"/>
      <c r="BF87" s="31"/>
      <c r="BG87" s="28"/>
      <c r="BH87" s="28"/>
      <c r="BI87" s="28"/>
      <c r="BJ87" s="41"/>
      <c r="BK87" s="31"/>
    </row>
    <row r="88" spans="1:63" ht="13.5" thickBot="1" x14ac:dyDescent="0.25">
      <c r="A88" s="43"/>
      <c r="B88" s="33" t="s">
        <v>85</v>
      </c>
      <c r="C88" s="28">
        <v>0</v>
      </c>
      <c r="D88" s="28">
        <v>0</v>
      </c>
      <c r="E88" s="28">
        <v>0</v>
      </c>
      <c r="F88" s="28">
        <v>0</v>
      </c>
      <c r="G88" s="41">
        <v>0</v>
      </c>
      <c r="H88" s="31">
        <v>0</v>
      </c>
      <c r="I88" s="28">
        <v>0</v>
      </c>
      <c r="J88" s="28">
        <v>0</v>
      </c>
      <c r="K88" s="28">
        <v>0</v>
      </c>
      <c r="L88" s="41">
        <v>0</v>
      </c>
      <c r="M88" s="31">
        <v>0</v>
      </c>
      <c r="N88" s="28">
        <v>0</v>
      </c>
      <c r="O88" s="28">
        <v>0</v>
      </c>
      <c r="P88" s="28">
        <v>0</v>
      </c>
      <c r="Q88" s="41">
        <v>0</v>
      </c>
      <c r="R88" s="31">
        <v>0</v>
      </c>
      <c r="S88" s="28">
        <v>0</v>
      </c>
      <c r="T88" s="28">
        <v>0</v>
      </c>
      <c r="U88" s="28">
        <v>0</v>
      </c>
      <c r="V88" s="37">
        <v>0</v>
      </c>
      <c r="W88" s="42">
        <v>0</v>
      </c>
      <c r="X88" s="28">
        <v>0</v>
      </c>
      <c r="Y88" s="28">
        <v>0</v>
      </c>
      <c r="Z88" s="28">
        <v>0</v>
      </c>
      <c r="AA88" s="41">
        <v>0</v>
      </c>
      <c r="AB88" s="31">
        <v>0</v>
      </c>
      <c r="AC88" s="28">
        <v>0</v>
      </c>
      <c r="AD88" s="28">
        <v>0</v>
      </c>
      <c r="AE88" s="28">
        <v>0</v>
      </c>
      <c r="AF88" s="41">
        <v>0</v>
      </c>
      <c r="AG88" s="31">
        <v>0</v>
      </c>
      <c r="AH88" s="28">
        <v>0</v>
      </c>
      <c r="AI88" s="28">
        <v>0</v>
      </c>
      <c r="AJ88" s="28">
        <v>0</v>
      </c>
      <c r="AK88" s="41">
        <v>0</v>
      </c>
      <c r="AL88" s="31">
        <v>0</v>
      </c>
      <c r="AM88" s="28">
        <v>0</v>
      </c>
      <c r="AN88" s="28">
        <v>0</v>
      </c>
      <c r="AO88" s="28">
        <v>0</v>
      </c>
      <c r="AP88" s="41">
        <v>0</v>
      </c>
      <c r="AQ88" s="31">
        <v>0</v>
      </c>
      <c r="AR88" s="28">
        <v>0</v>
      </c>
      <c r="AS88" s="28">
        <v>0</v>
      </c>
      <c r="AT88" s="28">
        <v>0</v>
      </c>
      <c r="AU88" s="41">
        <v>0</v>
      </c>
      <c r="AV88" s="31">
        <v>0</v>
      </c>
      <c r="AW88" s="28">
        <v>0</v>
      </c>
      <c r="AX88" s="28">
        <v>0</v>
      </c>
      <c r="AY88" s="28">
        <v>0</v>
      </c>
      <c r="AZ88" s="41">
        <v>0</v>
      </c>
      <c r="BA88" s="31">
        <v>0</v>
      </c>
      <c r="BB88" s="28">
        <v>0</v>
      </c>
      <c r="BC88" s="28">
        <v>0</v>
      </c>
      <c r="BD88" s="28">
        <v>0</v>
      </c>
      <c r="BE88" s="41">
        <v>0</v>
      </c>
      <c r="BF88" s="31">
        <v>0</v>
      </c>
      <c r="BG88" s="28">
        <v>0</v>
      </c>
      <c r="BH88" s="28">
        <v>0</v>
      </c>
      <c r="BI88" s="28">
        <v>0</v>
      </c>
      <c r="BJ88" s="41">
        <v>0</v>
      </c>
      <c r="BK88" s="29">
        <f>SUM(C88:BJ88)</f>
        <v>0</v>
      </c>
    </row>
    <row r="89" spans="1:63" ht="6" customHeight="1" x14ac:dyDescent="0.2">
      <c r="A89" s="35"/>
      <c r="B89" s="44"/>
    </row>
    <row r="90" spans="1:63" x14ac:dyDescent="0.2">
      <c r="A90" s="35"/>
      <c r="B90" s="35" t="s">
        <v>28</v>
      </c>
      <c r="L90" s="35" t="s">
        <v>40</v>
      </c>
    </row>
    <row r="91" spans="1:63" x14ac:dyDescent="0.2">
      <c r="A91" s="35"/>
      <c r="B91" s="35" t="s">
        <v>29</v>
      </c>
      <c r="L91" s="35" t="s">
        <v>32</v>
      </c>
    </row>
    <row r="92" spans="1:63" x14ac:dyDescent="0.2">
      <c r="L92" s="35" t="s">
        <v>33</v>
      </c>
    </row>
    <row r="93" spans="1:63" x14ac:dyDescent="0.2">
      <c r="B93" s="35" t="s">
        <v>35</v>
      </c>
      <c r="L93" s="35" t="s">
        <v>100</v>
      </c>
      <c r="BI93" s="45"/>
    </row>
    <row r="94" spans="1:63" x14ac:dyDescent="0.2">
      <c r="B94" s="35" t="s">
        <v>36</v>
      </c>
      <c r="L94" s="35" t="s">
        <v>102</v>
      </c>
    </row>
    <row r="95" spans="1:63" x14ac:dyDescent="0.2">
      <c r="B95" s="35"/>
      <c r="L95" s="35" t="s">
        <v>34</v>
      </c>
    </row>
    <row r="97" spans="2:2" x14ac:dyDescent="0.2">
      <c r="B97" s="25" t="s">
        <v>40</v>
      </c>
    </row>
    <row r="98" spans="2:2" x14ac:dyDescent="0.2">
      <c r="B98" s="25" t="s">
        <v>32</v>
      </c>
    </row>
    <row r="99" spans="2:2" x14ac:dyDescent="0.2">
      <c r="B99" s="25" t="s">
        <v>33</v>
      </c>
    </row>
    <row r="100" spans="2:2" x14ac:dyDescent="0.2">
      <c r="B100" s="25" t="s">
        <v>100</v>
      </c>
    </row>
    <row r="101" spans="2:2" x14ac:dyDescent="0.2">
      <c r="B101" s="25" t="s">
        <v>102</v>
      </c>
    </row>
    <row r="102" spans="2:2" x14ac:dyDescent="0.2">
      <c r="B102" s="25" t="s">
        <v>34</v>
      </c>
    </row>
    <row r="103" spans="2:2" x14ac:dyDescent="0.2">
      <c r="B103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62:BK62"/>
    <mergeCell ref="C66:BK66"/>
    <mergeCell ref="C10:BK10"/>
    <mergeCell ref="C13:BK13"/>
    <mergeCell ref="C18:BK18"/>
    <mergeCell ref="C21:BK21"/>
    <mergeCell ref="C24:BK24"/>
    <mergeCell ref="C83:BK83"/>
    <mergeCell ref="A1:A5"/>
    <mergeCell ref="C63:BK63"/>
    <mergeCell ref="C85:BK85"/>
    <mergeCell ref="C86:BK86"/>
    <mergeCell ref="C67:BK67"/>
    <mergeCell ref="C68:BK68"/>
    <mergeCell ref="C71:BK71"/>
    <mergeCell ref="C78:BK78"/>
    <mergeCell ref="C79:BK79"/>
    <mergeCell ref="C43:BK43"/>
    <mergeCell ref="C80:BK80"/>
    <mergeCell ref="C44:BK44"/>
    <mergeCell ref="C42:BK42"/>
    <mergeCell ref="C48:BK48"/>
    <mergeCell ref="C61:BK61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workbookViewId="0">
      <selection activeCell="E12" sqref="E12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79" t="s">
        <v>143</v>
      </c>
      <c r="C2" s="80"/>
      <c r="D2" s="80"/>
      <c r="E2" s="80"/>
      <c r="F2" s="80"/>
      <c r="G2" s="80"/>
      <c r="H2" s="80"/>
      <c r="I2" s="80"/>
      <c r="J2" s="80"/>
      <c r="K2" s="81"/>
    </row>
    <row r="3" spans="2:11" x14ac:dyDescent="0.2">
      <c r="B3" s="82" t="s">
        <v>136</v>
      </c>
      <c r="C3" s="83"/>
      <c r="D3" s="83"/>
      <c r="E3" s="83"/>
      <c r="F3" s="83"/>
      <c r="G3" s="83"/>
      <c r="H3" s="83"/>
      <c r="I3" s="83"/>
      <c r="J3" s="83"/>
      <c r="K3" s="84"/>
    </row>
    <row r="4" spans="2:11" ht="45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2.0867022650931886E-4</v>
      </c>
      <c r="E5" s="7">
        <v>8.2648194165530642E-3</v>
      </c>
      <c r="F5" s="7">
        <v>0.28603838994903297</v>
      </c>
      <c r="G5" s="7">
        <v>5.3563209373727293E-3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0.81201703750786658</v>
      </c>
      <c r="E6" s="7">
        <v>4.6633329887268538</v>
      </c>
      <c r="F6" s="7">
        <v>7.8689083657104995</v>
      </c>
      <c r="G6" s="7">
        <v>0.32468155042846775</v>
      </c>
      <c r="H6" s="7">
        <v>0</v>
      </c>
      <c r="I6" s="7">
        <v>0</v>
      </c>
      <c r="J6" s="7">
        <v>8.7754657851504575E-2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5.5046471330949025E-2</v>
      </c>
      <c r="F7" s="7">
        <v>3.2598753618881468E-2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205.36566766010392</v>
      </c>
      <c r="E8" s="7">
        <v>63.74022447976229</v>
      </c>
      <c r="F8" s="7">
        <v>8.6134989788535385</v>
      </c>
      <c r="G8" s="7">
        <v>1.6032599950071758</v>
      </c>
      <c r="H8" s="7">
        <v>0</v>
      </c>
      <c r="I8" s="7">
        <v>0</v>
      </c>
      <c r="J8" s="7">
        <v>5.2597958334937439E-3</v>
      </c>
      <c r="K8" s="7">
        <v>0</v>
      </c>
    </row>
    <row r="9" spans="2:11" x14ac:dyDescent="0.2">
      <c r="B9" s="1">
        <v>5</v>
      </c>
      <c r="C9" s="3" t="s">
        <v>46</v>
      </c>
      <c r="D9" s="7">
        <v>16.381591408429131</v>
      </c>
      <c r="E9" s="7">
        <v>53.132011877649077</v>
      </c>
      <c r="F9" s="7">
        <v>45.620484566729864</v>
      </c>
      <c r="G9" s="7">
        <v>2.2907950316720389</v>
      </c>
      <c r="H9" s="7">
        <v>0</v>
      </c>
      <c r="I9" s="7">
        <v>0</v>
      </c>
      <c r="J9" s="7">
        <v>0.23902916331759935</v>
      </c>
      <c r="K9" s="7">
        <v>0</v>
      </c>
    </row>
    <row r="10" spans="2:11" x14ac:dyDescent="0.2">
      <c r="B10" s="1">
        <v>6</v>
      </c>
      <c r="C10" s="3" t="s">
        <v>47</v>
      </c>
      <c r="D10" s="7">
        <v>0.15045880235222414</v>
      </c>
      <c r="E10" s="7">
        <v>1.605000431749225</v>
      </c>
      <c r="F10" s="7">
        <v>4.9007104423659751</v>
      </c>
      <c r="G10" s="7">
        <v>0.8117998155240207</v>
      </c>
      <c r="H10" s="7">
        <v>0</v>
      </c>
      <c r="I10" s="7">
        <v>0</v>
      </c>
      <c r="J10" s="7">
        <v>2.4688134169936413E-3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2.1643234922180103</v>
      </c>
      <c r="E11" s="7">
        <v>11.539186611053953</v>
      </c>
      <c r="F11" s="7">
        <v>20.135487945595465</v>
      </c>
      <c r="G11" s="7">
        <v>1.153561962256707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0.2056635011679982</v>
      </c>
      <c r="E14" s="7">
        <v>149.93109153417925</v>
      </c>
      <c r="F14" s="7">
        <v>13.133654228959337</v>
      </c>
      <c r="G14" s="7">
        <v>1.1101126119210447</v>
      </c>
      <c r="H14" s="7">
        <v>0</v>
      </c>
      <c r="I14" s="7">
        <v>0</v>
      </c>
      <c r="J14" s="7">
        <v>1.7888996658639272E-2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225.71431700782506</v>
      </c>
      <c r="E15" s="7">
        <v>373.06478735161693</v>
      </c>
      <c r="F15" s="7">
        <v>141.45220950555765</v>
      </c>
      <c r="G15" s="7">
        <v>32.206584906393935</v>
      </c>
      <c r="H15" s="7">
        <v>0</v>
      </c>
      <c r="I15" s="7">
        <v>0</v>
      </c>
      <c r="J15" s="7">
        <v>0.16096314836412035</v>
      </c>
      <c r="K15" s="7">
        <v>0</v>
      </c>
    </row>
    <row r="16" spans="2:11" x14ac:dyDescent="0.2">
      <c r="B16" s="1">
        <v>12</v>
      </c>
      <c r="C16" s="3" t="s">
        <v>53</v>
      </c>
      <c r="D16" s="7">
        <v>385.11944317462775</v>
      </c>
      <c r="E16" s="7">
        <v>16.825693745706005</v>
      </c>
      <c r="F16" s="7">
        <v>7.5648038067828551</v>
      </c>
      <c r="G16" s="7">
        <v>4.2069556379181758</v>
      </c>
      <c r="H16" s="7">
        <v>0</v>
      </c>
      <c r="I16" s="7">
        <v>0</v>
      </c>
      <c r="J16" s="7">
        <v>1.9742548618975848E-2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0.12363121483910378</v>
      </c>
      <c r="E17" s="7">
        <v>0.23089349109307267</v>
      </c>
      <c r="F17" s="7">
        <v>0.8360207918980167</v>
      </c>
      <c r="G17" s="7">
        <v>6.0918037000435563E-2</v>
      </c>
      <c r="H17" s="7">
        <v>0</v>
      </c>
      <c r="I17" s="7">
        <v>0</v>
      </c>
      <c r="J17" s="7">
        <v>5.4101377027195713E-4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0.21862241153521261</v>
      </c>
      <c r="E18" s="7">
        <v>1.8193763369628555</v>
      </c>
      <c r="F18" s="7">
        <v>4.9693981476212024</v>
      </c>
      <c r="G18" s="7">
        <v>1.1256996195183562</v>
      </c>
      <c r="H18" s="7">
        <v>0</v>
      </c>
      <c r="I18" s="7">
        <v>0</v>
      </c>
      <c r="J18" s="7">
        <v>1.3234484878226477E-4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43.900499408610088</v>
      </c>
      <c r="E19" s="7">
        <v>33.454358956457142</v>
      </c>
      <c r="F19" s="7">
        <v>49.273970443512653</v>
      </c>
      <c r="G19" s="7">
        <v>5.9051678850297202</v>
      </c>
      <c r="H19" s="7">
        <v>0</v>
      </c>
      <c r="I19" s="7">
        <v>0</v>
      </c>
      <c r="J19" s="7">
        <v>0</v>
      </c>
      <c r="K19" s="7">
        <v>0</v>
      </c>
    </row>
    <row r="20" spans="2:11" x14ac:dyDescent="0.2">
      <c r="B20" s="1">
        <v>16</v>
      </c>
      <c r="C20" s="3" t="s">
        <v>57</v>
      </c>
      <c r="D20" s="7">
        <v>1161.9363836987013</v>
      </c>
      <c r="E20" s="7">
        <v>378.61773654204114</v>
      </c>
      <c r="F20" s="7">
        <v>120.63900589697026</v>
      </c>
      <c r="G20" s="7">
        <v>20.818607300943619</v>
      </c>
      <c r="H20" s="7">
        <v>0</v>
      </c>
      <c r="I20" s="7">
        <v>0</v>
      </c>
      <c r="J20" s="7">
        <v>13.722565792748822</v>
      </c>
      <c r="K20" s="7">
        <v>0</v>
      </c>
    </row>
    <row r="21" spans="2:11" x14ac:dyDescent="0.2">
      <c r="B21" s="1">
        <v>17</v>
      </c>
      <c r="C21" s="3" t="s">
        <v>58</v>
      </c>
      <c r="D21" s="7">
        <v>85.599677754244027</v>
      </c>
      <c r="E21" s="7">
        <v>41.815488860478219</v>
      </c>
      <c r="F21" s="7">
        <v>69.27658291724704</v>
      </c>
      <c r="G21" s="7">
        <v>11.475170778518311</v>
      </c>
      <c r="H21" s="7">
        <v>0</v>
      </c>
      <c r="I21" s="7">
        <v>0</v>
      </c>
      <c r="J21" s="7">
        <v>0.20080293143141176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43.809871530994052</v>
      </c>
      <c r="E23" s="7">
        <v>41.888597742610443</v>
      </c>
      <c r="F23" s="7">
        <v>53.22838440041118</v>
      </c>
      <c r="G23" s="7">
        <v>8.0616305719424517</v>
      </c>
      <c r="H23" s="7">
        <v>0</v>
      </c>
      <c r="I23" s="7">
        <v>0</v>
      </c>
      <c r="J23" s="7">
        <v>0.42113090224577981</v>
      </c>
      <c r="K23" s="7">
        <v>0</v>
      </c>
    </row>
    <row r="24" spans="2:11" x14ac:dyDescent="0.2">
      <c r="B24" s="1">
        <v>20</v>
      </c>
      <c r="C24" s="3" t="s">
        <v>61</v>
      </c>
      <c r="D24" s="7">
        <v>10796.661429975549</v>
      </c>
      <c r="E24" s="7">
        <v>2246.0637620022326</v>
      </c>
      <c r="F24" s="7">
        <v>397.08021587987486</v>
      </c>
      <c r="G24" s="7">
        <v>42.636074198636962</v>
      </c>
      <c r="H24" s="7">
        <v>0</v>
      </c>
      <c r="I24" s="7">
        <v>0</v>
      </c>
      <c r="J24" s="7">
        <v>1077.5958044641955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1.7856682802743721E-5</v>
      </c>
      <c r="E25" s="7">
        <v>1.6279245837678633E-2</v>
      </c>
      <c r="F25" s="7">
        <v>8.0866913196455559E-2</v>
      </c>
      <c r="G25" s="7">
        <v>7.7244283324264191E-4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2.3626845165939953E-2</v>
      </c>
      <c r="E26" s="7">
        <v>4.8163474644848117E-2</v>
      </c>
      <c r="F26" s="7">
        <v>0.56320502028648267</v>
      </c>
      <c r="G26" s="7">
        <v>1.9483800003848174E-3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0</v>
      </c>
      <c r="E28" s="7">
        <v>5.5108403041682213E-2</v>
      </c>
      <c r="F28" s="7">
        <v>4.4244903390619671E-2</v>
      </c>
      <c r="G28" s="7">
        <v>3.1565233703748368E-3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937.48188577191945</v>
      </c>
      <c r="E29" s="7">
        <v>284.36058374666266</v>
      </c>
      <c r="F29" s="7">
        <v>36.372425026626622</v>
      </c>
      <c r="G29" s="7">
        <v>3.6278186197394686</v>
      </c>
      <c r="H29" s="7">
        <v>0</v>
      </c>
      <c r="I29" s="7">
        <v>0</v>
      </c>
      <c r="J29" s="7">
        <v>0.24766148311743094</v>
      </c>
      <c r="K29" s="7">
        <v>0</v>
      </c>
    </row>
    <row r="30" spans="2:11" x14ac:dyDescent="0.2">
      <c r="B30" s="1">
        <v>26</v>
      </c>
      <c r="C30" s="3" t="s">
        <v>67</v>
      </c>
      <c r="D30" s="7">
        <v>3.1081599709575958</v>
      </c>
      <c r="E30" s="7">
        <v>9.1794821245674836</v>
      </c>
      <c r="F30" s="7">
        <v>12.681868133732939</v>
      </c>
      <c r="G30" s="7">
        <v>0.92662803241017</v>
      </c>
      <c r="H30" s="7">
        <v>0</v>
      </c>
      <c r="I30" s="7">
        <v>0</v>
      </c>
      <c r="J30" s="7">
        <v>2.6611687076944206E-2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6.9917430276255965E-2</v>
      </c>
      <c r="E31" s="7">
        <v>4.7801861099498897</v>
      </c>
      <c r="F31" s="7">
        <v>1.5427115541153378</v>
      </c>
      <c r="G31" s="7">
        <v>2.9028865031144449E-2</v>
      </c>
      <c r="H31" s="7">
        <v>0</v>
      </c>
      <c r="I31" s="7">
        <v>0</v>
      </c>
      <c r="J31" s="7">
        <v>0.76790242585784108</v>
      </c>
      <c r="K31" s="7">
        <v>0</v>
      </c>
    </row>
    <row r="32" spans="2:11" x14ac:dyDescent="0.2">
      <c r="B32" s="1">
        <v>28</v>
      </c>
      <c r="C32" s="3" t="s">
        <v>68</v>
      </c>
      <c r="D32" s="7">
        <v>11.318885768926211</v>
      </c>
      <c r="E32" s="7">
        <v>0.57326055677435084</v>
      </c>
      <c r="F32" s="7">
        <v>1.229912218643602</v>
      </c>
      <c r="G32" s="7">
        <v>0.52044989170181866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2.5291138081871058</v>
      </c>
      <c r="E33" s="7">
        <v>26.946463744280408</v>
      </c>
      <c r="F33" s="7">
        <v>28.012832383128064</v>
      </c>
      <c r="G33" s="7">
        <v>1.8973365713830881</v>
      </c>
      <c r="H33" s="7">
        <v>0</v>
      </c>
      <c r="I33" s="7">
        <v>0</v>
      </c>
      <c r="J33" s="7">
        <v>4.4036700672625594E-3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44.842487327241955</v>
      </c>
      <c r="E34" s="7">
        <v>76.179275216447024</v>
      </c>
      <c r="F34" s="7">
        <v>26.343686812734262</v>
      </c>
      <c r="G34" s="7">
        <v>3.6643244229993055</v>
      </c>
      <c r="H34" s="7">
        <v>0</v>
      </c>
      <c r="I34" s="7">
        <v>0</v>
      </c>
      <c r="J34" s="7">
        <v>0.28068095017412475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3.3221189022446529</v>
      </c>
      <c r="E35" s="7">
        <v>6.2441347664955973E-2</v>
      </c>
      <c r="F35" s="7">
        <v>0.2075219553256481</v>
      </c>
      <c r="G35" s="7">
        <v>0.40264790113670118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1033.9977264067193</v>
      </c>
      <c r="E36" s="7">
        <v>92.251078718576636</v>
      </c>
      <c r="F36" s="7">
        <v>40.701919463087108</v>
      </c>
      <c r="G36" s="7">
        <v>5.8012988475235039</v>
      </c>
      <c r="H36" s="7">
        <v>0</v>
      </c>
      <c r="I36" s="7">
        <v>0</v>
      </c>
      <c r="J36" s="7">
        <v>10.235180972721412</v>
      </c>
      <c r="K36" s="7">
        <v>0</v>
      </c>
    </row>
    <row r="37" spans="2:11" x14ac:dyDescent="0.2">
      <c r="B37" s="1">
        <v>33</v>
      </c>
      <c r="C37" s="3" t="s">
        <v>103</v>
      </c>
      <c r="D37" s="7">
        <v>40.417897039573738</v>
      </c>
      <c r="E37" s="7">
        <v>303.14694274939444</v>
      </c>
      <c r="F37" s="7">
        <v>34.719067588887881</v>
      </c>
      <c r="G37" s="7">
        <v>7.0880480543325088</v>
      </c>
      <c r="H37" s="7">
        <v>0</v>
      </c>
      <c r="I37" s="7">
        <v>0</v>
      </c>
      <c r="J37" s="7">
        <v>0.40717772024925075</v>
      </c>
      <c r="K37" s="7">
        <v>0</v>
      </c>
    </row>
    <row r="38" spans="2:11" x14ac:dyDescent="0.2">
      <c r="B38" s="1">
        <v>34</v>
      </c>
      <c r="C38" s="3" t="s">
        <v>73</v>
      </c>
      <c r="D38" s="7">
        <v>1.0328115037327263</v>
      </c>
      <c r="E38" s="7">
        <v>20.552532030553397</v>
      </c>
      <c r="F38" s="7">
        <v>0.6911514293679073</v>
      </c>
      <c r="G38" s="7">
        <v>7.5656458686798149E-3</v>
      </c>
      <c r="H38" s="7">
        <v>0</v>
      </c>
      <c r="I38" s="7">
        <v>0</v>
      </c>
      <c r="J38" s="7">
        <v>2.2997036061589765E-3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106.94688024723752</v>
      </c>
      <c r="E39" s="7">
        <v>121.59037198592233</v>
      </c>
      <c r="F39" s="7">
        <v>156.37303004320793</v>
      </c>
      <c r="G39" s="7">
        <v>31.498950193480503</v>
      </c>
      <c r="H39" s="7">
        <v>0</v>
      </c>
      <c r="I39" s="7">
        <v>0</v>
      </c>
      <c r="J39" s="7">
        <v>0.51682871083066606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0.19659767288047306</v>
      </c>
      <c r="E40" s="7">
        <v>4.5039699951853764</v>
      </c>
      <c r="F40" s="7">
        <v>5.2562209910912108</v>
      </c>
      <c r="G40" s="7">
        <v>0.65156165970068758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369.8635269983921</v>
      </c>
      <c r="E41" s="7">
        <v>422.33721873719634</v>
      </c>
      <c r="F41" s="7">
        <v>91.90730400301959</v>
      </c>
      <c r="G41" s="7">
        <v>31.553757106039722</v>
      </c>
      <c r="H41" s="7">
        <v>0</v>
      </c>
      <c r="I41" s="7">
        <v>0</v>
      </c>
      <c r="J41" s="7">
        <v>0.64857143181151045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2017-10-09T06:06:13Z</dcterms:modified>
</cp:coreProperties>
</file>