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89" i="8" l="1"/>
  <c r="BK83" i="8"/>
  <c r="BK76" i="8"/>
  <c r="BK75" i="8"/>
  <c r="BK74" i="8"/>
  <c r="BK73" i="8"/>
  <c r="BK71" i="8"/>
  <c r="BK65" i="8"/>
  <c r="BK59" i="8"/>
  <c r="BK58" i="8"/>
  <c r="BK57" i="8"/>
  <c r="BK56" i="8"/>
  <c r="BK55" i="8"/>
  <c r="BK54" i="8"/>
  <c r="BK53" i="8"/>
  <c r="BK52" i="8"/>
  <c r="BK51" i="8"/>
  <c r="BK50" i="8"/>
  <c r="BK47" i="8"/>
  <c r="BK46" i="8"/>
  <c r="BK40" i="8"/>
  <c r="BK39" i="8"/>
  <c r="BK38" i="8"/>
  <c r="BK37" i="8"/>
  <c r="BK36" i="8"/>
  <c r="BK35" i="8"/>
  <c r="BK34" i="8"/>
  <c r="BK33" i="8"/>
  <c r="BK32" i="8"/>
  <c r="BK31" i="8"/>
  <c r="BK30" i="8"/>
  <c r="BK29" i="8"/>
  <c r="BK28" i="8"/>
  <c r="BK27" i="8"/>
  <c r="BK26" i="8"/>
  <c r="BK24" i="8"/>
  <c r="BK20" i="8"/>
  <c r="BK17" i="8"/>
  <c r="BK16" i="8"/>
  <c r="BK15" i="8"/>
  <c r="BK14" i="8"/>
  <c r="BK11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W78" i="8" s="1"/>
  <c r="AX77" i="8"/>
  <c r="AX78" i="8" s="1"/>
  <c r="AY77" i="8"/>
  <c r="AY78" i="8" s="1"/>
  <c r="AZ77" i="8"/>
  <c r="AZ78" i="8" s="1"/>
  <c r="BA77" i="8"/>
  <c r="BA78" i="8" s="1"/>
  <c r="BB77" i="8"/>
  <c r="BB78" i="8" s="1"/>
  <c r="BC77" i="8"/>
  <c r="BC78" i="8" s="1"/>
  <c r="BD77" i="8"/>
  <c r="BD78" i="8" s="1"/>
  <c r="BE77" i="8"/>
  <c r="BE78" i="8" s="1"/>
  <c r="BF77" i="8"/>
  <c r="BF78" i="8" s="1"/>
  <c r="BG77" i="8"/>
  <c r="BG78" i="8" s="1"/>
  <c r="BH77" i="8"/>
  <c r="BH78" i="8" s="1"/>
  <c r="BI77" i="8"/>
  <c r="BI78" i="8" s="1"/>
  <c r="BJ77" i="8"/>
  <c r="BJ78" i="8" s="1"/>
  <c r="C77" i="8"/>
  <c r="C78" i="8" s="1"/>
  <c r="AV78" i="8"/>
  <c r="BK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V78" i="8"/>
  <c r="W78" i="8"/>
  <c r="X78" i="8"/>
  <c r="Y78" i="8"/>
  <c r="Z78" i="8"/>
  <c r="AA78" i="8"/>
  <c r="AB78" i="8"/>
  <c r="AC78" i="8"/>
  <c r="AD78" i="8"/>
  <c r="AE78" i="8"/>
  <c r="AF78" i="8"/>
  <c r="AG78" i="8"/>
  <c r="AH78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BJ66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B60" i="8"/>
  <c r="AC60" i="8"/>
  <c r="AD60" i="8"/>
  <c r="AE60" i="8"/>
  <c r="AF60" i="8"/>
  <c r="AG60" i="8"/>
  <c r="AH60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C2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V41" i="8"/>
  <c r="W41" i="8"/>
  <c r="X41" i="8"/>
  <c r="Y41" i="8"/>
  <c r="Z41" i="8"/>
  <c r="AA41" i="8"/>
  <c r="AB41" i="8"/>
  <c r="AC41" i="8"/>
  <c r="AD41" i="8"/>
  <c r="AE41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C41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C18" i="8"/>
  <c r="C60" i="8"/>
  <c r="C66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48" i="8"/>
  <c r="BK60" i="8" l="1"/>
  <c r="BI61" i="8"/>
  <c r="BE61" i="8"/>
  <c r="BC61" i="8"/>
  <c r="BA61" i="8"/>
  <c r="AY61" i="8"/>
  <c r="AW61" i="8"/>
  <c r="AU61" i="8"/>
  <c r="AS61" i="8"/>
  <c r="AQ61" i="8"/>
  <c r="AO61" i="8"/>
  <c r="AM61" i="8"/>
  <c r="AK61" i="8"/>
  <c r="AI61" i="8"/>
  <c r="AG61" i="8"/>
  <c r="AE61" i="8"/>
  <c r="AC61" i="8"/>
  <c r="AA61" i="8"/>
  <c r="Y61" i="8"/>
  <c r="W61" i="8"/>
  <c r="U61" i="8"/>
  <c r="S61" i="8"/>
  <c r="Q61" i="8"/>
  <c r="O61" i="8"/>
  <c r="M61" i="8"/>
  <c r="K61" i="8"/>
  <c r="I61" i="8"/>
  <c r="G61" i="8"/>
  <c r="E61" i="8"/>
  <c r="AX61" i="8"/>
  <c r="AV61" i="8"/>
  <c r="AT61" i="8"/>
  <c r="AR61" i="8"/>
  <c r="AP61" i="8"/>
  <c r="AN61" i="8"/>
  <c r="AL61" i="8"/>
  <c r="AJ61" i="8"/>
  <c r="AH61" i="8"/>
  <c r="AF61" i="8"/>
  <c r="AD61" i="8"/>
  <c r="AB61" i="8"/>
  <c r="Z61" i="8"/>
  <c r="X61" i="8"/>
  <c r="V61" i="8"/>
  <c r="T61" i="8"/>
  <c r="R61" i="8"/>
  <c r="P61" i="8"/>
  <c r="N61" i="8"/>
  <c r="L61" i="8"/>
  <c r="J61" i="8"/>
  <c r="H61" i="8"/>
  <c r="F61" i="8"/>
  <c r="D61" i="8"/>
  <c r="BK21" i="8"/>
  <c r="BK66" i="8"/>
  <c r="BG61" i="8"/>
  <c r="BK48" i="8"/>
  <c r="BJ61" i="8"/>
  <c r="BF61" i="8"/>
  <c r="BD61" i="8"/>
  <c r="AZ61" i="8"/>
  <c r="BK9" i="8"/>
  <c r="BK12" i="8"/>
  <c r="BK78" i="8"/>
  <c r="BK77" i="8"/>
  <c r="BB61" i="8"/>
  <c r="BK41" i="8"/>
  <c r="BK18" i="8"/>
  <c r="C61" i="8"/>
  <c r="BH61" i="8"/>
  <c r="BI42" i="8"/>
  <c r="BG42" i="8"/>
  <c r="BG85" i="8" s="1"/>
  <c r="BE42" i="8"/>
  <c r="BE85" i="8" s="1"/>
  <c r="BC42" i="8"/>
  <c r="BC85" i="8" s="1"/>
  <c r="BA42" i="8"/>
  <c r="BA85" i="8" s="1"/>
  <c r="AY42" i="8"/>
  <c r="AY85" i="8" s="1"/>
  <c r="AW42" i="8"/>
  <c r="AW85" i="8" s="1"/>
  <c r="AU42" i="8"/>
  <c r="AU85" i="8" s="1"/>
  <c r="AS42" i="8"/>
  <c r="AS85" i="8" s="1"/>
  <c r="AQ42" i="8"/>
  <c r="AQ85" i="8" s="1"/>
  <c r="AO42" i="8"/>
  <c r="AO85" i="8" s="1"/>
  <c r="AM42" i="8"/>
  <c r="AM85" i="8" s="1"/>
  <c r="AK42" i="8"/>
  <c r="AK85" i="8" s="1"/>
  <c r="AI42" i="8"/>
  <c r="AI85" i="8" s="1"/>
  <c r="AG42" i="8"/>
  <c r="AG85" i="8" s="1"/>
  <c r="AE42" i="8"/>
  <c r="AE85" i="8" s="1"/>
  <c r="AC42" i="8"/>
  <c r="AC85" i="8" s="1"/>
  <c r="AA42" i="8"/>
  <c r="AA85" i="8" s="1"/>
  <c r="Y42" i="8"/>
  <c r="Y85" i="8" s="1"/>
  <c r="W42" i="8"/>
  <c r="W85" i="8" s="1"/>
  <c r="BJ42" i="8"/>
  <c r="BH42" i="8"/>
  <c r="BF42" i="8"/>
  <c r="BD42" i="8"/>
  <c r="BD85" i="8" s="1"/>
  <c r="BB42" i="8"/>
  <c r="AZ42" i="8"/>
  <c r="AX42" i="8"/>
  <c r="AV42" i="8"/>
  <c r="AT42" i="8"/>
  <c r="AR42" i="8"/>
  <c r="AP42" i="8"/>
  <c r="AN42" i="8"/>
  <c r="AL42" i="8"/>
  <c r="AJ42" i="8"/>
  <c r="AH42" i="8"/>
  <c r="AF42" i="8"/>
  <c r="AD42" i="8"/>
  <c r="AB42" i="8"/>
  <c r="Z42" i="8"/>
  <c r="X42" i="8"/>
  <c r="V42" i="8"/>
  <c r="T42" i="8"/>
  <c r="R42" i="8"/>
  <c r="P42" i="8"/>
  <c r="N42" i="8"/>
  <c r="L42" i="8"/>
  <c r="J42" i="8"/>
  <c r="H42" i="8"/>
  <c r="F42" i="8"/>
  <c r="D42" i="8"/>
  <c r="U42" i="8"/>
  <c r="U85" i="8" s="1"/>
  <c r="S42" i="8"/>
  <c r="S85" i="8" s="1"/>
  <c r="Q42" i="8"/>
  <c r="Q85" i="8" s="1"/>
  <c r="O42" i="8"/>
  <c r="O85" i="8" s="1"/>
  <c r="M42" i="8"/>
  <c r="M85" i="8" s="1"/>
  <c r="K42" i="8"/>
  <c r="K85" i="8" s="1"/>
  <c r="I42" i="8"/>
  <c r="I85" i="8" s="1"/>
  <c r="G42" i="8"/>
  <c r="G85" i="8" s="1"/>
  <c r="E42" i="8"/>
  <c r="E85" i="8" s="1"/>
  <c r="C42" i="8"/>
  <c r="BI85" i="8" l="1"/>
  <c r="D85" i="8"/>
  <c r="H85" i="8"/>
  <c r="L85" i="8"/>
  <c r="P85" i="8"/>
  <c r="T85" i="8"/>
  <c r="X85" i="8"/>
  <c r="AB85" i="8"/>
  <c r="AF85" i="8"/>
  <c r="AJ85" i="8"/>
  <c r="AN85" i="8"/>
  <c r="AR85" i="8"/>
  <c r="AV85" i="8"/>
  <c r="F85" i="8"/>
  <c r="J85" i="8"/>
  <c r="N85" i="8"/>
  <c r="R85" i="8"/>
  <c r="V85" i="8"/>
  <c r="Z85" i="8"/>
  <c r="AD85" i="8"/>
  <c r="AH85" i="8"/>
  <c r="AL85" i="8"/>
  <c r="AP85" i="8"/>
  <c r="AT85" i="8"/>
  <c r="AX85" i="8"/>
  <c r="AZ85" i="8"/>
  <c r="BB85" i="8"/>
  <c r="BJ85" i="8"/>
  <c r="BF85" i="8"/>
  <c r="BH85" i="8"/>
  <c r="BK61" i="8"/>
  <c r="C85" i="8"/>
  <c r="BK42" i="8"/>
  <c r="BK85" i="8" l="1"/>
</calcChain>
</file>

<file path=xl/sharedStrings.xml><?xml version="1.0" encoding="utf-8"?>
<sst xmlns="http://schemas.openxmlformats.org/spreadsheetml/2006/main" count="187" uniqueCount="145">
  <si>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</si>
  <si>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</si>
  <si>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</si>
  <si>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</si>
  <si>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</si>
  <si>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</si>
  <si>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</si>
  <si>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</si>
  <si>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</si>
  <si>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</si>
  <si>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</si>
  <si>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</si>
  <si>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</si>
  <si>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</si>
  <si>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</si>
  <si>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</si>
  <si>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</si>
  <si>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</si>
  <si>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</si>
  <si>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</si>
  <si>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</si>
  <si>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</si>
  <si>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</si>
  <si>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</si>
  <si>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</si>
  <si>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</si>
  <si>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</si>
  <si>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</si>
  <si>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</si>
  <si>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</si>
  <si>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</si>
  <si>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</si>
  <si>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</si>
  <si>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</si>
  <si>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</si>
  <si>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</si>
  <si>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</si>
  <si>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</si>
  <si>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</si>
  <si>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</si>
  <si>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</si>
  <si>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</si>
  <si>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</si>
  <si>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</si>
  <si>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</si>
  <si>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</si>
  <si>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</si>
  <si>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</si>
  <si>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</si>
  <si>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</si>
  <si>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</si>
  <si>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</si>
  <si>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</si>
  <si>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</si>
  <si>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</si>
  <si>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</si>
  <si>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</si>
  <si>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</si>
  <si>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</si>
  <si>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</si>
  <si>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</si>
  <si>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</si>
  <si>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</si>
  <si>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</si>
  <si>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</si>
  <si>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</si>
  <si>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</si>
  <si>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</si>
  <si>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</si>
  <si>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</si>
  <si>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</si>
  <si>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</si>
  <si>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</si>
  <si>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</si>
  <si>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</si>
  <si>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</si>
  <si>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</si>
  <si>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</si>
  <si>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</si>
  <si>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</si>
  <si>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</si>
  <si>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</si>
  <si>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</si>
  <si>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</si>
  <si>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</si>
  <si>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</si>
  <si>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</si>
  <si>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</si>
  <si>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</si>
  <si>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</si>
  <si>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</si>
  <si>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</si>
  <si>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</si>
  <si>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</si>
  <si>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</si>
  <si>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</si>
  <si>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</si>
  <si>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</si>
  <si>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</si>
  <si>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</si>
  <si>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</si>
  <si>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</si>
  <si>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</si>
  <si>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</si>
  <si>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</si>
  <si>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</si>
  <si>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</si>
  <si>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</si>
  <si>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</si>
  <si>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</si>
  <si>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</si>
  <si>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</si>
  <si>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</si>
  <si>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</si>
  <si>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</si>
  <si>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</si>
  <si>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</si>
  <si>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</si>
  <si>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</si>
  <si>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</si>
  <si>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</si>
  <si>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</si>
  <si>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</si>
  <si>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</si>
  <si>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</si>
  <si>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</si>
  <si>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</si>
  <si>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</si>
  <si>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</si>
  <si>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</si>
  <si>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</si>
  <si>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</si>
  <si>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</si>
  <si>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</si>
  <si>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</si>
  <si>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</si>
  <si>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</si>
  <si>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</si>
  <si>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</si>
  <si>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</si>
  <si>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</si>
  <si>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</si>
  <si>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</si>
  <si>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31/07/2017 (All figures in Rs. Crore)</t>
  </si>
  <si>
    <t>Table showing State wise /Union Territory wise contribution to AAUM of category of schemes as on 31.07.2017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</si>
</sst>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5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4"/>
  <sheetViews>
    <sheetView tabSelected="1" zoomScale="75" zoomScaleNormal="75" workbookViewId="0">
      <pane xSplit="2" ySplit="5" topLeftCell="AH6" activePane="bottomRight" state="frozen"/>
      <selection activeCell="F20" sqref="F20"/>
      <selection pane="topRight" activeCell="F20" sqref="F20"/>
      <selection pane="bottomLeft" activeCell="F20" sqref="F20"/>
      <selection pane="bottomRight" sqref="A1:A5"/>
    </sheetView>
  </sheetViews>
  <sheetFormatPr defaultColWidth="9.140625" defaultRowHeight="12.75" x14ac:dyDescent="0.2"/>
  <cols>
    <col min="1" max="1" width="8.28515625" style="25" customWidth="1"/>
    <col min="2" max="2" width="59.140625" style="25" customWidth="1"/>
    <col min="3" max="8" width="5.28515625" style="25" customWidth="1"/>
    <col min="9" max="10" width="8.7109375" style="25" customWidth="1"/>
    <col min="11" max="11" width="5.28515625" style="25" customWidth="1"/>
    <col min="12" max="12" width="7.5703125" style="25" customWidth="1"/>
    <col min="13" max="18" width="5.28515625" style="25" customWidth="1"/>
    <col min="19" max="19" width="7.5703125" style="25" bestFit="1" customWidth="1"/>
    <col min="20" max="20" width="7.5703125" style="25" customWidth="1"/>
    <col min="21" max="21" width="5.28515625" style="25" customWidth="1"/>
    <col min="22" max="22" width="6.42578125" style="25" bestFit="1" customWidth="1"/>
    <col min="23" max="23" width="5.28515625" style="25" customWidth="1"/>
    <col min="24" max="24" width="6.42578125" style="25" customWidth="1"/>
    <col min="25" max="47" width="5.28515625" style="25" customWidth="1"/>
    <col min="48" max="48" width="6.42578125" style="25" customWidth="1"/>
    <col min="49" max="49" width="8.7109375" style="25" customWidth="1"/>
    <col min="50" max="50" width="6.42578125" style="25" customWidth="1"/>
    <col min="51" max="51" width="5.28515625" style="25" customWidth="1"/>
    <col min="52" max="52" width="6.42578125" style="25" customWidth="1"/>
    <col min="53" max="57" width="5.28515625" style="25" customWidth="1"/>
    <col min="58" max="60" width="6.42578125" style="25" customWidth="1"/>
    <col min="61" max="61" width="5.28515625" style="25" customWidth="1"/>
    <col min="62" max="62" width="6.42578125" style="25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49" t="s">
        <v>77</v>
      </c>
      <c r="B1" s="65" t="s">
        <v>31</v>
      </c>
      <c r="C1" s="56" t="s">
        <v>143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7"/>
      <c r="BC1" s="57"/>
      <c r="BD1" s="57"/>
      <c r="BE1" s="57"/>
      <c r="BF1" s="57"/>
      <c r="BG1" s="57"/>
      <c r="BH1" s="57"/>
      <c r="BI1" s="57"/>
      <c r="BJ1" s="57"/>
      <c r="BK1" s="58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0"/>
      <c r="B2" s="66"/>
      <c r="C2" s="73" t="s">
        <v>30</v>
      </c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5"/>
      <c r="W2" s="73" t="s">
        <v>26</v>
      </c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5"/>
      <c r="AQ2" s="73" t="s">
        <v>27</v>
      </c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5"/>
      <c r="BK2" s="62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0"/>
      <c r="B3" s="66"/>
      <c r="C3" s="59" t="s">
        <v>11</v>
      </c>
      <c r="D3" s="60"/>
      <c r="E3" s="60"/>
      <c r="F3" s="60"/>
      <c r="G3" s="60"/>
      <c r="H3" s="60"/>
      <c r="I3" s="60"/>
      <c r="J3" s="60"/>
      <c r="K3" s="60"/>
      <c r="L3" s="61"/>
      <c r="M3" s="59" t="s">
        <v>12</v>
      </c>
      <c r="N3" s="60"/>
      <c r="O3" s="60"/>
      <c r="P3" s="60"/>
      <c r="Q3" s="60"/>
      <c r="R3" s="60"/>
      <c r="S3" s="60"/>
      <c r="T3" s="60"/>
      <c r="U3" s="60"/>
      <c r="V3" s="61"/>
      <c r="W3" s="59" t="s">
        <v>11</v>
      </c>
      <c r="X3" s="60"/>
      <c r="Y3" s="60"/>
      <c r="Z3" s="60"/>
      <c r="AA3" s="60"/>
      <c r="AB3" s="60"/>
      <c r="AC3" s="60"/>
      <c r="AD3" s="60"/>
      <c r="AE3" s="60"/>
      <c r="AF3" s="61"/>
      <c r="AG3" s="59" t="s">
        <v>12</v>
      </c>
      <c r="AH3" s="60"/>
      <c r="AI3" s="60"/>
      <c r="AJ3" s="60"/>
      <c r="AK3" s="60"/>
      <c r="AL3" s="60"/>
      <c r="AM3" s="60"/>
      <c r="AN3" s="60"/>
      <c r="AO3" s="60"/>
      <c r="AP3" s="61"/>
      <c r="AQ3" s="59" t="s">
        <v>11</v>
      </c>
      <c r="AR3" s="60"/>
      <c r="AS3" s="60"/>
      <c r="AT3" s="60"/>
      <c r="AU3" s="60"/>
      <c r="AV3" s="60"/>
      <c r="AW3" s="60"/>
      <c r="AX3" s="60"/>
      <c r="AY3" s="60"/>
      <c r="AZ3" s="61"/>
      <c r="BA3" s="59" t="s">
        <v>12</v>
      </c>
      <c r="BB3" s="60"/>
      <c r="BC3" s="60"/>
      <c r="BD3" s="60"/>
      <c r="BE3" s="60"/>
      <c r="BF3" s="60"/>
      <c r="BG3" s="60"/>
      <c r="BH3" s="60"/>
      <c r="BI3" s="60"/>
      <c r="BJ3" s="61"/>
      <c r="BK3" s="63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0"/>
      <c r="B4" s="66"/>
      <c r="C4" s="76" t="s">
        <v>37</v>
      </c>
      <c r="D4" s="77"/>
      <c r="E4" s="77"/>
      <c r="F4" s="77"/>
      <c r="G4" s="78"/>
      <c r="H4" s="70" t="s">
        <v>38</v>
      </c>
      <c r="I4" s="71"/>
      <c r="J4" s="71"/>
      <c r="K4" s="71"/>
      <c r="L4" s="72"/>
      <c r="M4" s="76" t="s">
        <v>37</v>
      </c>
      <c r="N4" s="77"/>
      <c r="O4" s="77"/>
      <c r="P4" s="77"/>
      <c r="Q4" s="78"/>
      <c r="R4" s="70" t="s">
        <v>38</v>
      </c>
      <c r="S4" s="71"/>
      <c r="T4" s="71"/>
      <c r="U4" s="71"/>
      <c r="V4" s="72"/>
      <c r="W4" s="76" t="s">
        <v>37</v>
      </c>
      <c r="X4" s="77"/>
      <c r="Y4" s="77"/>
      <c r="Z4" s="77"/>
      <c r="AA4" s="78"/>
      <c r="AB4" s="70" t="s">
        <v>38</v>
      </c>
      <c r="AC4" s="71"/>
      <c r="AD4" s="71"/>
      <c r="AE4" s="71"/>
      <c r="AF4" s="72"/>
      <c r="AG4" s="76" t="s">
        <v>37</v>
      </c>
      <c r="AH4" s="77"/>
      <c r="AI4" s="77"/>
      <c r="AJ4" s="77"/>
      <c r="AK4" s="78"/>
      <c r="AL4" s="70" t="s">
        <v>38</v>
      </c>
      <c r="AM4" s="71"/>
      <c r="AN4" s="71"/>
      <c r="AO4" s="71"/>
      <c r="AP4" s="72"/>
      <c r="AQ4" s="76" t="s">
        <v>37</v>
      </c>
      <c r="AR4" s="77"/>
      <c r="AS4" s="77"/>
      <c r="AT4" s="77"/>
      <c r="AU4" s="78"/>
      <c r="AV4" s="70" t="s">
        <v>38</v>
      </c>
      <c r="AW4" s="71"/>
      <c r="AX4" s="71"/>
      <c r="AY4" s="71"/>
      <c r="AZ4" s="72"/>
      <c r="BA4" s="76" t="s">
        <v>37</v>
      </c>
      <c r="BB4" s="77"/>
      <c r="BC4" s="77"/>
      <c r="BD4" s="77"/>
      <c r="BE4" s="78"/>
      <c r="BF4" s="70" t="s">
        <v>38</v>
      </c>
      <c r="BG4" s="71"/>
      <c r="BH4" s="71"/>
      <c r="BI4" s="71"/>
      <c r="BJ4" s="72"/>
      <c r="BK4" s="63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0"/>
      <c r="B5" s="66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4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7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9"/>
    </row>
    <row r="7" spans="1:107" x14ac:dyDescent="0.2">
      <c r="A7" s="23" t="s">
        <v>78</v>
      </c>
      <c r="B7" s="26" t="s">
        <v>13</v>
      </c>
      <c r="C7" s="67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9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7.2778325679813598</v>
      </c>
      <c r="I8" s="28">
        <v>7732.8714580357264</v>
      </c>
      <c r="J8" s="28">
        <v>2844.1311540465385</v>
      </c>
      <c r="K8" s="28">
        <v>0</v>
      </c>
      <c r="L8" s="28">
        <v>231.0132211502424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4.9070133559806228</v>
      </c>
      <c r="S8" s="28">
        <v>419.87535632281481</v>
      </c>
      <c r="T8" s="28">
        <v>1285.9584355265758</v>
      </c>
      <c r="U8" s="28">
        <v>0</v>
      </c>
      <c r="V8" s="28">
        <v>25.038533089541104</v>
      </c>
      <c r="W8" s="28">
        <v>1.6917759253409651E-3</v>
      </c>
      <c r="X8" s="28">
        <v>60.159109488516322</v>
      </c>
      <c r="Y8" s="28">
        <v>0</v>
      </c>
      <c r="Z8" s="28">
        <v>0</v>
      </c>
      <c r="AA8" s="28">
        <v>0.24915022166016612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0.23103335498771166</v>
      </c>
      <c r="AH8" s="28">
        <v>0.32982787474897662</v>
      </c>
      <c r="AI8" s="28">
        <v>0</v>
      </c>
      <c r="AJ8" s="28">
        <v>0</v>
      </c>
      <c r="AK8" s="28">
        <v>1.2685167818956433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23.000612324229252</v>
      </c>
      <c r="AW8" s="28">
        <v>1834.3710497528334</v>
      </c>
      <c r="AX8" s="28">
        <v>75.164669886586907</v>
      </c>
      <c r="AY8" s="28">
        <v>16.711433645562806</v>
      </c>
      <c r="AZ8" s="28">
        <v>75.708983242197903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14.145480203837367</v>
      </c>
      <c r="BG8" s="28">
        <v>92.833297010404664</v>
      </c>
      <c r="BH8" s="28">
        <v>65.710194715349104</v>
      </c>
      <c r="BI8" s="28">
        <v>0</v>
      </c>
      <c r="BJ8" s="28">
        <v>21.780790405587165</v>
      </c>
      <c r="BK8" s="29">
        <f>SUM(C8:BJ8)</f>
        <v>14832.738844779724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7.2778325679813598</v>
      </c>
      <c r="I9" s="31">
        <f t="shared" si="0"/>
        <v>7732.8714580357264</v>
      </c>
      <c r="J9" s="31">
        <f t="shared" si="0"/>
        <v>2844.1311540465385</v>
      </c>
      <c r="K9" s="31">
        <f t="shared" si="0"/>
        <v>0</v>
      </c>
      <c r="L9" s="31">
        <f t="shared" si="0"/>
        <v>231.0132211502424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4.9070133559806228</v>
      </c>
      <c r="S9" s="31">
        <f t="shared" si="0"/>
        <v>419.87535632281481</v>
      </c>
      <c r="T9" s="31">
        <f t="shared" si="0"/>
        <v>1285.9584355265758</v>
      </c>
      <c r="U9" s="31">
        <f t="shared" si="0"/>
        <v>0</v>
      </c>
      <c r="V9" s="31">
        <f t="shared" si="0"/>
        <v>25.038533089541104</v>
      </c>
      <c r="W9" s="31">
        <f t="shared" si="0"/>
        <v>1.6917759253409651E-3</v>
      </c>
      <c r="X9" s="31">
        <f t="shared" si="0"/>
        <v>60.159109488516322</v>
      </c>
      <c r="Y9" s="31">
        <f t="shared" si="0"/>
        <v>0</v>
      </c>
      <c r="Z9" s="31">
        <f t="shared" si="0"/>
        <v>0</v>
      </c>
      <c r="AA9" s="31">
        <f t="shared" si="0"/>
        <v>0.24915022166016612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0.23103335498771166</v>
      </c>
      <c r="AH9" s="31">
        <f t="shared" si="0"/>
        <v>0.32982787474897662</v>
      </c>
      <c r="AI9" s="31">
        <f t="shared" si="0"/>
        <v>0</v>
      </c>
      <c r="AJ9" s="31">
        <f t="shared" si="0"/>
        <v>0</v>
      </c>
      <c r="AK9" s="31">
        <f t="shared" si="0"/>
        <v>1.2685167818956433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23.000612324229252</v>
      </c>
      <c r="AW9" s="31">
        <f t="shared" si="0"/>
        <v>1834.3710497528334</v>
      </c>
      <c r="AX9" s="31">
        <f t="shared" si="0"/>
        <v>75.164669886586907</v>
      </c>
      <c r="AY9" s="31">
        <f t="shared" si="0"/>
        <v>16.711433645562806</v>
      </c>
      <c r="AZ9" s="31">
        <f t="shared" si="0"/>
        <v>75.708983242197903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14.145480203837367</v>
      </c>
      <c r="BG9" s="31">
        <f t="shared" si="0"/>
        <v>92.833297010404664</v>
      </c>
      <c r="BH9" s="31">
        <f t="shared" si="0"/>
        <v>65.710194715349104</v>
      </c>
      <c r="BI9" s="31">
        <f t="shared" si="0"/>
        <v>0</v>
      </c>
      <c r="BJ9" s="31">
        <f t="shared" si="0"/>
        <v>21.780790405587165</v>
      </c>
      <c r="BK9" s="29">
        <f>SUM(C9:BJ9)</f>
        <v>14832.738844779724</v>
      </c>
    </row>
    <row r="10" spans="1:107" x14ac:dyDescent="0.2">
      <c r="A10" s="23" t="s">
        <v>79</v>
      </c>
      <c r="B10" s="26" t="s">
        <v>3</v>
      </c>
      <c r="C10" s="46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8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0.58678799805412574</v>
      </c>
      <c r="I11" s="28">
        <v>2.1119618929831545</v>
      </c>
      <c r="J11" s="28">
        <v>2.6054111603893291</v>
      </c>
      <c r="K11" s="28">
        <v>0</v>
      </c>
      <c r="L11" s="28">
        <v>34.481348039505129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0.76955997222201822</v>
      </c>
      <c r="S11" s="28">
        <v>0.68558065115478439</v>
      </c>
      <c r="T11" s="28">
        <v>13.977134864725194</v>
      </c>
      <c r="U11" s="28">
        <v>0</v>
      </c>
      <c r="V11" s="28">
        <v>0.82392475690174816</v>
      </c>
      <c r="W11" s="28">
        <v>0</v>
      </c>
      <c r="X11" s="28">
        <v>0</v>
      </c>
      <c r="Y11" s="28">
        <v>0</v>
      </c>
      <c r="Z11" s="28">
        <v>0</v>
      </c>
      <c r="AA11" s="28">
        <v>3.1607890507055703E-2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7.268406572090215E-2</v>
      </c>
      <c r="AH11" s="28">
        <v>0</v>
      </c>
      <c r="AI11" s="28">
        <v>0</v>
      </c>
      <c r="AJ11" s="28">
        <v>0</v>
      </c>
      <c r="AK11" s="28">
        <v>5.0647496533807707E-2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2.7334512368344557</v>
      </c>
      <c r="AW11" s="28">
        <v>11.28276041738507</v>
      </c>
      <c r="AX11" s="28">
        <v>9.1623660844103778</v>
      </c>
      <c r="AY11" s="28">
        <v>0</v>
      </c>
      <c r="AZ11" s="28">
        <v>8.8655504063747692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3.6325141692659515</v>
      </c>
      <c r="BG11" s="28">
        <v>14.714901817263717</v>
      </c>
      <c r="BH11" s="28">
        <v>3.7901608917216816</v>
      </c>
      <c r="BI11" s="28">
        <v>0</v>
      </c>
      <c r="BJ11" s="28">
        <v>2.5376014515950898</v>
      </c>
      <c r="BK11" s="29">
        <f t="shared" ref="BK11:BK12" si="1">SUM(C11:BJ11)</f>
        <v>112.91595526354835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0.58678799805412574</v>
      </c>
      <c r="I12" s="31">
        <f t="shared" si="2"/>
        <v>2.1119618929831545</v>
      </c>
      <c r="J12" s="31">
        <f t="shared" si="2"/>
        <v>2.6054111603893291</v>
      </c>
      <c r="K12" s="31">
        <f t="shared" si="2"/>
        <v>0</v>
      </c>
      <c r="L12" s="31">
        <f t="shared" si="2"/>
        <v>34.481348039505129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0.76955997222201822</v>
      </c>
      <c r="S12" s="31">
        <f t="shared" si="2"/>
        <v>0.68558065115478439</v>
      </c>
      <c r="T12" s="31">
        <f t="shared" si="2"/>
        <v>13.977134864725194</v>
      </c>
      <c r="U12" s="31">
        <f t="shared" si="2"/>
        <v>0</v>
      </c>
      <c r="V12" s="31">
        <f t="shared" si="2"/>
        <v>0.82392475690174816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3.1607890507055703E-2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7.268406572090215E-2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5.0647496533807707E-2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2.7334512368344557</v>
      </c>
      <c r="AW12" s="31">
        <f t="shared" si="2"/>
        <v>11.28276041738507</v>
      </c>
      <c r="AX12" s="31">
        <f t="shared" si="2"/>
        <v>9.1623660844103778</v>
      </c>
      <c r="AY12" s="31">
        <f t="shared" si="2"/>
        <v>0</v>
      </c>
      <c r="AZ12" s="31">
        <f t="shared" si="2"/>
        <v>8.8655504063747692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3.6325141692659515</v>
      </c>
      <c r="BG12" s="31">
        <f t="shared" si="2"/>
        <v>14.714901817263717</v>
      </c>
      <c r="BH12" s="31">
        <f t="shared" si="2"/>
        <v>3.7901608917216816</v>
      </c>
      <c r="BI12" s="31">
        <f t="shared" si="2"/>
        <v>0</v>
      </c>
      <c r="BJ12" s="31">
        <f t="shared" si="2"/>
        <v>2.5376014515950898</v>
      </c>
      <c r="BK12" s="29">
        <f t="shared" si="1"/>
        <v>112.91595526354835</v>
      </c>
    </row>
    <row r="13" spans="1:107" x14ac:dyDescent="0.2">
      <c r="A13" s="23" t="s">
        <v>80</v>
      </c>
      <c r="B13" s="26" t="s">
        <v>10</v>
      </c>
      <c r="C13" s="46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8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4.5019325161200413E-2</v>
      </c>
      <c r="I14" s="28">
        <v>16.41675000000015</v>
      </c>
      <c r="J14" s="28">
        <v>0</v>
      </c>
      <c r="K14" s="28">
        <v>0</v>
      </c>
      <c r="L14" s="28">
        <v>16.645568674225853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1.09223599999001E-2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9.6625198677135815E-2</v>
      </c>
      <c r="AW14" s="28">
        <v>1.3105638709678393</v>
      </c>
      <c r="AX14" s="28">
        <v>0</v>
      </c>
      <c r="AY14" s="28">
        <v>0</v>
      </c>
      <c r="AZ14" s="28">
        <v>4.5459149748058829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5.2542137161005587E-2</v>
      </c>
      <c r="BG14" s="28">
        <v>11.966726811323673</v>
      </c>
      <c r="BH14" s="28">
        <v>0</v>
      </c>
      <c r="BI14" s="28">
        <v>0</v>
      </c>
      <c r="BJ14" s="28">
        <v>1.3531637496128437</v>
      </c>
      <c r="BK14" s="29">
        <f t="shared" ref="BK14:BK18" si="3">SUM(C14:BJ14)</f>
        <v>52.443797101935488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0.26625411116100617</v>
      </c>
      <c r="I15" s="28">
        <v>21.266472714516389</v>
      </c>
      <c r="J15" s="28">
        <v>0</v>
      </c>
      <c r="K15" s="28">
        <v>0</v>
      </c>
      <c r="L15" s="28">
        <v>23.251531261548639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0.10614443906420246</v>
      </c>
      <c r="S15" s="28">
        <v>20.261487929968169</v>
      </c>
      <c r="T15" s="28">
        <v>0</v>
      </c>
      <c r="U15" s="28">
        <v>0</v>
      </c>
      <c r="V15" s="28">
        <v>0.19091492387060444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0.61007289725737812</v>
      </c>
      <c r="AW15" s="28">
        <v>5.759697444678471</v>
      </c>
      <c r="AX15" s="28">
        <v>0</v>
      </c>
      <c r="AY15" s="28">
        <v>0</v>
      </c>
      <c r="AZ15" s="28">
        <v>6.2750855572910851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0.57135520206336088</v>
      </c>
      <c r="BG15" s="28">
        <v>0</v>
      </c>
      <c r="BH15" s="28">
        <v>0.68755340322585168</v>
      </c>
      <c r="BI15" s="28">
        <v>0</v>
      </c>
      <c r="BJ15" s="28">
        <v>0.69239752954835276</v>
      </c>
      <c r="BK15" s="29">
        <f t="shared" si="3"/>
        <v>79.938967414193499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0.11698389948358863</v>
      </c>
      <c r="I16" s="28">
        <v>18.723087096774375</v>
      </c>
      <c r="J16" s="28">
        <v>0</v>
      </c>
      <c r="K16" s="28">
        <v>0</v>
      </c>
      <c r="L16" s="28">
        <v>21.119642245161412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7.8949017354701168E-2</v>
      </c>
      <c r="S16" s="28">
        <v>18.723087096774375</v>
      </c>
      <c r="T16" s="28">
        <v>0</v>
      </c>
      <c r="U16" s="28">
        <v>0</v>
      </c>
      <c r="V16" s="28">
        <v>8.8622612258001304E-2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1.1229962813859995</v>
      </c>
      <c r="AW16" s="28">
        <v>11.137663225807888</v>
      </c>
      <c r="AX16" s="28">
        <v>0</v>
      </c>
      <c r="AY16" s="28">
        <v>0</v>
      </c>
      <c r="AZ16" s="28">
        <v>4.9652058077744528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0.13475589535392263</v>
      </c>
      <c r="BG16" s="28">
        <v>0</v>
      </c>
      <c r="BH16" s="28">
        <v>0</v>
      </c>
      <c r="BI16" s="28">
        <v>0</v>
      </c>
      <c r="BJ16" s="28">
        <v>5.0476334258067652</v>
      </c>
      <c r="BK16" s="29">
        <f t="shared" si="3"/>
        <v>81.258626603935483</v>
      </c>
    </row>
    <row r="17" spans="1:63" x14ac:dyDescent="0.2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0.16324277438701712</v>
      </c>
      <c r="I17" s="28">
        <v>6.3837878322585704</v>
      </c>
      <c r="J17" s="28">
        <v>0</v>
      </c>
      <c r="K17" s="28">
        <v>0</v>
      </c>
      <c r="L17" s="28">
        <v>6.9672766500971317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0.2207963247416232</v>
      </c>
      <c r="S17" s="28">
        <v>0</v>
      </c>
      <c r="T17" s="28">
        <v>6.2463677419306571E-2</v>
      </c>
      <c r="U17" s="28">
        <v>0</v>
      </c>
      <c r="V17" s="28">
        <v>1.464194217096354</v>
      </c>
      <c r="W17" s="28">
        <v>0</v>
      </c>
      <c r="X17" s="28">
        <v>0.86068274193588845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1.4139787741008023E-3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0.9009374840953952</v>
      </c>
      <c r="AW17" s="28">
        <v>1.166805377806962</v>
      </c>
      <c r="AX17" s="28">
        <v>0.61477338709704887</v>
      </c>
      <c r="AY17" s="28">
        <v>0</v>
      </c>
      <c r="AZ17" s="28">
        <v>4.3132254930337481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1.0126896583531706</v>
      </c>
      <c r="BG17" s="28">
        <v>6.1477338709634892E-2</v>
      </c>
      <c r="BH17" s="28">
        <v>0.86068274193568839</v>
      </c>
      <c r="BI17" s="28">
        <v>0</v>
      </c>
      <c r="BJ17" s="28">
        <v>1.6818490801938544</v>
      </c>
      <c r="BK17" s="29">
        <f t="shared" si="3"/>
        <v>26.73629875793549</v>
      </c>
    </row>
    <row r="18" spans="1:63" x14ac:dyDescent="0.2">
      <c r="A18" s="23"/>
      <c r="B18" s="30" t="s">
        <v>95</v>
      </c>
      <c r="C18" s="31">
        <f t="shared" ref="C18:AH18" si="4">SUM(C14:C17)</f>
        <v>0</v>
      </c>
      <c r="D18" s="31">
        <f t="shared" si="4"/>
        <v>0</v>
      </c>
      <c r="E18" s="31">
        <f t="shared" si="4"/>
        <v>0</v>
      </c>
      <c r="F18" s="31">
        <f t="shared" si="4"/>
        <v>0</v>
      </c>
      <c r="G18" s="31">
        <f t="shared" si="4"/>
        <v>0</v>
      </c>
      <c r="H18" s="31">
        <f t="shared" si="4"/>
        <v>0.59150011019281235</v>
      </c>
      <c r="I18" s="31">
        <f t="shared" si="4"/>
        <v>62.79009764354948</v>
      </c>
      <c r="J18" s="31">
        <f t="shared" si="4"/>
        <v>0</v>
      </c>
      <c r="K18" s="31">
        <f t="shared" si="4"/>
        <v>0</v>
      </c>
      <c r="L18" s="31">
        <f t="shared" si="4"/>
        <v>67.98401883103304</v>
      </c>
      <c r="M18" s="31">
        <f t="shared" si="4"/>
        <v>0</v>
      </c>
      <c r="N18" s="31">
        <f t="shared" si="4"/>
        <v>0</v>
      </c>
      <c r="O18" s="31">
        <f t="shared" si="4"/>
        <v>0</v>
      </c>
      <c r="P18" s="31">
        <f t="shared" si="4"/>
        <v>0</v>
      </c>
      <c r="Q18" s="31">
        <f t="shared" si="4"/>
        <v>0</v>
      </c>
      <c r="R18" s="31">
        <f t="shared" si="4"/>
        <v>0.41681214116042692</v>
      </c>
      <c r="S18" s="31">
        <f t="shared" si="4"/>
        <v>38.984575026742547</v>
      </c>
      <c r="T18" s="31">
        <f t="shared" si="4"/>
        <v>6.2463677419306571E-2</v>
      </c>
      <c r="U18" s="31">
        <f t="shared" si="4"/>
        <v>0</v>
      </c>
      <c r="V18" s="31">
        <f t="shared" si="4"/>
        <v>1.7437317532249597</v>
      </c>
      <c r="W18" s="31">
        <f t="shared" si="4"/>
        <v>0</v>
      </c>
      <c r="X18" s="31">
        <f t="shared" si="4"/>
        <v>0.86068274193588845</v>
      </c>
      <c r="Y18" s="31">
        <f t="shared" si="4"/>
        <v>0</v>
      </c>
      <c r="Z18" s="31">
        <f t="shared" si="4"/>
        <v>0</v>
      </c>
      <c r="AA18" s="31">
        <f t="shared" si="4"/>
        <v>0</v>
      </c>
      <c r="AB18" s="31">
        <f t="shared" si="4"/>
        <v>0</v>
      </c>
      <c r="AC18" s="31">
        <f t="shared" si="4"/>
        <v>0</v>
      </c>
      <c r="AD18" s="31">
        <f t="shared" si="4"/>
        <v>0</v>
      </c>
      <c r="AE18" s="31">
        <f t="shared" si="4"/>
        <v>0</v>
      </c>
      <c r="AF18" s="31">
        <f t="shared" si="4"/>
        <v>0</v>
      </c>
      <c r="AG18" s="31">
        <f t="shared" si="4"/>
        <v>1.4139787741008023E-3</v>
      </c>
      <c r="AH18" s="31">
        <f t="shared" si="4"/>
        <v>0</v>
      </c>
      <c r="AI18" s="31">
        <f t="shared" ref="AI18:BN18" si="5">SUM(AI14:AI17)</f>
        <v>0</v>
      </c>
      <c r="AJ18" s="31">
        <f t="shared" si="5"/>
        <v>0</v>
      </c>
      <c r="AK18" s="31">
        <f t="shared" si="5"/>
        <v>0</v>
      </c>
      <c r="AL18" s="31">
        <f t="shared" si="5"/>
        <v>0</v>
      </c>
      <c r="AM18" s="31">
        <f t="shared" si="5"/>
        <v>0</v>
      </c>
      <c r="AN18" s="31">
        <f t="shared" si="5"/>
        <v>0</v>
      </c>
      <c r="AO18" s="31">
        <f t="shared" si="5"/>
        <v>0</v>
      </c>
      <c r="AP18" s="31">
        <f t="shared" si="5"/>
        <v>0</v>
      </c>
      <c r="AQ18" s="31">
        <f t="shared" si="5"/>
        <v>0</v>
      </c>
      <c r="AR18" s="31">
        <f t="shared" si="5"/>
        <v>0</v>
      </c>
      <c r="AS18" s="31">
        <f t="shared" si="5"/>
        <v>0</v>
      </c>
      <c r="AT18" s="31">
        <f t="shared" si="5"/>
        <v>0</v>
      </c>
      <c r="AU18" s="31">
        <f t="shared" si="5"/>
        <v>0</v>
      </c>
      <c r="AV18" s="31">
        <f t="shared" si="5"/>
        <v>2.7306318614159086</v>
      </c>
      <c r="AW18" s="31">
        <f t="shared" si="5"/>
        <v>19.37472991926116</v>
      </c>
      <c r="AX18" s="31">
        <f t="shared" si="5"/>
        <v>0.61477338709704887</v>
      </c>
      <c r="AY18" s="31">
        <f t="shared" si="5"/>
        <v>0</v>
      </c>
      <c r="AZ18" s="31">
        <f t="shared" si="5"/>
        <v>20.099431832905168</v>
      </c>
      <c r="BA18" s="31">
        <f t="shared" si="5"/>
        <v>0</v>
      </c>
      <c r="BB18" s="31">
        <f t="shared" si="5"/>
        <v>0</v>
      </c>
      <c r="BC18" s="31">
        <f t="shared" si="5"/>
        <v>0</v>
      </c>
      <c r="BD18" s="31">
        <f t="shared" si="5"/>
        <v>0</v>
      </c>
      <c r="BE18" s="31">
        <f t="shared" si="5"/>
        <v>0</v>
      </c>
      <c r="BF18" s="31">
        <f t="shared" si="5"/>
        <v>1.7713428929314596</v>
      </c>
      <c r="BG18" s="31">
        <f t="shared" si="5"/>
        <v>12.028204150033307</v>
      </c>
      <c r="BH18" s="31">
        <f t="shared" si="5"/>
        <v>1.5482361451615401</v>
      </c>
      <c r="BI18" s="31">
        <f t="shared" si="5"/>
        <v>0</v>
      </c>
      <c r="BJ18" s="31">
        <f t="shared" si="5"/>
        <v>8.7750437851618166</v>
      </c>
      <c r="BK18" s="29">
        <f t="shared" si="3"/>
        <v>240.37768987799998</v>
      </c>
    </row>
    <row r="19" spans="1:63" x14ac:dyDescent="0.2">
      <c r="A19" s="23" t="s">
        <v>81</v>
      </c>
      <c r="B19" s="26" t="s">
        <v>14</v>
      </c>
      <c r="C19" s="46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8"/>
    </row>
    <row r="20" spans="1:63" x14ac:dyDescent="0.2">
      <c r="A20" s="23"/>
      <c r="B20" s="30" t="s">
        <v>39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29">
        <f t="shared" ref="BK20:BK21" si="6">SUM(C20:BJ20)</f>
        <v>0</v>
      </c>
    </row>
    <row r="21" spans="1:63" x14ac:dyDescent="0.2">
      <c r="A21" s="23"/>
      <c r="B21" s="30" t="s">
        <v>94</v>
      </c>
      <c r="C21" s="31">
        <f>SUM(C20)</f>
        <v>0</v>
      </c>
      <c r="D21" s="31">
        <f t="shared" ref="D21:BJ21" si="7">SUM(D20)</f>
        <v>0</v>
      </c>
      <c r="E21" s="31">
        <f t="shared" si="7"/>
        <v>0</v>
      </c>
      <c r="F21" s="31">
        <f t="shared" si="7"/>
        <v>0</v>
      </c>
      <c r="G21" s="31">
        <f t="shared" si="7"/>
        <v>0</v>
      </c>
      <c r="H21" s="31">
        <f t="shared" si="7"/>
        <v>0</v>
      </c>
      <c r="I21" s="31">
        <f t="shared" si="7"/>
        <v>0</v>
      </c>
      <c r="J21" s="31">
        <f t="shared" si="7"/>
        <v>0</v>
      </c>
      <c r="K21" s="31">
        <f t="shared" si="7"/>
        <v>0</v>
      </c>
      <c r="L21" s="31">
        <f t="shared" si="7"/>
        <v>0</v>
      </c>
      <c r="M21" s="31">
        <f t="shared" si="7"/>
        <v>0</v>
      </c>
      <c r="N21" s="31">
        <f t="shared" si="7"/>
        <v>0</v>
      </c>
      <c r="O21" s="31">
        <f t="shared" si="7"/>
        <v>0</v>
      </c>
      <c r="P21" s="31">
        <f t="shared" si="7"/>
        <v>0</v>
      </c>
      <c r="Q21" s="31">
        <f t="shared" si="7"/>
        <v>0</v>
      </c>
      <c r="R21" s="31">
        <f t="shared" si="7"/>
        <v>0</v>
      </c>
      <c r="S21" s="31">
        <f t="shared" si="7"/>
        <v>0</v>
      </c>
      <c r="T21" s="31">
        <f t="shared" si="7"/>
        <v>0</v>
      </c>
      <c r="U21" s="31">
        <f t="shared" si="7"/>
        <v>0</v>
      </c>
      <c r="V21" s="31">
        <f t="shared" si="7"/>
        <v>0</v>
      </c>
      <c r="W21" s="31">
        <f t="shared" si="7"/>
        <v>0</v>
      </c>
      <c r="X21" s="31">
        <f t="shared" si="7"/>
        <v>0</v>
      </c>
      <c r="Y21" s="31">
        <f t="shared" si="7"/>
        <v>0</v>
      </c>
      <c r="Z21" s="31">
        <f t="shared" si="7"/>
        <v>0</v>
      </c>
      <c r="AA21" s="31">
        <f t="shared" si="7"/>
        <v>0</v>
      </c>
      <c r="AB21" s="31">
        <f t="shared" si="7"/>
        <v>0</v>
      </c>
      <c r="AC21" s="31">
        <f t="shared" si="7"/>
        <v>0</v>
      </c>
      <c r="AD21" s="31">
        <f t="shared" si="7"/>
        <v>0</v>
      </c>
      <c r="AE21" s="31">
        <f t="shared" si="7"/>
        <v>0</v>
      </c>
      <c r="AF21" s="31">
        <f t="shared" si="7"/>
        <v>0</v>
      </c>
      <c r="AG21" s="31">
        <f t="shared" si="7"/>
        <v>0</v>
      </c>
      <c r="AH21" s="31">
        <f t="shared" si="7"/>
        <v>0</v>
      </c>
      <c r="AI21" s="31">
        <f t="shared" si="7"/>
        <v>0</v>
      </c>
      <c r="AJ21" s="31">
        <f t="shared" si="7"/>
        <v>0</v>
      </c>
      <c r="AK21" s="31">
        <f t="shared" si="7"/>
        <v>0</v>
      </c>
      <c r="AL21" s="31">
        <f t="shared" si="7"/>
        <v>0</v>
      </c>
      <c r="AM21" s="31">
        <f t="shared" si="7"/>
        <v>0</v>
      </c>
      <c r="AN21" s="31">
        <f t="shared" si="7"/>
        <v>0</v>
      </c>
      <c r="AO21" s="31">
        <f t="shared" si="7"/>
        <v>0</v>
      </c>
      <c r="AP21" s="31">
        <f t="shared" si="7"/>
        <v>0</v>
      </c>
      <c r="AQ21" s="31">
        <f t="shared" si="7"/>
        <v>0</v>
      </c>
      <c r="AR21" s="31">
        <f t="shared" si="7"/>
        <v>0</v>
      </c>
      <c r="AS21" s="31">
        <f t="shared" si="7"/>
        <v>0</v>
      </c>
      <c r="AT21" s="31">
        <f t="shared" si="7"/>
        <v>0</v>
      </c>
      <c r="AU21" s="31">
        <f t="shared" si="7"/>
        <v>0</v>
      </c>
      <c r="AV21" s="31">
        <f t="shared" si="7"/>
        <v>0</v>
      </c>
      <c r="AW21" s="31">
        <f t="shared" si="7"/>
        <v>0</v>
      </c>
      <c r="AX21" s="31">
        <f t="shared" si="7"/>
        <v>0</v>
      </c>
      <c r="AY21" s="31">
        <f t="shared" si="7"/>
        <v>0</v>
      </c>
      <c r="AZ21" s="31">
        <f t="shared" si="7"/>
        <v>0</v>
      </c>
      <c r="BA21" s="31">
        <f t="shared" si="7"/>
        <v>0</v>
      </c>
      <c r="BB21" s="31">
        <f t="shared" si="7"/>
        <v>0</v>
      </c>
      <c r="BC21" s="31">
        <f t="shared" si="7"/>
        <v>0</v>
      </c>
      <c r="BD21" s="31">
        <f t="shared" si="7"/>
        <v>0</v>
      </c>
      <c r="BE21" s="31">
        <f t="shared" si="7"/>
        <v>0</v>
      </c>
      <c r="BF21" s="31">
        <f t="shared" si="7"/>
        <v>0</v>
      </c>
      <c r="BG21" s="31">
        <f t="shared" si="7"/>
        <v>0</v>
      </c>
      <c r="BH21" s="31">
        <f t="shared" si="7"/>
        <v>0</v>
      </c>
      <c r="BI21" s="31">
        <f t="shared" si="7"/>
        <v>0</v>
      </c>
      <c r="BJ21" s="31">
        <f t="shared" si="7"/>
        <v>0</v>
      </c>
      <c r="BK21" s="29">
        <f t="shared" si="6"/>
        <v>0</v>
      </c>
    </row>
    <row r="22" spans="1:63" x14ac:dyDescent="0.2">
      <c r="A22" s="23" t="s">
        <v>83</v>
      </c>
      <c r="B22" s="26" t="s">
        <v>99</v>
      </c>
      <c r="C22" s="46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8"/>
    </row>
    <row r="23" spans="1:63" x14ac:dyDescent="0.2">
      <c r="A23" s="23"/>
      <c r="B23" s="32" t="s">
        <v>39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</row>
    <row r="24" spans="1:63" x14ac:dyDescent="0.2">
      <c r="A24" s="23"/>
      <c r="B24" s="30" t="s">
        <v>93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0</v>
      </c>
      <c r="AH24" s="31">
        <v>0</v>
      </c>
      <c r="AI24" s="31">
        <v>0</v>
      </c>
      <c r="AJ24" s="31">
        <v>0</v>
      </c>
      <c r="AK24" s="31">
        <v>0</v>
      </c>
      <c r="AL24" s="31">
        <v>0</v>
      </c>
      <c r="AM24" s="31">
        <v>0</v>
      </c>
      <c r="AN24" s="31">
        <v>0</v>
      </c>
      <c r="AO24" s="31">
        <v>0</v>
      </c>
      <c r="AP24" s="31">
        <v>0</v>
      </c>
      <c r="AQ24" s="31">
        <v>0</v>
      </c>
      <c r="AR24" s="31">
        <v>0</v>
      </c>
      <c r="AS24" s="31">
        <v>0</v>
      </c>
      <c r="AT24" s="31">
        <v>0</v>
      </c>
      <c r="AU24" s="31">
        <v>0</v>
      </c>
      <c r="AV24" s="31">
        <v>0</v>
      </c>
      <c r="AW24" s="31">
        <v>0</v>
      </c>
      <c r="AX24" s="31">
        <v>0</v>
      </c>
      <c r="AY24" s="31">
        <v>0</v>
      </c>
      <c r="AZ24" s="31">
        <v>0</v>
      </c>
      <c r="BA24" s="31">
        <v>0</v>
      </c>
      <c r="BB24" s="31">
        <v>0</v>
      </c>
      <c r="BC24" s="31">
        <v>0</v>
      </c>
      <c r="BD24" s="31">
        <v>0</v>
      </c>
      <c r="BE24" s="31">
        <v>0</v>
      </c>
      <c r="BF24" s="31">
        <v>0</v>
      </c>
      <c r="BG24" s="31">
        <v>0</v>
      </c>
      <c r="BH24" s="31">
        <v>0</v>
      </c>
      <c r="BI24" s="31">
        <v>0</v>
      </c>
      <c r="BJ24" s="31">
        <v>0</v>
      </c>
      <c r="BK24" s="29">
        <f>SUM(C24:BJ24)</f>
        <v>0</v>
      </c>
    </row>
    <row r="25" spans="1:63" x14ac:dyDescent="0.2">
      <c r="A25" s="23" t="s">
        <v>84</v>
      </c>
      <c r="B25" s="26" t="s">
        <v>15</v>
      </c>
      <c r="C25" s="46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8"/>
    </row>
    <row r="26" spans="1:63" x14ac:dyDescent="0.2">
      <c r="A26" s="23"/>
      <c r="B26" s="27" t="s">
        <v>110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1.2659232747729845</v>
      </c>
      <c r="I26" s="28">
        <v>69.455017518283285</v>
      </c>
      <c r="J26" s="28">
        <v>2.3372845688049937</v>
      </c>
      <c r="K26" s="28">
        <v>0</v>
      </c>
      <c r="L26" s="28">
        <v>132.63566707602118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1.0301923017079733</v>
      </c>
      <c r="S26" s="28">
        <v>6.7403996661250334</v>
      </c>
      <c r="T26" s="28">
        <v>1.6997809649021502</v>
      </c>
      <c r="U26" s="28">
        <v>0</v>
      </c>
      <c r="V26" s="28">
        <v>7.4021292093180637</v>
      </c>
      <c r="W26" s="28">
        <v>1.4652524902933228E-2</v>
      </c>
      <c r="X26" s="28">
        <v>1.2115863012120101</v>
      </c>
      <c r="Y26" s="28">
        <v>0</v>
      </c>
      <c r="Z26" s="28">
        <v>0</v>
      </c>
      <c r="AA26" s="28">
        <v>0</v>
      </c>
      <c r="AB26" s="28">
        <v>0</v>
      </c>
      <c r="AC26" s="28">
        <v>0</v>
      </c>
      <c r="AD26" s="28">
        <v>0</v>
      </c>
      <c r="AE26" s="28">
        <v>0</v>
      </c>
      <c r="AF26" s="28">
        <v>0</v>
      </c>
      <c r="AG26" s="28">
        <v>0.15691221628804985</v>
      </c>
      <c r="AH26" s="28">
        <v>0</v>
      </c>
      <c r="AI26" s="28">
        <v>0</v>
      </c>
      <c r="AJ26" s="28">
        <v>0</v>
      </c>
      <c r="AK26" s="28">
        <v>0</v>
      </c>
      <c r="AL26" s="28">
        <v>0</v>
      </c>
      <c r="AM26" s="28">
        <v>0</v>
      </c>
      <c r="AN26" s="28">
        <v>0</v>
      </c>
      <c r="AO26" s="28">
        <v>0</v>
      </c>
      <c r="AP26" s="28">
        <v>0</v>
      </c>
      <c r="AQ26" s="28">
        <v>0</v>
      </c>
      <c r="AR26" s="28">
        <v>0</v>
      </c>
      <c r="AS26" s="28">
        <v>0</v>
      </c>
      <c r="AT26" s="28">
        <v>0</v>
      </c>
      <c r="AU26" s="28">
        <v>0</v>
      </c>
      <c r="AV26" s="28">
        <v>22.365511940678697</v>
      </c>
      <c r="AW26" s="28">
        <v>115.89725244837788</v>
      </c>
      <c r="AX26" s="28">
        <v>4.771380451622993</v>
      </c>
      <c r="AY26" s="28">
        <v>0</v>
      </c>
      <c r="AZ26" s="28">
        <v>116.55488820162262</v>
      </c>
      <c r="BA26" s="28">
        <v>0</v>
      </c>
      <c r="BB26" s="28">
        <v>0</v>
      </c>
      <c r="BC26" s="28">
        <v>0</v>
      </c>
      <c r="BD26" s="28">
        <v>0</v>
      </c>
      <c r="BE26" s="28">
        <v>0</v>
      </c>
      <c r="BF26" s="28">
        <v>22.206406638668167</v>
      </c>
      <c r="BG26" s="28">
        <v>1.8098877491719234</v>
      </c>
      <c r="BH26" s="28">
        <v>10.297133761237401</v>
      </c>
      <c r="BI26" s="28">
        <v>0</v>
      </c>
      <c r="BJ26" s="28">
        <v>8.7662888745721474</v>
      </c>
      <c r="BK26" s="29">
        <f t="shared" ref="BK26:BK42" si="8">SUM(C26:BJ26)</f>
        <v>526.61829568829046</v>
      </c>
    </row>
    <row r="27" spans="1:63" x14ac:dyDescent="0.2">
      <c r="A27" s="23"/>
      <c r="B27" s="27" t="s">
        <v>111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7.0271599161290582E-2</v>
      </c>
      <c r="I27" s="28">
        <v>0</v>
      </c>
      <c r="J27" s="28">
        <v>0</v>
      </c>
      <c r="K27" s="28">
        <v>0</v>
      </c>
      <c r="L27" s="28">
        <v>6.5969209677485041E-2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5.2429835483667586E-2</v>
      </c>
      <c r="S27" s="28">
        <v>0</v>
      </c>
      <c r="T27" s="28">
        <v>0</v>
      </c>
      <c r="U27" s="28">
        <v>0</v>
      </c>
      <c r="V27" s="28">
        <v>0.1741587135485245</v>
      </c>
      <c r="W27" s="28">
        <v>0</v>
      </c>
      <c r="X27" s="28">
        <v>0</v>
      </c>
      <c r="Y27" s="28">
        <v>0</v>
      </c>
      <c r="Z27" s="28">
        <v>0</v>
      </c>
      <c r="AA27" s="28">
        <v>0</v>
      </c>
      <c r="AB27" s="28">
        <v>0</v>
      </c>
      <c r="AC27" s="28">
        <v>0</v>
      </c>
      <c r="AD27" s="28">
        <v>0</v>
      </c>
      <c r="AE27" s="28">
        <v>0</v>
      </c>
      <c r="AF27" s="28">
        <v>0</v>
      </c>
      <c r="AG27" s="28">
        <v>2.1995111161214304E-2</v>
      </c>
      <c r="AH27" s="28">
        <v>0</v>
      </c>
      <c r="AI27" s="28">
        <v>0</v>
      </c>
      <c r="AJ27" s="28">
        <v>0</v>
      </c>
      <c r="AK27" s="28">
        <v>0</v>
      </c>
      <c r="AL27" s="28">
        <v>0</v>
      </c>
      <c r="AM27" s="28">
        <v>0</v>
      </c>
      <c r="AN27" s="28">
        <v>0</v>
      </c>
      <c r="AO27" s="28">
        <v>0</v>
      </c>
      <c r="AP27" s="28">
        <v>0</v>
      </c>
      <c r="AQ27" s="28">
        <v>0</v>
      </c>
      <c r="AR27" s="28">
        <v>0</v>
      </c>
      <c r="AS27" s="28">
        <v>0</v>
      </c>
      <c r="AT27" s="28">
        <v>0</v>
      </c>
      <c r="AU27" s="28">
        <v>0</v>
      </c>
      <c r="AV27" s="28">
        <v>3.3383661199006474</v>
      </c>
      <c r="AW27" s="28">
        <v>2.6272923820654324</v>
      </c>
      <c r="AX27" s="28">
        <v>3.8897245161225301E-2</v>
      </c>
      <c r="AY27" s="28">
        <v>0</v>
      </c>
      <c r="AZ27" s="28">
        <v>11.064380263585683</v>
      </c>
      <c r="BA27" s="28">
        <v>0</v>
      </c>
      <c r="BB27" s="28">
        <v>0</v>
      </c>
      <c r="BC27" s="28">
        <v>0</v>
      </c>
      <c r="BD27" s="28">
        <v>0</v>
      </c>
      <c r="BE27" s="28">
        <v>0</v>
      </c>
      <c r="BF27" s="28">
        <v>1.2286819051261901</v>
      </c>
      <c r="BG27" s="28">
        <v>0</v>
      </c>
      <c r="BH27" s="28">
        <v>0</v>
      </c>
      <c r="BI27" s="28">
        <v>0</v>
      </c>
      <c r="BJ27" s="28">
        <v>0.30394275993509767</v>
      </c>
      <c r="BK27" s="29">
        <f t="shared" si="8"/>
        <v>18.986385144806459</v>
      </c>
    </row>
    <row r="28" spans="1:63" x14ac:dyDescent="0.2">
      <c r="A28" s="23"/>
      <c r="B28" s="27" t="s">
        <v>112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0.26386074358018657</v>
      </c>
      <c r="I28" s="28">
        <v>0</v>
      </c>
      <c r="J28" s="28">
        <v>0</v>
      </c>
      <c r="K28" s="28">
        <v>0</v>
      </c>
      <c r="L28" s="28">
        <v>0.63277170406474748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0.53251459377377652</v>
      </c>
      <c r="S28" s="28">
        <v>0</v>
      </c>
      <c r="T28" s="28">
        <v>0</v>
      </c>
      <c r="U28" s="28">
        <v>0</v>
      </c>
      <c r="V28" s="28">
        <v>1.2901969838716125</v>
      </c>
      <c r="W28" s="28">
        <v>8.559322967546119E-3</v>
      </c>
      <c r="X28" s="28">
        <v>3.2745988935193864E-2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8">
        <v>0</v>
      </c>
      <c r="AF28" s="28">
        <v>0</v>
      </c>
      <c r="AG28" s="28">
        <v>0.37502966580353919</v>
      </c>
      <c r="AH28" s="28">
        <v>3.6604374193269576E-2</v>
      </c>
      <c r="AI28" s="28">
        <v>0</v>
      </c>
      <c r="AJ28" s="28">
        <v>0</v>
      </c>
      <c r="AK28" s="28">
        <v>0.20343196003081937</v>
      </c>
      <c r="AL28" s="28">
        <v>0</v>
      </c>
      <c r="AM28" s="28">
        <v>0</v>
      </c>
      <c r="AN28" s="28">
        <v>0</v>
      </c>
      <c r="AO28" s="28">
        <v>0</v>
      </c>
      <c r="AP28" s="28">
        <v>0</v>
      </c>
      <c r="AQ28" s="28">
        <v>0</v>
      </c>
      <c r="AR28" s="28">
        <v>0</v>
      </c>
      <c r="AS28" s="28">
        <v>0</v>
      </c>
      <c r="AT28" s="28">
        <v>0</v>
      </c>
      <c r="AU28" s="28">
        <v>0</v>
      </c>
      <c r="AV28" s="28">
        <v>11.451178448346937</v>
      </c>
      <c r="AW28" s="28">
        <v>1.5815154809251446</v>
      </c>
      <c r="AX28" s="28">
        <v>3.6604374193269576E-2</v>
      </c>
      <c r="AY28" s="28">
        <v>0</v>
      </c>
      <c r="AZ28" s="28">
        <v>8.9842621069779725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11.998861848873712</v>
      </c>
      <c r="BG28" s="28">
        <v>3.3843927974944954</v>
      </c>
      <c r="BH28" s="28">
        <v>0.54906561289964362</v>
      </c>
      <c r="BI28" s="28">
        <v>0</v>
      </c>
      <c r="BJ28" s="28">
        <v>4.3732247369391004</v>
      </c>
      <c r="BK28" s="29">
        <f t="shared" si="8"/>
        <v>45.734820743870969</v>
      </c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0.20742259709655292</v>
      </c>
      <c r="I29" s="28">
        <v>0.12709123032251701</v>
      </c>
      <c r="J29" s="28">
        <v>0</v>
      </c>
      <c r="K29" s="28">
        <v>0</v>
      </c>
      <c r="L29" s="28">
        <v>10.498846668194703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0.34068213548324561</v>
      </c>
      <c r="S29" s="28">
        <v>0</v>
      </c>
      <c r="T29" s="28">
        <v>7.5838793741910146E-2</v>
      </c>
      <c r="U29" s="28">
        <v>0</v>
      </c>
      <c r="V29" s="28">
        <v>0.88390228496751821</v>
      </c>
      <c r="W29" s="28">
        <v>1.3122396774080003E-2</v>
      </c>
      <c r="X29" s="28">
        <v>0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0.22695350319458366</v>
      </c>
      <c r="AH29" s="28">
        <v>0</v>
      </c>
      <c r="AI29" s="28">
        <v>0</v>
      </c>
      <c r="AJ29" s="28">
        <v>0</v>
      </c>
      <c r="AK29" s="28">
        <v>0.16391066516219929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4.743202479503406</v>
      </c>
      <c r="AW29" s="28">
        <v>1.1977585054582398</v>
      </c>
      <c r="AX29" s="28">
        <v>0.63226093548765461</v>
      </c>
      <c r="AY29" s="28">
        <v>0</v>
      </c>
      <c r="AZ29" s="28">
        <v>5.9862096295498795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6.681642918894096</v>
      </c>
      <c r="BG29" s="28">
        <v>3.0540269519214567</v>
      </c>
      <c r="BH29" s="28">
        <v>0.35788354838918185</v>
      </c>
      <c r="BI29" s="28">
        <v>0</v>
      </c>
      <c r="BJ29" s="28">
        <v>3.7876365824071638</v>
      </c>
      <c r="BK29" s="29">
        <f t="shared" si="8"/>
        <v>38.978391826548389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0.35576610373260376</v>
      </c>
      <c r="I30" s="28">
        <v>6.1487621224297004E-2</v>
      </c>
      <c r="J30" s="28">
        <v>0</v>
      </c>
      <c r="K30" s="28">
        <v>0</v>
      </c>
      <c r="L30" s="28">
        <v>5.5314621487030893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0.40883728666630642</v>
      </c>
      <c r="S30" s="28">
        <v>0</v>
      </c>
      <c r="T30" s="28">
        <v>0</v>
      </c>
      <c r="U30" s="28">
        <v>0</v>
      </c>
      <c r="V30" s="28">
        <v>0.14124705164144735</v>
      </c>
      <c r="W30" s="28">
        <v>1.9354623222422717E-3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4.3162836542252385E-2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4.0530988755181907</v>
      </c>
      <c r="AW30" s="28">
        <v>1.8530794384332416E-2</v>
      </c>
      <c r="AX30" s="28">
        <v>0</v>
      </c>
      <c r="AY30" s="28">
        <v>0</v>
      </c>
      <c r="AZ30" s="28">
        <v>1.3894963568459731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6.2417811621142389</v>
      </c>
      <c r="BG30" s="28">
        <v>1.5350718191055882E-2</v>
      </c>
      <c r="BH30" s="28">
        <v>0</v>
      </c>
      <c r="BI30" s="28">
        <v>0</v>
      </c>
      <c r="BJ30" s="28">
        <v>1.3131285194365421</v>
      </c>
      <c r="BK30" s="29">
        <f t="shared" si="8"/>
        <v>19.575284937322571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0.48232326512849111</v>
      </c>
      <c r="I31" s="28">
        <v>0.32032373225794991</v>
      </c>
      <c r="J31" s="28">
        <v>0.11863841935481848</v>
      </c>
      <c r="K31" s="28">
        <v>0</v>
      </c>
      <c r="L31" s="28">
        <v>13.131637766291945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0.89278938899929083</v>
      </c>
      <c r="S31" s="28">
        <v>0.24563257219343826</v>
      </c>
      <c r="T31" s="28">
        <v>0</v>
      </c>
      <c r="U31" s="28">
        <v>0</v>
      </c>
      <c r="V31" s="28">
        <v>1.4359978622256728</v>
      </c>
      <c r="W31" s="28">
        <v>5.7940177419021971E-3</v>
      </c>
      <c r="X31" s="28">
        <v>0</v>
      </c>
      <c r="Y31" s="28">
        <v>0</v>
      </c>
      <c r="Z31" s="28">
        <v>0</v>
      </c>
      <c r="AA31" s="28">
        <v>0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0.18910937838647968</v>
      </c>
      <c r="AH31" s="28">
        <v>0</v>
      </c>
      <c r="AI31" s="28">
        <v>0</v>
      </c>
      <c r="AJ31" s="28">
        <v>0</v>
      </c>
      <c r="AK31" s="28">
        <v>2.3176070967008788E-3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6.3314737433761907</v>
      </c>
      <c r="AW31" s="28">
        <v>4.8994735486466592</v>
      </c>
      <c r="AX31" s="28">
        <v>2.3176070967708792E-2</v>
      </c>
      <c r="AY31" s="28">
        <v>0</v>
      </c>
      <c r="AZ31" s="28">
        <v>6.9845509365506722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9.9078611909443985</v>
      </c>
      <c r="BG31" s="28">
        <v>0.28970088709680986</v>
      </c>
      <c r="BH31" s="28">
        <v>0.28970088709680986</v>
      </c>
      <c r="BI31" s="28">
        <v>0</v>
      </c>
      <c r="BJ31" s="28">
        <v>5.6084323408376271</v>
      </c>
      <c r="BK31" s="29">
        <f t="shared" si="8"/>
        <v>51.158933615193561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0.62800118377381808</v>
      </c>
      <c r="I32" s="28">
        <v>0.35449751612908004</v>
      </c>
      <c r="J32" s="28">
        <v>0</v>
      </c>
      <c r="K32" s="28">
        <v>0</v>
      </c>
      <c r="L32" s="28">
        <v>6.1755342791300931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0.49317034248327912</v>
      </c>
      <c r="S32" s="28">
        <v>1.1816583870968669</v>
      </c>
      <c r="T32" s="28">
        <v>0</v>
      </c>
      <c r="U32" s="28">
        <v>0</v>
      </c>
      <c r="V32" s="28">
        <v>1.0888982037094457</v>
      </c>
      <c r="W32" s="28">
        <v>3.4766409677040779E-3</v>
      </c>
      <c r="X32" s="28">
        <v>0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0.1742986019032044</v>
      </c>
      <c r="AH32" s="28">
        <v>0</v>
      </c>
      <c r="AI32" s="28">
        <v>0</v>
      </c>
      <c r="AJ32" s="28">
        <v>0</v>
      </c>
      <c r="AK32" s="28">
        <v>2.0313190258023819E-2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4.5539103565463162</v>
      </c>
      <c r="AW32" s="28">
        <v>0.40560811290357568</v>
      </c>
      <c r="AX32" s="28">
        <v>0</v>
      </c>
      <c r="AY32" s="28">
        <v>0</v>
      </c>
      <c r="AZ32" s="28">
        <v>6.4057124556511171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5.8035755713472961</v>
      </c>
      <c r="BG32" s="28">
        <v>0.40213147193587162</v>
      </c>
      <c r="BH32" s="28">
        <v>0.63738417742004749</v>
      </c>
      <c r="BI32" s="28">
        <v>0</v>
      </c>
      <c r="BJ32" s="28">
        <v>3.7590620220990996</v>
      </c>
      <c r="BK32" s="29">
        <f t="shared" si="8"/>
        <v>32.087232513354842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0.29861134935434697</v>
      </c>
      <c r="I33" s="28">
        <v>1.1893490322502909E-2</v>
      </c>
      <c r="J33" s="28">
        <v>0</v>
      </c>
      <c r="K33" s="28">
        <v>0</v>
      </c>
      <c r="L33" s="28">
        <v>6.7318946992594464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0.46923103874131822</v>
      </c>
      <c r="S33" s="28">
        <v>0.83254432258080369</v>
      </c>
      <c r="T33" s="28">
        <v>0</v>
      </c>
      <c r="U33" s="28">
        <v>0</v>
      </c>
      <c r="V33" s="28">
        <v>0.14861083754803636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7.7578600386917704E-2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3.547901713481965</v>
      </c>
      <c r="AW33" s="28">
        <v>0.33943969161321497</v>
      </c>
      <c r="AX33" s="28">
        <v>0</v>
      </c>
      <c r="AY33" s="28">
        <v>0</v>
      </c>
      <c r="AZ33" s="28">
        <v>4.2274802774890148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3.989910316767308</v>
      </c>
      <c r="BG33" s="28">
        <v>0.28773460554873653</v>
      </c>
      <c r="BH33" s="28">
        <v>0.7010802580654637</v>
      </c>
      <c r="BI33" s="28">
        <v>0</v>
      </c>
      <c r="BJ33" s="28">
        <v>2.4892167337441773</v>
      </c>
      <c r="BK33" s="29">
        <f t="shared" si="8"/>
        <v>24.153127934903246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1.1598066799367137</v>
      </c>
      <c r="I34" s="28">
        <v>9.0325044931904106</v>
      </c>
      <c r="J34" s="28">
        <v>10.931643611049257</v>
      </c>
      <c r="K34" s="28">
        <v>0</v>
      </c>
      <c r="L34" s="28">
        <v>177.91583054818565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0.89122996109521058</v>
      </c>
      <c r="S34" s="28">
        <v>1.6347397106574268</v>
      </c>
      <c r="T34" s="28">
        <v>5.1172008105426006</v>
      </c>
      <c r="U34" s="28">
        <v>0</v>
      </c>
      <c r="V34" s="28">
        <v>4.3083993490200507</v>
      </c>
      <c r="W34" s="28">
        <v>3.2479989638262126E-3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3.102867377257228E-2</v>
      </c>
      <c r="AH34" s="28">
        <v>0</v>
      </c>
      <c r="AI34" s="28">
        <v>0</v>
      </c>
      <c r="AJ34" s="28">
        <v>0</v>
      </c>
      <c r="AK34" s="28">
        <v>0.14540173755272692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13.990924623177657</v>
      </c>
      <c r="AW34" s="28">
        <v>25.347702864313806</v>
      </c>
      <c r="AX34" s="28">
        <v>7.5896949803670576E-3</v>
      </c>
      <c r="AY34" s="28">
        <v>0</v>
      </c>
      <c r="AZ34" s="28">
        <v>37.828668832230179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16.299918295904479</v>
      </c>
      <c r="BG34" s="28">
        <v>10.470688627017232</v>
      </c>
      <c r="BH34" s="28">
        <v>22.228474387038993</v>
      </c>
      <c r="BI34" s="28">
        <v>0</v>
      </c>
      <c r="BJ34" s="28">
        <v>7.3221160415642972</v>
      </c>
      <c r="BK34" s="29">
        <f t="shared" si="8"/>
        <v>344.66711694019347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2.0323487067420087</v>
      </c>
      <c r="J35" s="28">
        <v>0</v>
      </c>
      <c r="K35" s="28">
        <v>0</v>
      </c>
      <c r="L35" s="28">
        <v>1.9722589903225058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</v>
      </c>
      <c r="AH35" s="28">
        <v>0</v>
      </c>
      <c r="AI35" s="28">
        <v>0</v>
      </c>
      <c r="AJ35" s="28">
        <v>0</v>
      </c>
      <c r="AK35" s="28">
        <v>0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0.79421346831357631</v>
      </c>
      <c r="AW35" s="28">
        <v>0.69096410228371519</v>
      </c>
      <c r="AX35" s="28">
        <v>0</v>
      </c>
      <c r="AY35" s="28">
        <v>0</v>
      </c>
      <c r="AZ35" s="28">
        <v>1.3227073128002134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0.63187069173539567</v>
      </c>
      <c r="BG35" s="28">
        <v>8.2608870899260564E-5</v>
      </c>
      <c r="BH35" s="28">
        <v>8.9398177805599791E-2</v>
      </c>
      <c r="BI35" s="28">
        <v>0</v>
      </c>
      <c r="BJ35" s="28">
        <v>0.37185549277124635</v>
      </c>
      <c r="BK35" s="29">
        <f t="shared" si="8"/>
        <v>7.90569955164516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0.20634491156956131</v>
      </c>
      <c r="I36" s="28">
        <v>0.30072387616128254</v>
      </c>
      <c r="J36" s="28">
        <v>0.12464827067743421</v>
      </c>
      <c r="K36" s="28">
        <v>0</v>
      </c>
      <c r="L36" s="28">
        <v>1.63381322117401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0.36993273375221575</v>
      </c>
      <c r="S36" s="28">
        <v>0</v>
      </c>
      <c r="T36" s="28">
        <v>0</v>
      </c>
      <c r="U36" s="28">
        <v>0</v>
      </c>
      <c r="V36" s="28">
        <v>0.20678313031065854</v>
      </c>
      <c r="W36" s="28">
        <v>4.922967700269023E-6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4.1111465643174201E-2</v>
      </c>
      <c r="AH36" s="28">
        <v>0</v>
      </c>
      <c r="AI36" s="28">
        <v>0</v>
      </c>
      <c r="AJ36" s="28">
        <v>0</v>
      </c>
      <c r="AK36" s="28">
        <v>0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2.5076991948611158</v>
      </c>
      <c r="AW36" s="28">
        <v>2.574735554136117</v>
      </c>
      <c r="AX36" s="28">
        <v>0</v>
      </c>
      <c r="AY36" s="28">
        <v>0</v>
      </c>
      <c r="AZ36" s="28">
        <v>4.5330942803183447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3.2371041510950658</v>
      </c>
      <c r="BG36" s="28">
        <v>0.24419276199769438</v>
      </c>
      <c r="BH36" s="28">
        <v>0</v>
      </c>
      <c r="BI36" s="28">
        <v>0</v>
      </c>
      <c r="BJ36" s="28">
        <v>1.0455281212066012</v>
      </c>
      <c r="BK36" s="29">
        <f t="shared" si="8"/>
        <v>17.025716595870975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3.8099816032128128E-2</v>
      </c>
      <c r="I37" s="28">
        <v>0</v>
      </c>
      <c r="J37" s="28">
        <v>0</v>
      </c>
      <c r="K37" s="28">
        <v>0</v>
      </c>
      <c r="L37" s="28">
        <v>1.4514761612948813E-2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0.15299633477418706</v>
      </c>
      <c r="S37" s="28">
        <v>0</v>
      </c>
      <c r="T37" s="28">
        <v>0</v>
      </c>
      <c r="U37" s="28">
        <v>0</v>
      </c>
      <c r="V37" s="28">
        <v>6.5380228516219885E-2</v>
      </c>
      <c r="W37" s="28">
        <v>1.3733033825077026E-2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7.8376688180251439E-2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0.75694387674759656</v>
      </c>
      <c r="AW37" s="28">
        <v>0</v>
      </c>
      <c r="AX37" s="28">
        <v>0</v>
      </c>
      <c r="AY37" s="28">
        <v>0</v>
      </c>
      <c r="AZ37" s="28">
        <v>1.8953850935400776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1.1929070875245855</v>
      </c>
      <c r="BG37" s="28">
        <v>0.35663402745181716</v>
      </c>
      <c r="BH37" s="28">
        <v>0</v>
      </c>
      <c r="BI37" s="28">
        <v>0</v>
      </c>
      <c r="BJ37" s="28">
        <v>0.49877283724672444</v>
      </c>
      <c r="BK37" s="29">
        <f t="shared" si="8"/>
        <v>5.0637437854516136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8.0749693644965509E-2</v>
      </c>
      <c r="I38" s="28">
        <v>0.32134678058072391</v>
      </c>
      <c r="J38" s="28">
        <v>0</v>
      </c>
      <c r="K38" s="28">
        <v>0</v>
      </c>
      <c r="L38" s="28">
        <v>2.1530003846457304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0.27508091051567746</v>
      </c>
      <c r="S38" s="28">
        <v>0</v>
      </c>
      <c r="T38" s="28">
        <v>0</v>
      </c>
      <c r="U38" s="28">
        <v>0</v>
      </c>
      <c r="V38" s="28">
        <v>0</v>
      </c>
      <c r="W38" s="28">
        <v>0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7.6109791364728152E-3</v>
      </c>
      <c r="AH38" s="28">
        <v>0</v>
      </c>
      <c r="AI38" s="28">
        <v>0</v>
      </c>
      <c r="AJ38" s="28">
        <v>0</v>
      </c>
      <c r="AK38" s="28">
        <v>1.4815984530647029E-2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0.52146261680719752</v>
      </c>
      <c r="AW38" s="28">
        <v>4.7438400691677249E-2</v>
      </c>
      <c r="AX38" s="28">
        <v>0</v>
      </c>
      <c r="AY38" s="28">
        <v>0</v>
      </c>
      <c r="AZ38" s="28">
        <v>0.48751951362573376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1.6489259652335249</v>
      </c>
      <c r="BG38" s="28">
        <v>1.0085319543127238</v>
      </c>
      <c r="BH38" s="28">
        <v>0.31628371466534222</v>
      </c>
      <c r="BI38" s="28">
        <v>0</v>
      </c>
      <c r="BJ38" s="28">
        <v>1.5525564434805519</v>
      </c>
      <c r="BK38" s="29">
        <f t="shared" si="8"/>
        <v>8.4353233418709692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0.41808203673611732</v>
      </c>
      <c r="I39" s="28">
        <v>0.59207894538473971</v>
      </c>
      <c r="J39" s="28">
        <v>0</v>
      </c>
      <c r="K39" s="28">
        <v>0</v>
      </c>
      <c r="L39" s="28">
        <v>1.0399660249331721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0.84100850487144196</v>
      </c>
      <c r="S39" s="28">
        <v>3.2168278236327192</v>
      </c>
      <c r="T39" s="28">
        <v>0</v>
      </c>
      <c r="U39" s="28">
        <v>0</v>
      </c>
      <c r="V39" s="28">
        <v>2.1802366872160031</v>
      </c>
      <c r="W39" s="28">
        <v>0</v>
      </c>
      <c r="X39" s="28">
        <v>0.14152084964522213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1.3178440213236681E-2</v>
      </c>
      <c r="AH39" s="28">
        <v>0</v>
      </c>
      <c r="AI39" s="28">
        <v>0</v>
      </c>
      <c r="AJ39" s="28">
        <v>0</v>
      </c>
      <c r="AK39" s="28">
        <v>0.21720625640882241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25.82558868072644</v>
      </c>
      <c r="AW39" s="28">
        <v>1.1972111829996535</v>
      </c>
      <c r="AX39" s="28">
        <v>0.91464032967989395</v>
      </c>
      <c r="AY39" s="28">
        <v>0</v>
      </c>
      <c r="AZ39" s="28">
        <v>12.108172677867355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36.798996908760557</v>
      </c>
      <c r="BG39" s="28">
        <v>2.6084204413645131</v>
      </c>
      <c r="BH39" s="28">
        <v>3.1339448824058609</v>
      </c>
      <c r="BI39" s="28">
        <v>0</v>
      </c>
      <c r="BJ39" s="28">
        <v>22.562272236638083</v>
      </c>
      <c r="BK39" s="29">
        <f t="shared" si="8"/>
        <v>113.80935290948382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9.1396171857402493</v>
      </c>
      <c r="I40" s="28">
        <v>1090.5533914153077</v>
      </c>
      <c r="J40" s="28">
        <v>321.6607234478895</v>
      </c>
      <c r="K40" s="28">
        <v>14.591194807887042</v>
      </c>
      <c r="L40" s="28">
        <v>395.13255204566809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19.585437192424941</v>
      </c>
      <c r="S40" s="28">
        <v>202.87150510399073</v>
      </c>
      <c r="T40" s="28">
        <v>263.86939075394554</v>
      </c>
      <c r="U40" s="28">
        <v>0</v>
      </c>
      <c r="V40" s="28">
        <v>27.339595129920291</v>
      </c>
      <c r="W40" s="28">
        <v>0.13115761800334086</v>
      </c>
      <c r="X40" s="28">
        <v>0</v>
      </c>
      <c r="Y40" s="28">
        <v>0</v>
      </c>
      <c r="Z40" s="28">
        <v>0</v>
      </c>
      <c r="AA40" s="28">
        <v>1.2114384658133459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0.52723277773255239</v>
      </c>
      <c r="AH40" s="28">
        <v>0.53948828378615987</v>
      </c>
      <c r="AI40" s="28">
        <v>0</v>
      </c>
      <c r="AJ40" s="28">
        <v>0</v>
      </c>
      <c r="AK40" s="28">
        <v>1.3305979693057495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49.477365266659248</v>
      </c>
      <c r="AW40" s="28">
        <v>327.00168376183029</v>
      </c>
      <c r="AX40" s="28">
        <v>0.56845600273504282</v>
      </c>
      <c r="AY40" s="28">
        <v>0</v>
      </c>
      <c r="AZ40" s="28">
        <v>187.3571637561671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113.8476416833908</v>
      </c>
      <c r="BG40" s="28">
        <v>56.511330228563864</v>
      </c>
      <c r="BH40" s="28">
        <v>106.96650230573671</v>
      </c>
      <c r="BI40" s="28">
        <v>0</v>
      </c>
      <c r="BJ40" s="28">
        <v>121.24451986801755</v>
      </c>
      <c r="BK40" s="29">
        <f t="shared" si="8"/>
        <v>3311.4579850705163</v>
      </c>
    </row>
    <row r="41" spans="1:63" x14ac:dyDescent="0.2">
      <c r="A41" s="23"/>
      <c r="B41" s="30" t="s">
        <v>92</v>
      </c>
      <c r="C41" s="31">
        <f t="shared" ref="C41:AH41" si="9">SUM(C26:C40)</f>
        <v>0</v>
      </c>
      <c r="D41" s="31">
        <f t="shared" si="9"/>
        <v>0</v>
      </c>
      <c r="E41" s="31">
        <f t="shared" si="9"/>
        <v>0</v>
      </c>
      <c r="F41" s="31">
        <f t="shared" si="9"/>
        <v>0</v>
      </c>
      <c r="G41" s="31">
        <f t="shared" si="9"/>
        <v>0</v>
      </c>
      <c r="H41" s="31">
        <f t="shared" si="9"/>
        <v>14.614880440260009</v>
      </c>
      <c r="I41" s="31">
        <f t="shared" si="9"/>
        <v>1173.1627053259065</v>
      </c>
      <c r="J41" s="31">
        <f t="shared" si="9"/>
        <v>335.17293831777602</v>
      </c>
      <c r="K41" s="31">
        <f t="shared" si="9"/>
        <v>14.591194807887042</v>
      </c>
      <c r="L41" s="31">
        <f t="shared" si="9"/>
        <v>755.26571952788481</v>
      </c>
      <c r="M41" s="31">
        <f t="shared" si="9"/>
        <v>0</v>
      </c>
      <c r="N41" s="31">
        <f t="shared" si="9"/>
        <v>0</v>
      </c>
      <c r="O41" s="31">
        <f t="shared" si="9"/>
        <v>0</v>
      </c>
      <c r="P41" s="31">
        <f t="shared" si="9"/>
        <v>0</v>
      </c>
      <c r="Q41" s="31">
        <f t="shared" si="9"/>
        <v>0</v>
      </c>
      <c r="R41" s="31">
        <f t="shared" si="9"/>
        <v>26.335532560772531</v>
      </c>
      <c r="S41" s="31">
        <f t="shared" si="9"/>
        <v>216.72330758627703</v>
      </c>
      <c r="T41" s="31">
        <f t="shared" si="9"/>
        <v>270.76221132313219</v>
      </c>
      <c r="U41" s="31">
        <f t="shared" si="9"/>
        <v>0</v>
      </c>
      <c r="V41" s="31">
        <f t="shared" si="9"/>
        <v>46.665535671813544</v>
      </c>
      <c r="W41" s="31">
        <f t="shared" si="9"/>
        <v>0.19568393943635226</v>
      </c>
      <c r="X41" s="31">
        <f t="shared" si="9"/>
        <v>1.3858531397924259</v>
      </c>
      <c r="Y41" s="31">
        <f t="shared" si="9"/>
        <v>0</v>
      </c>
      <c r="Z41" s="31">
        <f t="shared" si="9"/>
        <v>0</v>
      </c>
      <c r="AA41" s="31">
        <f t="shared" si="9"/>
        <v>1.2114384658133459</v>
      </c>
      <c r="AB41" s="31">
        <f t="shared" si="9"/>
        <v>0</v>
      </c>
      <c r="AC41" s="31">
        <f t="shared" si="9"/>
        <v>0</v>
      </c>
      <c r="AD41" s="31">
        <f t="shared" si="9"/>
        <v>0</v>
      </c>
      <c r="AE41" s="31">
        <f t="shared" si="9"/>
        <v>0</v>
      </c>
      <c r="AF41" s="31">
        <f t="shared" si="9"/>
        <v>0</v>
      </c>
      <c r="AG41" s="31">
        <f t="shared" si="9"/>
        <v>1.9635789383445008</v>
      </c>
      <c r="AH41" s="31">
        <f t="shared" si="9"/>
        <v>0.57609265797942943</v>
      </c>
      <c r="AI41" s="31">
        <f t="shared" ref="AI41:BN41" si="10">SUM(AI26:AI40)</f>
        <v>0</v>
      </c>
      <c r="AJ41" s="31">
        <f t="shared" si="10"/>
        <v>0</v>
      </c>
      <c r="AK41" s="31">
        <f t="shared" si="10"/>
        <v>2.0979953703456893</v>
      </c>
      <c r="AL41" s="31">
        <f t="shared" si="10"/>
        <v>0</v>
      </c>
      <c r="AM41" s="31">
        <f t="shared" si="10"/>
        <v>0</v>
      </c>
      <c r="AN41" s="31">
        <f t="shared" si="10"/>
        <v>0</v>
      </c>
      <c r="AO41" s="31">
        <f t="shared" si="10"/>
        <v>0</v>
      </c>
      <c r="AP41" s="31">
        <f t="shared" si="10"/>
        <v>0</v>
      </c>
      <c r="AQ41" s="31">
        <f t="shared" si="10"/>
        <v>0</v>
      </c>
      <c r="AR41" s="31">
        <f t="shared" si="10"/>
        <v>0</v>
      </c>
      <c r="AS41" s="31">
        <f t="shared" si="10"/>
        <v>0</v>
      </c>
      <c r="AT41" s="31">
        <f t="shared" si="10"/>
        <v>0</v>
      </c>
      <c r="AU41" s="31">
        <f t="shared" si="10"/>
        <v>0</v>
      </c>
      <c r="AV41" s="31">
        <f t="shared" si="10"/>
        <v>154.25884140464518</v>
      </c>
      <c r="AW41" s="31">
        <f t="shared" si="10"/>
        <v>483.82660683062977</v>
      </c>
      <c r="AX41" s="31">
        <f t="shared" si="10"/>
        <v>6.9930051048281543</v>
      </c>
      <c r="AY41" s="31">
        <f t="shared" si="10"/>
        <v>0</v>
      </c>
      <c r="AZ41" s="31">
        <f t="shared" si="10"/>
        <v>407.12969169482199</v>
      </c>
      <c r="BA41" s="31">
        <f t="shared" si="10"/>
        <v>0</v>
      </c>
      <c r="BB41" s="31">
        <f t="shared" si="10"/>
        <v>0</v>
      </c>
      <c r="BC41" s="31">
        <f t="shared" si="10"/>
        <v>0</v>
      </c>
      <c r="BD41" s="31">
        <f t="shared" si="10"/>
        <v>0</v>
      </c>
      <c r="BE41" s="31">
        <f t="shared" si="10"/>
        <v>0</v>
      </c>
      <c r="BF41" s="31">
        <f t="shared" si="10"/>
        <v>241.71608633637982</v>
      </c>
      <c r="BG41" s="31">
        <f t="shared" si="10"/>
        <v>80.443105830939089</v>
      </c>
      <c r="BH41" s="31">
        <f t="shared" si="10"/>
        <v>145.56685171276104</v>
      </c>
      <c r="BI41" s="31">
        <f t="shared" si="10"/>
        <v>0</v>
      </c>
      <c r="BJ41" s="31">
        <f t="shared" si="10"/>
        <v>184.99855361089601</v>
      </c>
      <c r="BK41" s="29">
        <f t="shared" si="8"/>
        <v>4565.6574105993241</v>
      </c>
    </row>
    <row r="42" spans="1:63" x14ac:dyDescent="0.2">
      <c r="A42" s="23"/>
      <c r="B42" s="33" t="s">
        <v>82</v>
      </c>
      <c r="C42" s="28">
        <f t="shared" ref="C42:AH42" si="11">C9+C12+C18+C21+C24+C41</f>
        <v>0</v>
      </c>
      <c r="D42" s="28">
        <f t="shared" si="11"/>
        <v>0</v>
      </c>
      <c r="E42" s="28">
        <f t="shared" si="11"/>
        <v>0</v>
      </c>
      <c r="F42" s="28">
        <f t="shared" si="11"/>
        <v>0</v>
      </c>
      <c r="G42" s="28">
        <f t="shared" si="11"/>
        <v>0</v>
      </c>
      <c r="H42" s="28">
        <f t="shared" si="11"/>
        <v>23.071001116488308</v>
      </c>
      <c r="I42" s="28">
        <f t="shared" si="11"/>
        <v>8970.9362228981663</v>
      </c>
      <c r="J42" s="28">
        <f t="shared" si="11"/>
        <v>3181.9095035247037</v>
      </c>
      <c r="K42" s="28">
        <f t="shared" si="11"/>
        <v>14.591194807887042</v>
      </c>
      <c r="L42" s="28">
        <f t="shared" si="11"/>
        <v>1088.7443075486653</v>
      </c>
      <c r="M42" s="28">
        <f t="shared" si="11"/>
        <v>0</v>
      </c>
      <c r="N42" s="28">
        <f t="shared" si="11"/>
        <v>0</v>
      </c>
      <c r="O42" s="28">
        <f t="shared" si="11"/>
        <v>0</v>
      </c>
      <c r="P42" s="28">
        <f t="shared" si="11"/>
        <v>0</v>
      </c>
      <c r="Q42" s="28">
        <f t="shared" si="11"/>
        <v>0</v>
      </c>
      <c r="R42" s="28">
        <f t="shared" si="11"/>
        <v>32.428918030135598</v>
      </c>
      <c r="S42" s="28">
        <f t="shared" si="11"/>
        <v>676.26881958698914</v>
      </c>
      <c r="T42" s="28">
        <f t="shared" si="11"/>
        <v>1570.7602453918525</v>
      </c>
      <c r="U42" s="28">
        <f t="shared" si="11"/>
        <v>0</v>
      </c>
      <c r="V42" s="28">
        <f t="shared" si="11"/>
        <v>74.271725271481358</v>
      </c>
      <c r="W42" s="28">
        <f t="shared" si="11"/>
        <v>0.19737571536169324</v>
      </c>
      <c r="X42" s="28">
        <f t="shared" si="11"/>
        <v>62.405645370244635</v>
      </c>
      <c r="Y42" s="28">
        <f t="shared" si="11"/>
        <v>0</v>
      </c>
      <c r="Z42" s="28">
        <f t="shared" si="11"/>
        <v>0</v>
      </c>
      <c r="AA42" s="28">
        <f t="shared" si="11"/>
        <v>1.4921965779805677</v>
      </c>
      <c r="AB42" s="28">
        <f t="shared" si="11"/>
        <v>0</v>
      </c>
      <c r="AC42" s="28">
        <f t="shared" si="11"/>
        <v>0</v>
      </c>
      <c r="AD42" s="28">
        <f t="shared" si="11"/>
        <v>0</v>
      </c>
      <c r="AE42" s="28">
        <f t="shared" si="11"/>
        <v>0</v>
      </c>
      <c r="AF42" s="28">
        <f t="shared" si="11"/>
        <v>0</v>
      </c>
      <c r="AG42" s="28">
        <f t="shared" si="11"/>
        <v>2.2687103378272155</v>
      </c>
      <c r="AH42" s="28">
        <f t="shared" si="11"/>
        <v>0.90592053272840611</v>
      </c>
      <c r="AI42" s="28">
        <f t="shared" ref="AI42:BN42" si="12">AI9+AI12+AI18+AI21+AI24+AI41</f>
        <v>0</v>
      </c>
      <c r="AJ42" s="28">
        <f t="shared" si="12"/>
        <v>0</v>
      </c>
      <c r="AK42" s="28">
        <f t="shared" si="12"/>
        <v>3.4171596487751401</v>
      </c>
      <c r="AL42" s="28">
        <f t="shared" si="12"/>
        <v>0</v>
      </c>
      <c r="AM42" s="28">
        <f t="shared" si="12"/>
        <v>0</v>
      </c>
      <c r="AN42" s="28">
        <f t="shared" si="12"/>
        <v>0</v>
      </c>
      <c r="AO42" s="28">
        <f t="shared" si="12"/>
        <v>0</v>
      </c>
      <c r="AP42" s="28">
        <f t="shared" si="12"/>
        <v>0</v>
      </c>
      <c r="AQ42" s="28">
        <f t="shared" si="12"/>
        <v>0</v>
      </c>
      <c r="AR42" s="28">
        <f t="shared" si="12"/>
        <v>0</v>
      </c>
      <c r="AS42" s="28">
        <f t="shared" si="12"/>
        <v>0</v>
      </c>
      <c r="AT42" s="28">
        <f t="shared" si="12"/>
        <v>0</v>
      </c>
      <c r="AU42" s="28">
        <f t="shared" si="12"/>
        <v>0</v>
      </c>
      <c r="AV42" s="28">
        <f t="shared" si="12"/>
        <v>182.7235368271248</v>
      </c>
      <c r="AW42" s="28">
        <f t="shared" si="12"/>
        <v>2348.8551469201093</v>
      </c>
      <c r="AX42" s="28">
        <f t="shared" si="12"/>
        <v>91.934814462922489</v>
      </c>
      <c r="AY42" s="28">
        <f t="shared" si="12"/>
        <v>16.711433645562806</v>
      </c>
      <c r="AZ42" s="28">
        <f t="shared" si="12"/>
        <v>511.80365717629979</v>
      </c>
      <c r="BA42" s="28">
        <f t="shared" si="12"/>
        <v>0</v>
      </c>
      <c r="BB42" s="28">
        <f t="shared" si="12"/>
        <v>0</v>
      </c>
      <c r="BC42" s="28">
        <f t="shared" si="12"/>
        <v>0</v>
      </c>
      <c r="BD42" s="28">
        <f t="shared" si="12"/>
        <v>0</v>
      </c>
      <c r="BE42" s="28">
        <f t="shared" si="12"/>
        <v>0</v>
      </c>
      <c r="BF42" s="28">
        <f t="shared" si="12"/>
        <v>261.26542360241461</v>
      </c>
      <c r="BG42" s="28">
        <f t="shared" si="12"/>
        <v>200.01950880864078</v>
      </c>
      <c r="BH42" s="28">
        <f t="shared" si="12"/>
        <v>216.61544346499335</v>
      </c>
      <c r="BI42" s="28">
        <f t="shared" si="12"/>
        <v>0</v>
      </c>
      <c r="BJ42" s="28">
        <f t="shared" si="12"/>
        <v>218.09198925324009</v>
      </c>
      <c r="BK42" s="29">
        <f t="shared" si="8"/>
        <v>19751.689900520596</v>
      </c>
    </row>
    <row r="43" spans="1:63" ht="3.75" customHeight="1" x14ac:dyDescent="0.2">
      <c r="A43" s="23"/>
      <c r="B43" s="34"/>
      <c r="C43" s="46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8"/>
    </row>
    <row r="44" spans="1:63" x14ac:dyDescent="0.2">
      <c r="A44" s="23" t="s">
        <v>1</v>
      </c>
      <c r="B44" s="24" t="s">
        <v>7</v>
      </c>
      <c r="C44" s="46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8"/>
    </row>
    <row r="45" spans="1:63" s="35" customFormat="1" x14ac:dyDescent="0.2">
      <c r="A45" s="23" t="s">
        <v>78</v>
      </c>
      <c r="B45" s="26" t="s">
        <v>2</v>
      </c>
      <c r="C45" s="53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5"/>
    </row>
    <row r="46" spans="1:63" s="35" customFormat="1" x14ac:dyDescent="0.2">
      <c r="A46" s="23"/>
      <c r="B46" s="27" t="s">
        <v>125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2.1759314043053459</v>
      </c>
      <c r="I46" s="28">
        <v>0.45338047599458975</v>
      </c>
      <c r="J46" s="28">
        <v>0</v>
      </c>
      <c r="K46" s="28">
        <v>0</v>
      </c>
      <c r="L46" s="28">
        <v>0.42605245997561858</v>
      </c>
      <c r="M46" s="28">
        <v>0</v>
      </c>
      <c r="N46" s="28">
        <v>0</v>
      </c>
      <c r="O46" s="28">
        <v>0</v>
      </c>
      <c r="P46" s="28">
        <v>0</v>
      </c>
      <c r="Q46" s="28">
        <v>0</v>
      </c>
      <c r="R46" s="28">
        <v>2.9443947143218354</v>
      </c>
      <c r="S46" s="28">
        <v>0</v>
      </c>
      <c r="T46" s="28">
        <v>0</v>
      </c>
      <c r="U46" s="28">
        <v>0</v>
      </c>
      <c r="V46" s="28">
        <v>0.34422864824132143</v>
      </c>
      <c r="W46" s="28">
        <v>0.17754402518941634</v>
      </c>
      <c r="X46" s="28">
        <v>0</v>
      </c>
      <c r="Y46" s="28">
        <v>0</v>
      </c>
      <c r="Z46" s="28">
        <v>0</v>
      </c>
      <c r="AA46" s="28">
        <v>0</v>
      </c>
      <c r="AB46" s="28">
        <v>0</v>
      </c>
      <c r="AC46" s="28">
        <v>0</v>
      </c>
      <c r="AD46" s="28">
        <v>0</v>
      </c>
      <c r="AE46" s="28">
        <v>0</v>
      </c>
      <c r="AF46" s="28">
        <v>0</v>
      </c>
      <c r="AG46" s="28">
        <v>0.71269986766099369</v>
      </c>
      <c r="AH46" s="28">
        <v>0</v>
      </c>
      <c r="AI46" s="28">
        <v>0</v>
      </c>
      <c r="AJ46" s="28">
        <v>0</v>
      </c>
      <c r="AK46" s="28">
        <v>0.10268439177318495</v>
      </c>
      <c r="AL46" s="28">
        <v>0</v>
      </c>
      <c r="AM46" s="28">
        <v>0</v>
      </c>
      <c r="AN46" s="28">
        <v>0</v>
      </c>
      <c r="AO46" s="28">
        <v>0</v>
      </c>
      <c r="AP46" s="28">
        <v>0</v>
      </c>
      <c r="AQ46" s="28">
        <v>0</v>
      </c>
      <c r="AR46" s="28">
        <v>0</v>
      </c>
      <c r="AS46" s="28">
        <v>0</v>
      </c>
      <c r="AT46" s="28">
        <v>0</v>
      </c>
      <c r="AU46" s="28">
        <v>0</v>
      </c>
      <c r="AV46" s="28">
        <v>29.572095103374217</v>
      </c>
      <c r="AW46" s="28">
        <v>0.58529438581966309</v>
      </c>
      <c r="AX46" s="28">
        <v>0</v>
      </c>
      <c r="AY46" s="28">
        <v>0</v>
      </c>
      <c r="AZ46" s="28">
        <v>5.1040009125619079</v>
      </c>
      <c r="BA46" s="28">
        <v>0</v>
      </c>
      <c r="BB46" s="28">
        <v>0</v>
      </c>
      <c r="BC46" s="28">
        <v>0</v>
      </c>
      <c r="BD46" s="28">
        <v>0</v>
      </c>
      <c r="BE46" s="28">
        <v>0</v>
      </c>
      <c r="BF46" s="28">
        <v>60.192656753105261</v>
      </c>
      <c r="BG46" s="28">
        <v>0.95336179811320454</v>
      </c>
      <c r="BH46" s="28">
        <v>0</v>
      </c>
      <c r="BI46" s="28">
        <v>0</v>
      </c>
      <c r="BJ46" s="28">
        <v>8.4764956976925774</v>
      </c>
      <c r="BK46" s="29">
        <f t="shared" ref="BK46:BK47" si="13">SUM(C46:BJ46)</f>
        <v>112.22082063812914</v>
      </c>
    </row>
    <row r="47" spans="1:63" s="35" customFormat="1" x14ac:dyDescent="0.2">
      <c r="A47" s="23"/>
      <c r="B47" s="27" t="s">
        <v>126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1.5459900157250119</v>
      </c>
      <c r="I47" s="28">
        <v>0.59033256729068051</v>
      </c>
      <c r="J47" s="28">
        <v>0</v>
      </c>
      <c r="K47" s="28">
        <v>0</v>
      </c>
      <c r="L47" s="28">
        <v>8.1415421935430946E-3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2.4640500512424275</v>
      </c>
      <c r="S47" s="28">
        <v>0</v>
      </c>
      <c r="T47" s="28">
        <v>0</v>
      </c>
      <c r="U47" s="28">
        <v>0</v>
      </c>
      <c r="V47" s="28">
        <v>2.2842473935433896E-2</v>
      </c>
      <c r="W47" s="28">
        <v>6.5994151564503833E-2</v>
      </c>
      <c r="X47" s="28">
        <v>0</v>
      </c>
      <c r="Y47" s="28">
        <v>0</v>
      </c>
      <c r="Z47" s="28">
        <v>0</v>
      </c>
      <c r="AA47" s="28">
        <v>0</v>
      </c>
      <c r="AB47" s="28">
        <v>0</v>
      </c>
      <c r="AC47" s="28">
        <v>0</v>
      </c>
      <c r="AD47" s="28">
        <v>0</v>
      </c>
      <c r="AE47" s="28">
        <v>0</v>
      </c>
      <c r="AF47" s="28">
        <v>0</v>
      </c>
      <c r="AG47" s="28">
        <v>0.14891857779020751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28">
        <v>0</v>
      </c>
      <c r="AT47" s="28">
        <v>0</v>
      </c>
      <c r="AU47" s="28">
        <v>0</v>
      </c>
      <c r="AV47" s="28">
        <v>85.362311873447311</v>
      </c>
      <c r="AW47" s="28">
        <v>0.18249083350439577</v>
      </c>
      <c r="AX47" s="28">
        <v>0</v>
      </c>
      <c r="AY47" s="28">
        <v>0</v>
      </c>
      <c r="AZ47" s="28">
        <v>5.2974993538083872</v>
      </c>
      <c r="BA47" s="28">
        <v>0</v>
      </c>
      <c r="BB47" s="28">
        <v>0</v>
      </c>
      <c r="BC47" s="28">
        <v>0</v>
      </c>
      <c r="BD47" s="28">
        <v>0</v>
      </c>
      <c r="BE47" s="28">
        <v>0</v>
      </c>
      <c r="BF47" s="28">
        <v>138.85175613104073</v>
      </c>
      <c r="BG47" s="28">
        <v>0</v>
      </c>
      <c r="BH47" s="28">
        <v>0</v>
      </c>
      <c r="BI47" s="28">
        <v>0</v>
      </c>
      <c r="BJ47" s="28">
        <v>0.9796956263285006</v>
      </c>
      <c r="BK47" s="29">
        <f t="shared" si="13"/>
        <v>235.52002319787115</v>
      </c>
    </row>
    <row r="48" spans="1:63" s="35" customFormat="1" x14ac:dyDescent="0.2">
      <c r="A48" s="23"/>
      <c r="B48" s="30" t="s">
        <v>87</v>
      </c>
      <c r="C48" s="36">
        <f>SUM(C46:C47)</f>
        <v>0</v>
      </c>
      <c r="D48" s="36">
        <f t="shared" ref="D48:BK48" si="14">SUM(D46:D47)</f>
        <v>0</v>
      </c>
      <c r="E48" s="36">
        <f t="shared" si="14"/>
        <v>0</v>
      </c>
      <c r="F48" s="36">
        <f t="shared" si="14"/>
        <v>0</v>
      </c>
      <c r="G48" s="36">
        <f t="shared" si="14"/>
        <v>0</v>
      </c>
      <c r="H48" s="36">
        <f t="shared" si="14"/>
        <v>3.7219214200303581</v>
      </c>
      <c r="I48" s="36">
        <f t="shared" si="14"/>
        <v>1.0437130432852704</v>
      </c>
      <c r="J48" s="36">
        <f t="shared" si="14"/>
        <v>0</v>
      </c>
      <c r="K48" s="36">
        <f t="shared" si="14"/>
        <v>0</v>
      </c>
      <c r="L48" s="36">
        <f t="shared" si="14"/>
        <v>0.43419400216916165</v>
      </c>
      <c r="M48" s="36">
        <f t="shared" si="14"/>
        <v>0</v>
      </c>
      <c r="N48" s="36">
        <f t="shared" si="14"/>
        <v>0</v>
      </c>
      <c r="O48" s="36">
        <f t="shared" si="14"/>
        <v>0</v>
      </c>
      <c r="P48" s="36">
        <f t="shared" si="14"/>
        <v>0</v>
      </c>
      <c r="Q48" s="36">
        <f t="shared" si="14"/>
        <v>0</v>
      </c>
      <c r="R48" s="36">
        <f t="shared" si="14"/>
        <v>5.4084447655642629</v>
      </c>
      <c r="S48" s="36">
        <f t="shared" si="14"/>
        <v>0</v>
      </c>
      <c r="T48" s="36">
        <f t="shared" si="14"/>
        <v>0</v>
      </c>
      <c r="U48" s="36">
        <f t="shared" si="14"/>
        <v>0</v>
      </c>
      <c r="V48" s="36">
        <f t="shared" si="14"/>
        <v>0.3670711221767553</v>
      </c>
      <c r="W48" s="36">
        <f t="shared" si="14"/>
        <v>0.24353817675392017</v>
      </c>
      <c r="X48" s="36">
        <f t="shared" si="14"/>
        <v>0</v>
      </c>
      <c r="Y48" s="36">
        <f t="shared" si="14"/>
        <v>0</v>
      </c>
      <c r="Z48" s="36">
        <f t="shared" si="14"/>
        <v>0</v>
      </c>
      <c r="AA48" s="36">
        <f t="shared" si="14"/>
        <v>0</v>
      </c>
      <c r="AB48" s="36">
        <f t="shared" si="14"/>
        <v>0</v>
      </c>
      <c r="AC48" s="36">
        <f t="shared" si="14"/>
        <v>0</v>
      </c>
      <c r="AD48" s="36">
        <f t="shared" si="14"/>
        <v>0</v>
      </c>
      <c r="AE48" s="36">
        <f t="shared" si="14"/>
        <v>0</v>
      </c>
      <c r="AF48" s="36">
        <f t="shared" si="14"/>
        <v>0</v>
      </c>
      <c r="AG48" s="36">
        <f t="shared" si="14"/>
        <v>0.86161844545120125</v>
      </c>
      <c r="AH48" s="36">
        <f t="shared" si="14"/>
        <v>0</v>
      </c>
      <c r="AI48" s="36">
        <f t="shared" si="14"/>
        <v>0</v>
      </c>
      <c r="AJ48" s="36">
        <f t="shared" si="14"/>
        <v>0</v>
      </c>
      <c r="AK48" s="36">
        <f t="shared" si="14"/>
        <v>0.10268439177318495</v>
      </c>
      <c r="AL48" s="36">
        <f t="shared" si="14"/>
        <v>0</v>
      </c>
      <c r="AM48" s="36">
        <f t="shared" si="14"/>
        <v>0</v>
      </c>
      <c r="AN48" s="36">
        <f t="shared" si="14"/>
        <v>0</v>
      </c>
      <c r="AO48" s="36">
        <f t="shared" si="14"/>
        <v>0</v>
      </c>
      <c r="AP48" s="36">
        <f t="shared" si="14"/>
        <v>0</v>
      </c>
      <c r="AQ48" s="36">
        <f t="shared" si="14"/>
        <v>0</v>
      </c>
      <c r="AR48" s="36">
        <f t="shared" si="14"/>
        <v>0</v>
      </c>
      <c r="AS48" s="36">
        <f t="shared" si="14"/>
        <v>0</v>
      </c>
      <c r="AT48" s="36">
        <f t="shared" si="14"/>
        <v>0</v>
      </c>
      <c r="AU48" s="36">
        <f t="shared" si="14"/>
        <v>0</v>
      </c>
      <c r="AV48" s="36">
        <f t="shared" si="14"/>
        <v>114.93440697682152</v>
      </c>
      <c r="AW48" s="36">
        <f t="shared" si="14"/>
        <v>0.76778521932405885</v>
      </c>
      <c r="AX48" s="36">
        <f t="shared" si="14"/>
        <v>0</v>
      </c>
      <c r="AY48" s="36">
        <f t="shared" si="14"/>
        <v>0</v>
      </c>
      <c r="AZ48" s="36">
        <f t="shared" si="14"/>
        <v>10.401500266370295</v>
      </c>
      <c r="BA48" s="36">
        <f t="shared" si="14"/>
        <v>0</v>
      </c>
      <c r="BB48" s="36">
        <f t="shared" si="14"/>
        <v>0</v>
      </c>
      <c r="BC48" s="36">
        <f t="shared" si="14"/>
        <v>0</v>
      </c>
      <c r="BD48" s="36">
        <f t="shared" si="14"/>
        <v>0</v>
      </c>
      <c r="BE48" s="36">
        <f t="shared" si="14"/>
        <v>0</v>
      </c>
      <c r="BF48" s="36">
        <f t="shared" si="14"/>
        <v>199.044412884146</v>
      </c>
      <c r="BG48" s="36">
        <f t="shared" si="14"/>
        <v>0.95336179811320454</v>
      </c>
      <c r="BH48" s="36">
        <f t="shared" si="14"/>
        <v>0</v>
      </c>
      <c r="BI48" s="36">
        <f t="shared" si="14"/>
        <v>0</v>
      </c>
      <c r="BJ48" s="36">
        <f t="shared" si="14"/>
        <v>9.4561913240210771</v>
      </c>
      <c r="BK48" s="36">
        <f t="shared" si="14"/>
        <v>347.74084383600029</v>
      </c>
    </row>
    <row r="49" spans="1:63" x14ac:dyDescent="0.2">
      <c r="A49" s="23" t="s">
        <v>79</v>
      </c>
      <c r="B49" s="26" t="s">
        <v>16</v>
      </c>
      <c r="C49" s="46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8"/>
    </row>
    <row r="50" spans="1:63" x14ac:dyDescent="0.2">
      <c r="A50" s="23"/>
      <c r="B50" s="27" t="s">
        <v>142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2.2481980234292775</v>
      </c>
      <c r="I50" s="28">
        <v>0.82210980260474298</v>
      </c>
      <c r="J50" s="28">
        <v>0</v>
      </c>
      <c r="K50" s="28">
        <v>0</v>
      </c>
      <c r="L50" s="28">
        <v>0.92298340567608084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2.2612501415866184</v>
      </c>
      <c r="S50" s="28">
        <v>0.5393837116497977</v>
      </c>
      <c r="T50" s="28">
        <v>0</v>
      </c>
      <c r="U50" s="28">
        <v>0</v>
      </c>
      <c r="V50" s="28">
        <v>2.116626841763158</v>
      </c>
      <c r="W50" s="28">
        <v>4.8032533063472785E-2</v>
      </c>
      <c r="X50" s="28">
        <v>0</v>
      </c>
      <c r="Y50" s="28">
        <v>0</v>
      </c>
      <c r="Z50" s="28">
        <v>0</v>
      </c>
      <c r="AA50" s="28">
        <v>9.7037515967038954E-2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0.35619230535107355</v>
      </c>
      <c r="AH50" s="28">
        <v>0</v>
      </c>
      <c r="AI50" s="28">
        <v>0</v>
      </c>
      <c r="AJ50" s="28">
        <v>0</v>
      </c>
      <c r="AK50" s="28">
        <v>0.38247823590049446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13.498174240014086</v>
      </c>
      <c r="AW50" s="28">
        <v>3.323054271272464</v>
      </c>
      <c r="AX50" s="28">
        <v>0</v>
      </c>
      <c r="AY50" s="28">
        <v>0</v>
      </c>
      <c r="AZ50" s="28">
        <v>14.793287315646374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22.123000143431643</v>
      </c>
      <c r="BG50" s="28">
        <v>0.57537727109434855</v>
      </c>
      <c r="BH50" s="28">
        <v>0.29587951612698443</v>
      </c>
      <c r="BI50" s="28">
        <v>0</v>
      </c>
      <c r="BJ50" s="28">
        <v>8.8883320010675497</v>
      </c>
      <c r="BK50" s="29">
        <f t="shared" ref="BK50:BK61" si="15">SUM(C50:BJ50)</f>
        <v>73.29139727564521</v>
      </c>
    </row>
    <row r="51" spans="1:63" x14ac:dyDescent="0.2">
      <c r="A51" s="23"/>
      <c r="B51" s="27" t="s">
        <v>127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0.45912579138670834</v>
      </c>
      <c r="I51" s="28">
        <v>0.56232935483877067</v>
      </c>
      <c r="J51" s="28">
        <v>0</v>
      </c>
      <c r="K51" s="28">
        <v>0</v>
      </c>
      <c r="L51" s="28">
        <v>15.962952825130605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0.87052317567652515</v>
      </c>
      <c r="S51" s="28">
        <v>0.22493174193542828</v>
      </c>
      <c r="T51" s="28">
        <v>0</v>
      </c>
      <c r="U51" s="28">
        <v>0</v>
      </c>
      <c r="V51" s="28">
        <v>0.40716001822551623</v>
      </c>
      <c r="W51" s="28">
        <v>1.682592512891767E-2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0.48495183861282543</v>
      </c>
      <c r="AH51" s="28">
        <v>0</v>
      </c>
      <c r="AI51" s="28">
        <v>0</v>
      </c>
      <c r="AJ51" s="28">
        <v>0</v>
      </c>
      <c r="AK51" s="28">
        <v>0.16369062261307191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9.31640552260275</v>
      </c>
      <c r="AW51" s="28">
        <v>0.59149382877447743</v>
      </c>
      <c r="AX51" s="28">
        <v>0</v>
      </c>
      <c r="AY51" s="28">
        <v>0</v>
      </c>
      <c r="AZ51" s="28">
        <v>4.9103636294221937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19.857193203327441</v>
      </c>
      <c r="BG51" s="28">
        <v>0.67047719374230419</v>
      </c>
      <c r="BH51" s="28">
        <v>0</v>
      </c>
      <c r="BI51" s="28">
        <v>0</v>
      </c>
      <c r="BJ51" s="28">
        <v>7.0961887418727629</v>
      </c>
      <c r="BK51" s="29">
        <f t="shared" si="15"/>
        <v>61.594613413290304</v>
      </c>
    </row>
    <row r="52" spans="1:63" x14ac:dyDescent="0.2">
      <c r="A52" s="23"/>
      <c r="B52" s="27" t="s">
        <v>128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0.59241473645112486</v>
      </c>
      <c r="I52" s="28">
        <v>0</v>
      </c>
      <c r="J52" s="28">
        <v>0</v>
      </c>
      <c r="K52" s="28">
        <v>0</v>
      </c>
      <c r="L52" s="28">
        <v>9.8871126891954741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0.3676774989346796</v>
      </c>
      <c r="S52" s="28">
        <v>2.1448470967704497E-2</v>
      </c>
      <c r="T52" s="28">
        <v>0</v>
      </c>
      <c r="U52" s="28">
        <v>0</v>
      </c>
      <c r="V52" s="28">
        <v>0.34987818264457332</v>
      </c>
      <c r="W52" s="28">
        <v>3.1757545160061591E-3</v>
      </c>
      <c r="X52" s="28">
        <v>0</v>
      </c>
      <c r="Y52" s="28">
        <v>0</v>
      </c>
      <c r="Z52" s="28">
        <v>0</v>
      </c>
      <c r="AA52" s="28">
        <v>0</v>
      </c>
      <c r="AB52" s="28">
        <v>0</v>
      </c>
      <c r="AC52" s="28">
        <v>0</v>
      </c>
      <c r="AD52" s="28">
        <v>0</v>
      </c>
      <c r="AE52" s="28">
        <v>0</v>
      </c>
      <c r="AF52" s="28">
        <v>0</v>
      </c>
      <c r="AG52" s="28">
        <v>6.9514275419216981E-2</v>
      </c>
      <c r="AH52" s="28">
        <v>0</v>
      </c>
      <c r="AI52" s="28">
        <v>0</v>
      </c>
      <c r="AJ52" s="28">
        <v>0</v>
      </c>
      <c r="AK52" s="28">
        <v>3.1603019290252929E-2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28">
        <v>0</v>
      </c>
      <c r="AT52" s="28">
        <v>0</v>
      </c>
      <c r="AU52" s="28">
        <v>0</v>
      </c>
      <c r="AV52" s="28">
        <v>5.3698314785759811</v>
      </c>
      <c r="AW52" s="28">
        <v>0.42422539354901045</v>
      </c>
      <c r="AX52" s="28">
        <v>0</v>
      </c>
      <c r="AY52" s="28">
        <v>0</v>
      </c>
      <c r="AZ52" s="28">
        <v>5.1180534145879841</v>
      </c>
      <c r="BA52" s="28">
        <v>0</v>
      </c>
      <c r="BB52" s="28">
        <v>0</v>
      </c>
      <c r="BC52" s="28">
        <v>0</v>
      </c>
      <c r="BD52" s="28">
        <v>0</v>
      </c>
      <c r="BE52" s="28">
        <v>0</v>
      </c>
      <c r="BF52" s="28">
        <v>11.150846932896684</v>
      </c>
      <c r="BG52" s="28">
        <v>0.42516910812961206</v>
      </c>
      <c r="BH52" s="28">
        <v>0</v>
      </c>
      <c r="BI52" s="28">
        <v>0</v>
      </c>
      <c r="BJ52" s="28">
        <v>3.2593873220674485</v>
      </c>
      <c r="BK52" s="29">
        <f t="shared" si="15"/>
        <v>37.070338277225751</v>
      </c>
    </row>
    <row r="53" spans="1:63" x14ac:dyDescent="0.2">
      <c r="A53" s="23"/>
      <c r="B53" s="27" t="s">
        <v>129</v>
      </c>
      <c r="C53" s="28">
        <v>0</v>
      </c>
      <c r="D53" s="28">
        <v>0</v>
      </c>
      <c r="E53" s="28">
        <v>0</v>
      </c>
      <c r="F53" s="28">
        <v>0</v>
      </c>
      <c r="G53" s="28">
        <v>0</v>
      </c>
      <c r="H53" s="28">
        <v>2.088903129955328</v>
      </c>
      <c r="I53" s="28">
        <v>11.982161406893464</v>
      </c>
      <c r="J53" s="28">
        <v>0</v>
      </c>
      <c r="K53" s="28">
        <v>0</v>
      </c>
      <c r="L53" s="28">
        <v>66.512152475684076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2.0230876377892248</v>
      </c>
      <c r="S53" s="28">
        <v>0.20346717087155416</v>
      </c>
      <c r="T53" s="28">
        <v>0</v>
      </c>
      <c r="U53" s="28">
        <v>0</v>
      </c>
      <c r="V53" s="28">
        <v>0.39638961751602808</v>
      </c>
      <c r="W53" s="28">
        <v>8.3398673804787965E-2</v>
      </c>
      <c r="X53" s="28">
        <v>0</v>
      </c>
      <c r="Y53" s="28">
        <v>0</v>
      </c>
      <c r="Z53" s="28">
        <v>0</v>
      </c>
      <c r="AA53" s="28">
        <v>0</v>
      </c>
      <c r="AB53" s="28">
        <v>0</v>
      </c>
      <c r="AC53" s="28">
        <v>0</v>
      </c>
      <c r="AD53" s="28">
        <v>0</v>
      </c>
      <c r="AE53" s="28">
        <v>0</v>
      </c>
      <c r="AF53" s="28">
        <v>0</v>
      </c>
      <c r="AG53" s="28">
        <v>0.41746277920725566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28">
        <v>0</v>
      </c>
      <c r="AT53" s="28">
        <v>0</v>
      </c>
      <c r="AU53" s="28">
        <v>0</v>
      </c>
      <c r="AV53" s="28">
        <v>87.884716599322104</v>
      </c>
      <c r="AW53" s="28">
        <v>4.4079262518740139</v>
      </c>
      <c r="AX53" s="28">
        <v>0</v>
      </c>
      <c r="AY53" s="28">
        <v>0</v>
      </c>
      <c r="AZ53" s="28">
        <v>9.5291858176070896</v>
      </c>
      <c r="BA53" s="28">
        <v>0</v>
      </c>
      <c r="BB53" s="28">
        <v>0</v>
      </c>
      <c r="BC53" s="28">
        <v>0</v>
      </c>
      <c r="BD53" s="28">
        <v>0</v>
      </c>
      <c r="BE53" s="28">
        <v>0</v>
      </c>
      <c r="BF53" s="28">
        <v>152.1213040541914</v>
      </c>
      <c r="BG53" s="28">
        <v>1.7461282771034172</v>
      </c>
      <c r="BH53" s="28">
        <v>1.1064754967393143E-2</v>
      </c>
      <c r="BI53" s="28">
        <v>0</v>
      </c>
      <c r="BJ53" s="28">
        <v>6.2189931967621366</v>
      </c>
      <c r="BK53" s="29">
        <f t="shared" si="15"/>
        <v>345.62634184354931</v>
      </c>
    </row>
    <row r="54" spans="1:63" x14ac:dyDescent="0.2">
      <c r="A54" s="23"/>
      <c r="B54" s="27" t="s">
        <v>130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3.8567705064298585</v>
      </c>
      <c r="I54" s="28">
        <v>5.7281285335640924</v>
      </c>
      <c r="J54" s="28">
        <v>0</v>
      </c>
      <c r="K54" s="28">
        <v>0</v>
      </c>
      <c r="L54" s="28">
        <v>38.157666801008304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5.3375272521765336</v>
      </c>
      <c r="S54" s="28">
        <v>48.121536443562022</v>
      </c>
      <c r="T54" s="28">
        <v>0</v>
      </c>
      <c r="U54" s="28">
        <v>0</v>
      </c>
      <c r="V54" s="28">
        <v>2.3871304900333761</v>
      </c>
      <c r="W54" s="28">
        <v>0.12776704141495723</v>
      </c>
      <c r="X54" s="28">
        <v>0</v>
      </c>
      <c r="Y54" s="28">
        <v>0</v>
      </c>
      <c r="Z54" s="28">
        <v>0</v>
      </c>
      <c r="AA54" s="28">
        <v>0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1.0441317237112449</v>
      </c>
      <c r="AH54" s="28">
        <v>0</v>
      </c>
      <c r="AI54" s="28">
        <v>0</v>
      </c>
      <c r="AJ54" s="28">
        <v>0</v>
      </c>
      <c r="AK54" s="28">
        <v>7.1446411260498652E-2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36.67424355703173</v>
      </c>
      <c r="AW54" s="28">
        <v>2.1357375966537742</v>
      </c>
      <c r="AX54" s="28">
        <v>0</v>
      </c>
      <c r="AY54" s="28">
        <v>0</v>
      </c>
      <c r="AZ54" s="28">
        <v>6.1896791805202387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84.611222865988793</v>
      </c>
      <c r="BG54" s="28">
        <v>2.8934124251898981</v>
      </c>
      <c r="BH54" s="28">
        <v>6.8843508851246862E-3</v>
      </c>
      <c r="BI54" s="28">
        <v>0</v>
      </c>
      <c r="BJ54" s="28">
        <v>10.360372947085651</v>
      </c>
      <c r="BK54" s="29">
        <f t="shared" si="15"/>
        <v>247.70365812651607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0.94978401072991669</v>
      </c>
      <c r="I55" s="28">
        <v>0.2364707787013629</v>
      </c>
      <c r="J55" s="28">
        <v>0</v>
      </c>
      <c r="K55" s="28">
        <v>0</v>
      </c>
      <c r="L55" s="28">
        <v>4.2753223963745288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0.8029972207344116</v>
      </c>
      <c r="S55" s="28">
        <v>2.1738315121255849</v>
      </c>
      <c r="T55" s="28">
        <v>0</v>
      </c>
      <c r="U55" s="28">
        <v>0</v>
      </c>
      <c r="V55" s="28">
        <v>0.73125084578580901</v>
      </c>
      <c r="W55" s="28">
        <v>9.2648988441118834E-3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7.0037289604270858E-2</v>
      </c>
      <c r="AH55" s="28">
        <v>0</v>
      </c>
      <c r="AI55" s="28">
        <v>0</v>
      </c>
      <c r="AJ55" s="28">
        <v>0</v>
      </c>
      <c r="AK55" s="28">
        <v>0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4.0978757539597135</v>
      </c>
      <c r="AW55" s="28">
        <v>0.12571603561866138</v>
      </c>
      <c r="AX55" s="28">
        <v>0</v>
      </c>
      <c r="AY55" s="28">
        <v>0</v>
      </c>
      <c r="AZ55" s="28">
        <v>1.4280238643889613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4.9198428202800475</v>
      </c>
      <c r="BG55" s="28">
        <v>0.10170930218008353</v>
      </c>
      <c r="BH55" s="28">
        <v>0</v>
      </c>
      <c r="BI55" s="28">
        <v>0</v>
      </c>
      <c r="BJ55" s="28">
        <v>0.68377424854350677</v>
      </c>
      <c r="BK55" s="29">
        <f t="shared" si="15"/>
        <v>20.60590097787097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0.91997666912167331</v>
      </c>
      <c r="I56" s="28">
        <v>0.21071625973086194</v>
      </c>
      <c r="J56" s="28">
        <v>0</v>
      </c>
      <c r="K56" s="28">
        <v>0</v>
      </c>
      <c r="L56" s="28">
        <v>0.62001051993203204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0.52221715103803845</v>
      </c>
      <c r="S56" s="28">
        <v>0.29675062099575189</v>
      </c>
      <c r="T56" s="28">
        <v>0</v>
      </c>
      <c r="U56" s="28">
        <v>0</v>
      </c>
      <c r="V56" s="28">
        <v>0.11106150056873845</v>
      </c>
      <c r="W56" s="28">
        <v>1.1994657832038805E-2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1.4186656433216016E-2</v>
      </c>
      <c r="AH56" s="28">
        <v>0</v>
      </c>
      <c r="AI56" s="28">
        <v>0</v>
      </c>
      <c r="AJ56" s="28">
        <v>0</v>
      </c>
      <c r="AK56" s="28">
        <v>3.4006376428502675E-4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5.4661724081202951</v>
      </c>
      <c r="AW56" s="28">
        <v>0.36539983320944969</v>
      </c>
      <c r="AX56" s="28">
        <v>0</v>
      </c>
      <c r="AY56" s="28">
        <v>0</v>
      </c>
      <c r="AZ56" s="28">
        <v>0.50189380053745591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5.4890149193064861</v>
      </c>
      <c r="BG56" s="28">
        <v>0.28192703212928394</v>
      </c>
      <c r="BH56" s="28">
        <v>0</v>
      </c>
      <c r="BI56" s="28">
        <v>0</v>
      </c>
      <c r="BJ56" s="28">
        <v>0.57110407408684261</v>
      </c>
      <c r="BK56" s="29">
        <f t="shared" si="15"/>
        <v>15.38276616680645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0.43359854073856063</v>
      </c>
      <c r="I57" s="28">
        <v>0.59455664783390838</v>
      </c>
      <c r="J57" s="28">
        <v>0</v>
      </c>
      <c r="K57" s="28">
        <v>0</v>
      </c>
      <c r="L57" s="28">
        <v>8.8912709055729611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0.8571720498625266</v>
      </c>
      <c r="S57" s="28">
        <v>0</v>
      </c>
      <c r="T57" s="28">
        <v>0</v>
      </c>
      <c r="U57" s="28">
        <v>0</v>
      </c>
      <c r="V57" s="28">
        <v>0.8857695282501159</v>
      </c>
      <c r="W57" s="28">
        <v>8.4067707285680915E-2</v>
      </c>
      <c r="X57" s="28">
        <v>5.5302025803120203E-3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0.16964330899046601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17.08926416560988</v>
      </c>
      <c r="AW57" s="28">
        <v>0.6716883793197419</v>
      </c>
      <c r="AX57" s="28">
        <v>0</v>
      </c>
      <c r="AY57" s="28">
        <v>0</v>
      </c>
      <c r="AZ57" s="28">
        <v>1.0375546413319854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32.30112727362112</v>
      </c>
      <c r="BG57" s="28">
        <v>0.38293274598107629</v>
      </c>
      <c r="BH57" s="28">
        <v>0</v>
      </c>
      <c r="BI57" s="28">
        <v>0</v>
      </c>
      <c r="BJ57" s="28">
        <v>1.5517841090213689</v>
      </c>
      <c r="BK57" s="29">
        <f t="shared" si="15"/>
        <v>64.955960205999716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3.382727844067773</v>
      </c>
      <c r="I58" s="28">
        <v>0.90951555359587433</v>
      </c>
      <c r="J58" s="28">
        <v>7.0274645159997675</v>
      </c>
      <c r="K58" s="28">
        <v>0</v>
      </c>
      <c r="L58" s="28">
        <v>20.445325173338684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4.3919530335329648</v>
      </c>
      <c r="S58" s="28">
        <v>1.5265994340040261</v>
      </c>
      <c r="T58" s="28">
        <v>0</v>
      </c>
      <c r="U58" s="28">
        <v>0</v>
      </c>
      <c r="V58" s="28">
        <v>1.2394549456866772</v>
      </c>
      <c r="W58" s="28">
        <v>0.14891993896604419</v>
      </c>
      <c r="X58" s="28">
        <v>0</v>
      </c>
      <c r="Y58" s="28">
        <v>0</v>
      </c>
      <c r="Z58" s="28">
        <v>0</v>
      </c>
      <c r="AA58" s="28">
        <v>6.0133585644794804E-2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0.94899889176745522</v>
      </c>
      <c r="AH58" s="28">
        <v>0</v>
      </c>
      <c r="AI58" s="28">
        <v>0</v>
      </c>
      <c r="AJ58" s="28">
        <v>0</v>
      </c>
      <c r="AK58" s="28">
        <v>0.20764188903104616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27.596332670191959</v>
      </c>
      <c r="AW58" s="28">
        <v>3.1590325106188164</v>
      </c>
      <c r="AX58" s="28">
        <v>0</v>
      </c>
      <c r="AY58" s="28">
        <v>0</v>
      </c>
      <c r="AZ58" s="28">
        <v>17.765027790526911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55.622826701074381</v>
      </c>
      <c r="BG58" s="28">
        <v>1.3574189412069462</v>
      </c>
      <c r="BH58" s="28">
        <v>0</v>
      </c>
      <c r="BI58" s="28">
        <v>0</v>
      </c>
      <c r="BJ58" s="28">
        <v>22.276751254939406</v>
      </c>
      <c r="BK58" s="29">
        <f t="shared" si="15"/>
        <v>168.06612467419353</v>
      </c>
    </row>
    <row r="59" spans="1:63" x14ac:dyDescent="0.2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0.85312029964474301</v>
      </c>
      <c r="I59" s="28">
        <v>0</v>
      </c>
      <c r="J59" s="28">
        <v>0</v>
      </c>
      <c r="K59" s="28">
        <v>0</v>
      </c>
      <c r="L59" s="28">
        <v>8.7139264593559957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0.76023611990265638</v>
      </c>
      <c r="S59" s="28">
        <v>0</v>
      </c>
      <c r="T59" s="28">
        <v>0</v>
      </c>
      <c r="U59" s="28">
        <v>0</v>
      </c>
      <c r="V59" s="28">
        <v>9.6195268225636038E-2</v>
      </c>
      <c r="W59" s="28">
        <v>3.3465435870915994E-2</v>
      </c>
      <c r="X59" s="28">
        <v>0</v>
      </c>
      <c r="Y59" s="28">
        <v>0</v>
      </c>
      <c r="Z59" s="28">
        <v>0</v>
      </c>
      <c r="AA59" s="28">
        <v>5.310282258036818E-3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0.31031813600135155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6.4961221896986441</v>
      </c>
      <c r="AW59" s="28">
        <v>0.22412046277565392</v>
      </c>
      <c r="AX59" s="28">
        <v>0</v>
      </c>
      <c r="AY59" s="28">
        <v>0</v>
      </c>
      <c r="AZ59" s="28">
        <v>1.1498037693928544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14.518244573988234</v>
      </c>
      <c r="BG59" s="28">
        <v>0.48174880645474016</v>
      </c>
      <c r="BH59" s="28">
        <v>0</v>
      </c>
      <c r="BI59" s="28">
        <v>0</v>
      </c>
      <c r="BJ59" s="28">
        <v>2.0713315969144404</v>
      </c>
      <c r="BK59" s="29">
        <f t="shared" si="15"/>
        <v>35.713943400483899</v>
      </c>
    </row>
    <row r="60" spans="1:63" x14ac:dyDescent="0.2">
      <c r="A60" s="23"/>
      <c r="B60" s="30" t="s">
        <v>88</v>
      </c>
      <c r="C60" s="28">
        <f t="shared" ref="C60:AH60" si="16">SUM(C50:C59)</f>
        <v>0</v>
      </c>
      <c r="D60" s="28">
        <f t="shared" si="16"/>
        <v>0</v>
      </c>
      <c r="E60" s="28">
        <f t="shared" si="16"/>
        <v>0</v>
      </c>
      <c r="F60" s="28">
        <f t="shared" si="16"/>
        <v>0</v>
      </c>
      <c r="G60" s="28">
        <f t="shared" si="16"/>
        <v>0</v>
      </c>
      <c r="H60" s="28">
        <f t="shared" si="16"/>
        <v>15.784619551954965</v>
      </c>
      <c r="I60" s="28">
        <f t="shared" si="16"/>
        <v>21.045988337763077</v>
      </c>
      <c r="J60" s="28">
        <f t="shared" si="16"/>
        <v>7.0274645159997675</v>
      </c>
      <c r="K60" s="28">
        <f t="shared" si="16"/>
        <v>0</v>
      </c>
      <c r="L60" s="28">
        <f t="shared" si="16"/>
        <v>174.38872365126875</v>
      </c>
      <c r="M60" s="28">
        <f t="shared" si="16"/>
        <v>0</v>
      </c>
      <c r="N60" s="28">
        <f t="shared" si="16"/>
        <v>0</v>
      </c>
      <c r="O60" s="28">
        <f t="shared" si="16"/>
        <v>0</v>
      </c>
      <c r="P60" s="28">
        <f t="shared" si="16"/>
        <v>0</v>
      </c>
      <c r="Q60" s="28">
        <f t="shared" si="16"/>
        <v>0</v>
      </c>
      <c r="R60" s="28">
        <f t="shared" si="16"/>
        <v>18.19464128123418</v>
      </c>
      <c r="S60" s="28">
        <f t="shared" si="16"/>
        <v>53.107949106111874</v>
      </c>
      <c r="T60" s="28">
        <f t="shared" si="16"/>
        <v>0</v>
      </c>
      <c r="U60" s="28">
        <f t="shared" si="16"/>
        <v>0</v>
      </c>
      <c r="V60" s="28">
        <f t="shared" si="16"/>
        <v>8.720917238699629</v>
      </c>
      <c r="W60" s="28">
        <f t="shared" si="16"/>
        <v>0.56691256672693358</v>
      </c>
      <c r="X60" s="28">
        <f t="shared" si="16"/>
        <v>5.5302025803120203E-3</v>
      </c>
      <c r="Y60" s="28">
        <f t="shared" si="16"/>
        <v>0</v>
      </c>
      <c r="Z60" s="28">
        <f t="shared" si="16"/>
        <v>0</v>
      </c>
      <c r="AA60" s="28">
        <f t="shared" si="16"/>
        <v>0.16248138386987057</v>
      </c>
      <c r="AB60" s="28">
        <f t="shared" si="16"/>
        <v>0</v>
      </c>
      <c r="AC60" s="28">
        <f t="shared" si="16"/>
        <v>0</v>
      </c>
      <c r="AD60" s="28">
        <f t="shared" si="16"/>
        <v>0</v>
      </c>
      <c r="AE60" s="28">
        <f t="shared" si="16"/>
        <v>0</v>
      </c>
      <c r="AF60" s="28">
        <f t="shared" si="16"/>
        <v>0</v>
      </c>
      <c r="AG60" s="28">
        <f t="shared" si="16"/>
        <v>3.8854372050983756</v>
      </c>
      <c r="AH60" s="28">
        <f t="shared" si="16"/>
        <v>0</v>
      </c>
      <c r="AI60" s="28">
        <f t="shared" ref="AI60:BJ60" si="17">SUM(AI50:AI59)</f>
        <v>0</v>
      </c>
      <c r="AJ60" s="28">
        <f t="shared" si="17"/>
        <v>0</v>
      </c>
      <c r="AK60" s="28">
        <f t="shared" si="17"/>
        <v>0.85720024185964916</v>
      </c>
      <c r="AL60" s="28">
        <f t="shared" si="17"/>
        <v>0</v>
      </c>
      <c r="AM60" s="28">
        <f t="shared" si="17"/>
        <v>0</v>
      </c>
      <c r="AN60" s="28">
        <f t="shared" si="17"/>
        <v>0</v>
      </c>
      <c r="AO60" s="28">
        <f t="shared" si="17"/>
        <v>0</v>
      </c>
      <c r="AP60" s="28">
        <f t="shared" si="17"/>
        <v>0</v>
      </c>
      <c r="AQ60" s="28">
        <f t="shared" si="17"/>
        <v>0</v>
      </c>
      <c r="AR60" s="28">
        <f t="shared" si="17"/>
        <v>0</v>
      </c>
      <c r="AS60" s="28">
        <f t="shared" si="17"/>
        <v>0</v>
      </c>
      <c r="AT60" s="28">
        <f t="shared" si="17"/>
        <v>0</v>
      </c>
      <c r="AU60" s="28">
        <f t="shared" si="17"/>
        <v>0</v>
      </c>
      <c r="AV60" s="28">
        <f t="shared" si="17"/>
        <v>213.48913858512714</v>
      </c>
      <c r="AW60" s="28">
        <f t="shared" si="17"/>
        <v>15.42839456366606</v>
      </c>
      <c r="AX60" s="28">
        <f t="shared" si="17"/>
        <v>0</v>
      </c>
      <c r="AY60" s="28">
        <f t="shared" si="17"/>
        <v>0</v>
      </c>
      <c r="AZ60" s="28">
        <f t="shared" si="17"/>
        <v>62.42287322396205</v>
      </c>
      <c r="BA60" s="28">
        <f t="shared" si="17"/>
        <v>0</v>
      </c>
      <c r="BB60" s="28">
        <f t="shared" si="17"/>
        <v>0</v>
      </c>
      <c r="BC60" s="28">
        <f t="shared" si="17"/>
        <v>0</v>
      </c>
      <c r="BD60" s="28">
        <f t="shared" si="17"/>
        <v>0</v>
      </c>
      <c r="BE60" s="28">
        <f t="shared" si="17"/>
        <v>0</v>
      </c>
      <c r="BF60" s="28">
        <f t="shared" si="17"/>
        <v>402.71462348810621</v>
      </c>
      <c r="BG60" s="28">
        <f t="shared" si="17"/>
        <v>8.9163011032117101</v>
      </c>
      <c r="BH60" s="28">
        <f t="shared" si="17"/>
        <v>0.31382862197950223</v>
      </c>
      <c r="BI60" s="28">
        <f t="shared" si="17"/>
        <v>0</v>
      </c>
      <c r="BJ60" s="28">
        <f t="shared" si="17"/>
        <v>62.978019492361106</v>
      </c>
      <c r="BK60" s="29">
        <f t="shared" si="15"/>
        <v>1070.0110443615811</v>
      </c>
    </row>
    <row r="61" spans="1:63" x14ac:dyDescent="0.2">
      <c r="A61" s="23"/>
      <c r="B61" s="33" t="s">
        <v>86</v>
      </c>
      <c r="C61" s="31">
        <f t="shared" ref="C61:AH61" si="18">C48+C60</f>
        <v>0</v>
      </c>
      <c r="D61" s="31">
        <f t="shared" si="18"/>
        <v>0</v>
      </c>
      <c r="E61" s="31">
        <f t="shared" si="18"/>
        <v>0</v>
      </c>
      <c r="F61" s="31">
        <f t="shared" si="18"/>
        <v>0</v>
      </c>
      <c r="G61" s="31">
        <f t="shared" si="18"/>
        <v>0</v>
      </c>
      <c r="H61" s="31">
        <f t="shared" si="18"/>
        <v>19.506540971985324</v>
      </c>
      <c r="I61" s="31">
        <f t="shared" si="18"/>
        <v>22.089701381048346</v>
      </c>
      <c r="J61" s="31">
        <f t="shared" si="18"/>
        <v>7.0274645159997675</v>
      </c>
      <c r="K61" s="31">
        <f t="shared" si="18"/>
        <v>0</v>
      </c>
      <c r="L61" s="31">
        <f t="shared" si="18"/>
        <v>174.82291765343791</v>
      </c>
      <c r="M61" s="31">
        <f t="shared" si="18"/>
        <v>0</v>
      </c>
      <c r="N61" s="31">
        <f t="shared" si="18"/>
        <v>0</v>
      </c>
      <c r="O61" s="31">
        <f t="shared" si="18"/>
        <v>0</v>
      </c>
      <c r="P61" s="31">
        <f t="shared" si="18"/>
        <v>0</v>
      </c>
      <c r="Q61" s="31">
        <f t="shared" si="18"/>
        <v>0</v>
      </c>
      <c r="R61" s="31">
        <f t="shared" si="18"/>
        <v>23.603086046798442</v>
      </c>
      <c r="S61" s="31">
        <f t="shared" si="18"/>
        <v>53.107949106111874</v>
      </c>
      <c r="T61" s="31">
        <f t="shared" si="18"/>
        <v>0</v>
      </c>
      <c r="U61" s="31">
        <f t="shared" si="18"/>
        <v>0</v>
      </c>
      <c r="V61" s="31">
        <f t="shared" si="18"/>
        <v>9.0879883608763841</v>
      </c>
      <c r="W61" s="31">
        <f t="shared" si="18"/>
        <v>0.81045074348085377</v>
      </c>
      <c r="X61" s="31">
        <f t="shared" si="18"/>
        <v>5.5302025803120203E-3</v>
      </c>
      <c r="Y61" s="31">
        <f t="shared" si="18"/>
        <v>0</v>
      </c>
      <c r="Z61" s="31">
        <f t="shared" si="18"/>
        <v>0</v>
      </c>
      <c r="AA61" s="31">
        <f t="shared" si="18"/>
        <v>0.16248138386987057</v>
      </c>
      <c r="AB61" s="31">
        <f t="shared" si="18"/>
        <v>0</v>
      </c>
      <c r="AC61" s="31">
        <f t="shared" si="18"/>
        <v>0</v>
      </c>
      <c r="AD61" s="31">
        <f t="shared" si="18"/>
        <v>0</v>
      </c>
      <c r="AE61" s="31">
        <f t="shared" si="18"/>
        <v>0</v>
      </c>
      <c r="AF61" s="31">
        <f t="shared" si="18"/>
        <v>0</v>
      </c>
      <c r="AG61" s="31">
        <f t="shared" si="18"/>
        <v>4.7470556505495765</v>
      </c>
      <c r="AH61" s="31">
        <f t="shared" si="18"/>
        <v>0</v>
      </c>
      <c r="AI61" s="31">
        <f t="shared" ref="AI61:BJ61" si="19">AI48+AI60</f>
        <v>0</v>
      </c>
      <c r="AJ61" s="31">
        <f t="shared" si="19"/>
        <v>0</v>
      </c>
      <c r="AK61" s="31">
        <f t="shared" si="19"/>
        <v>0.95988463363283416</v>
      </c>
      <c r="AL61" s="31">
        <f t="shared" si="19"/>
        <v>0</v>
      </c>
      <c r="AM61" s="31">
        <f t="shared" si="19"/>
        <v>0</v>
      </c>
      <c r="AN61" s="31">
        <f t="shared" si="19"/>
        <v>0</v>
      </c>
      <c r="AO61" s="31">
        <f t="shared" si="19"/>
        <v>0</v>
      </c>
      <c r="AP61" s="31">
        <f t="shared" si="19"/>
        <v>0</v>
      </c>
      <c r="AQ61" s="31">
        <f t="shared" si="19"/>
        <v>0</v>
      </c>
      <c r="AR61" s="31">
        <f t="shared" si="19"/>
        <v>0</v>
      </c>
      <c r="AS61" s="31">
        <f t="shared" si="19"/>
        <v>0</v>
      </c>
      <c r="AT61" s="31">
        <f t="shared" si="19"/>
        <v>0</v>
      </c>
      <c r="AU61" s="31">
        <f t="shared" si="19"/>
        <v>0</v>
      </c>
      <c r="AV61" s="31">
        <f t="shared" si="19"/>
        <v>328.42354556194869</v>
      </c>
      <c r="AW61" s="31">
        <f t="shared" si="19"/>
        <v>16.196179782990118</v>
      </c>
      <c r="AX61" s="31">
        <f t="shared" si="19"/>
        <v>0</v>
      </c>
      <c r="AY61" s="31">
        <f t="shared" si="19"/>
        <v>0</v>
      </c>
      <c r="AZ61" s="31">
        <f t="shared" si="19"/>
        <v>72.824373490332349</v>
      </c>
      <c r="BA61" s="31">
        <f t="shared" si="19"/>
        <v>0</v>
      </c>
      <c r="BB61" s="31">
        <f t="shared" si="19"/>
        <v>0</v>
      </c>
      <c r="BC61" s="31">
        <f t="shared" si="19"/>
        <v>0</v>
      </c>
      <c r="BD61" s="31">
        <f t="shared" si="19"/>
        <v>0</v>
      </c>
      <c r="BE61" s="31">
        <f t="shared" si="19"/>
        <v>0</v>
      </c>
      <c r="BF61" s="31">
        <f t="shared" si="19"/>
        <v>601.75903637225224</v>
      </c>
      <c r="BG61" s="31">
        <f t="shared" si="19"/>
        <v>9.8696629013249151</v>
      </c>
      <c r="BH61" s="31">
        <f t="shared" si="19"/>
        <v>0.31382862197950223</v>
      </c>
      <c r="BI61" s="31">
        <f t="shared" si="19"/>
        <v>0</v>
      </c>
      <c r="BJ61" s="31">
        <f t="shared" si="19"/>
        <v>72.434210816382176</v>
      </c>
      <c r="BK61" s="29">
        <f t="shared" si="15"/>
        <v>1417.7518881975816</v>
      </c>
    </row>
    <row r="62" spans="1:63" ht="3" customHeight="1" x14ac:dyDescent="0.2">
      <c r="A62" s="23"/>
      <c r="B62" s="26"/>
      <c r="C62" s="46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8"/>
    </row>
    <row r="63" spans="1:63" x14ac:dyDescent="0.2">
      <c r="A63" s="23" t="s">
        <v>17</v>
      </c>
      <c r="B63" s="24" t="s">
        <v>8</v>
      </c>
      <c r="C63" s="46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8"/>
    </row>
    <row r="64" spans="1:63" x14ac:dyDescent="0.2">
      <c r="A64" s="23" t="s">
        <v>78</v>
      </c>
      <c r="B64" s="26" t="s">
        <v>18</v>
      </c>
      <c r="C64" s="46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8"/>
    </row>
    <row r="65" spans="1:63" x14ac:dyDescent="0.2">
      <c r="A65" s="23"/>
      <c r="B65" s="27" t="s">
        <v>136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1.7508737683733129</v>
      </c>
      <c r="I65" s="28">
        <v>7.433972508242582</v>
      </c>
      <c r="J65" s="28">
        <v>0</v>
      </c>
      <c r="K65" s="28">
        <v>0</v>
      </c>
      <c r="L65" s="28">
        <v>6.4774825874268602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2.4988005311325865</v>
      </c>
      <c r="S65" s="28">
        <v>0.55664553922914206</v>
      </c>
      <c r="T65" s="28">
        <v>4.2854924050982781</v>
      </c>
      <c r="U65" s="28">
        <v>0</v>
      </c>
      <c r="V65" s="28">
        <v>3.9319899304004471</v>
      </c>
      <c r="W65" s="28">
        <v>0.10763709738144654</v>
      </c>
      <c r="X65" s="28">
        <v>0</v>
      </c>
      <c r="Y65" s="28">
        <v>0</v>
      </c>
      <c r="Z65" s="28">
        <v>0</v>
      </c>
      <c r="AA65" s="28">
        <v>0.19964277106668271</v>
      </c>
      <c r="AB65" s="28">
        <v>0</v>
      </c>
      <c r="AC65" s="28">
        <v>0</v>
      </c>
      <c r="AD65" s="28">
        <v>0</v>
      </c>
      <c r="AE65" s="28">
        <v>0</v>
      </c>
      <c r="AF65" s="28">
        <v>0</v>
      </c>
      <c r="AG65" s="28">
        <v>0.64060771005554051</v>
      </c>
      <c r="AH65" s="28">
        <v>0</v>
      </c>
      <c r="AI65" s="28">
        <v>0</v>
      </c>
      <c r="AJ65" s="28">
        <v>0</v>
      </c>
      <c r="AK65" s="28">
        <v>0.72727875648733686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28">
        <v>0</v>
      </c>
      <c r="AT65" s="28">
        <v>0</v>
      </c>
      <c r="AU65" s="28">
        <v>0</v>
      </c>
      <c r="AV65" s="28">
        <v>25.65506295885028</v>
      </c>
      <c r="AW65" s="28">
        <v>7.5503524463287111</v>
      </c>
      <c r="AX65" s="28">
        <v>0</v>
      </c>
      <c r="AY65" s="28">
        <v>0</v>
      </c>
      <c r="AZ65" s="28">
        <v>27.061229818405092</v>
      </c>
      <c r="BA65" s="28">
        <v>0</v>
      </c>
      <c r="BB65" s="28">
        <v>0</v>
      </c>
      <c r="BC65" s="28">
        <v>0</v>
      </c>
      <c r="BD65" s="28">
        <v>0</v>
      </c>
      <c r="BE65" s="28">
        <v>0</v>
      </c>
      <c r="BF65" s="28">
        <v>40.32287279107134</v>
      </c>
      <c r="BG65" s="28">
        <v>6.4308860826077208</v>
      </c>
      <c r="BH65" s="28">
        <v>4.3974818189541747</v>
      </c>
      <c r="BI65" s="28">
        <v>0</v>
      </c>
      <c r="BJ65" s="28">
        <v>38.137177684533562</v>
      </c>
      <c r="BK65" s="29">
        <f t="shared" ref="BK65:BK66" si="20">SUM(C65:BJ65)</f>
        <v>178.16548720564506</v>
      </c>
    </row>
    <row r="66" spans="1:63" x14ac:dyDescent="0.2">
      <c r="A66" s="23"/>
      <c r="B66" s="33" t="s">
        <v>85</v>
      </c>
      <c r="C66" s="31">
        <f>SUM(C65)</f>
        <v>0</v>
      </c>
      <c r="D66" s="31">
        <f t="shared" ref="D66:BJ66" si="21">SUM(D65)</f>
        <v>0</v>
      </c>
      <c r="E66" s="31">
        <f t="shared" si="21"/>
        <v>0</v>
      </c>
      <c r="F66" s="31">
        <f t="shared" si="21"/>
        <v>0</v>
      </c>
      <c r="G66" s="31">
        <f t="shared" si="21"/>
        <v>0</v>
      </c>
      <c r="H66" s="31">
        <f t="shared" si="21"/>
        <v>1.7508737683733129</v>
      </c>
      <c r="I66" s="31">
        <f t="shared" si="21"/>
        <v>7.433972508242582</v>
      </c>
      <c r="J66" s="31">
        <f t="shared" si="21"/>
        <v>0</v>
      </c>
      <c r="K66" s="31">
        <f t="shared" si="21"/>
        <v>0</v>
      </c>
      <c r="L66" s="31">
        <f t="shared" si="21"/>
        <v>6.4774825874268602</v>
      </c>
      <c r="M66" s="31">
        <f t="shared" si="21"/>
        <v>0</v>
      </c>
      <c r="N66" s="31">
        <f t="shared" si="21"/>
        <v>0</v>
      </c>
      <c r="O66" s="31">
        <f t="shared" si="21"/>
        <v>0</v>
      </c>
      <c r="P66" s="31">
        <f t="shared" si="21"/>
        <v>0</v>
      </c>
      <c r="Q66" s="31">
        <f t="shared" si="21"/>
        <v>0</v>
      </c>
      <c r="R66" s="31">
        <f t="shared" si="21"/>
        <v>2.4988005311325865</v>
      </c>
      <c r="S66" s="31">
        <f t="shared" si="21"/>
        <v>0.55664553922914206</v>
      </c>
      <c r="T66" s="31">
        <f t="shared" si="21"/>
        <v>4.2854924050982781</v>
      </c>
      <c r="U66" s="31">
        <f t="shared" si="21"/>
        <v>0</v>
      </c>
      <c r="V66" s="31">
        <f t="shared" si="21"/>
        <v>3.9319899304004471</v>
      </c>
      <c r="W66" s="31">
        <f t="shared" si="21"/>
        <v>0.10763709738144654</v>
      </c>
      <c r="X66" s="31">
        <f t="shared" si="21"/>
        <v>0</v>
      </c>
      <c r="Y66" s="31">
        <f t="shared" si="21"/>
        <v>0</v>
      </c>
      <c r="Z66" s="31">
        <f t="shared" si="21"/>
        <v>0</v>
      </c>
      <c r="AA66" s="31">
        <f t="shared" si="21"/>
        <v>0.19964277106668271</v>
      </c>
      <c r="AB66" s="31">
        <f t="shared" si="21"/>
        <v>0</v>
      </c>
      <c r="AC66" s="31">
        <f t="shared" si="21"/>
        <v>0</v>
      </c>
      <c r="AD66" s="31">
        <f t="shared" si="21"/>
        <v>0</v>
      </c>
      <c r="AE66" s="31">
        <f t="shared" si="21"/>
        <v>0</v>
      </c>
      <c r="AF66" s="31">
        <f t="shared" si="21"/>
        <v>0</v>
      </c>
      <c r="AG66" s="31">
        <f t="shared" si="21"/>
        <v>0.64060771005554051</v>
      </c>
      <c r="AH66" s="31">
        <f t="shared" si="21"/>
        <v>0</v>
      </c>
      <c r="AI66" s="31">
        <f t="shared" si="21"/>
        <v>0</v>
      </c>
      <c r="AJ66" s="31">
        <f t="shared" si="21"/>
        <v>0</v>
      </c>
      <c r="AK66" s="31">
        <f t="shared" si="21"/>
        <v>0.72727875648733686</v>
      </c>
      <c r="AL66" s="31">
        <f t="shared" si="21"/>
        <v>0</v>
      </c>
      <c r="AM66" s="31">
        <f t="shared" si="21"/>
        <v>0</v>
      </c>
      <c r="AN66" s="31">
        <f t="shared" si="21"/>
        <v>0</v>
      </c>
      <c r="AO66" s="31">
        <f t="shared" si="21"/>
        <v>0</v>
      </c>
      <c r="AP66" s="31">
        <f t="shared" si="21"/>
        <v>0</v>
      </c>
      <c r="AQ66" s="31">
        <f t="shared" si="21"/>
        <v>0</v>
      </c>
      <c r="AR66" s="31">
        <f t="shared" si="21"/>
        <v>0</v>
      </c>
      <c r="AS66" s="31">
        <f t="shared" si="21"/>
        <v>0</v>
      </c>
      <c r="AT66" s="31">
        <f t="shared" si="21"/>
        <v>0</v>
      </c>
      <c r="AU66" s="31">
        <f t="shared" si="21"/>
        <v>0</v>
      </c>
      <c r="AV66" s="31">
        <f t="shared" si="21"/>
        <v>25.65506295885028</v>
      </c>
      <c r="AW66" s="31">
        <f t="shared" si="21"/>
        <v>7.5503524463287111</v>
      </c>
      <c r="AX66" s="31">
        <f t="shared" si="21"/>
        <v>0</v>
      </c>
      <c r="AY66" s="31">
        <f t="shared" si="21"/>
        <v>0</v>
      </c>
      <c r="AZ66" s="31">
        <f t="shared" si="21"/>
        <v>27.061229818405092</v>
      </c>
      <c r="BA66" s="31">
        <f t="shared" si="21"/>
        <v>0</v>
      </c>
      <c r="BB66" s="31">
        <f t="shared" si="21"/>
        <v>0</v>
      </c>
      <c r="BC66" s="31">
        <f t="shared" si="21"/>
        <v>0</v>
      </c>
      <c r="BD66" s="31">
        <f t="shared" si="21"/>
        <v>0</v>
      </c>
      <c r="BE66" s="31">
        <f t="shared" si="21"/>
        <v>0</v>
      </c>
      <c r="BF66" s="31">
        <f t="shared" si="21"/>
        <v>40.32287279107134</v>
      </c>
      <c r="BG66" s="31">
        <f t="shared" si="21"/>
        <v>6.4308860826077208</v>
      </c>
      <c r="BH66" s="31">
        <f t="shared" si="21"/>
        <v>4.3974818189541747</v>
      </c>
      <c r="BI66" s="31">
        <f t="shared" si="21"/>
        <v>0</v>
      </c>
      <c r="BJ66" s="31">
        <f t="shared" si="21"/>
        <v>38.137177684533562</v>
      </c>
      <c r="BK66" s="29">
        <f t="shared" si="20"/>
        <v>178.16548720564506</v>
      </c>
    </row>
    <row r="67" spans="1:63" ht="2.25" customHeight="1" x14ac:dyDescent="0.2">
      <c r="A67" s="23"/>
      <c r="B67" s="26"/>
      <c r="C67" s="46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8"/>
    </row>
    <row r="68" spans="1:63" x14ac:dyDescent="0.2">
      <c r="A68" s="23" t="s">
        <v>4</v>
      </c>
      <c r="B68" s="24" t="s">
        <v>9</v>
      </c>
      <c r="C68" s="46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8"/>
    </row>
    <row r="69" spans="1:63" x14ac:dyDescent="0.2">
      <c r="A69" s="23" t="s">
        <v>78</v>
      </c>
      <c r="B69" s="26" t="s">
        <v>19</v>
      </c>
      <c r="C69" s="46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8"/>
    </row>
    <row r="70" spans="1:63" x14ac:dyDescent="0.2">
      <c r="A70" s="23"/>
      <c r="B70" s="30" t="s">
        <v>39</v>
      </c>
      <c r="C70" s="31"/>
      <c r="D70" s="28"/>
      <c r="E70" s="28"/>
      <c r="F70" s="28"/>
      <c r="G70" s="37"/>
      <c r="H70" s="31"/>
      <c r="I70" s="28"/>
      <c r="J70" s="28"/>
      <c r="K70" s="28"/>
      <c r="L70" s="37"/>
      <c r="M70" s="31"/>
      <c r="N70" s="28"/>
      <c r="O70" s="28"/>
      <c r="P70" s="28"/>
      <c r="Q70" s="37"/>
      <c r="R70" s="31"/>
      <c r="S70" s="28"/>
      <c r="T70" s="28"/>
      <c r="U70" s="28"/>
      <c r="V70" s="37"/>
      <c r="W70" s="31"/>
      <c r="X70" s="28"/>
      <c r="Y70" s="28"/>
      <c r="Z70" s="28"/>
      <c r="AA70" s="37"/>
      <c r="AB70" s="31"/>
      <c r="AC70" s="28"/>
      <c r="AD70" s="28"/>
      <c r="AE70" s="28"/>
      <c r="AF70" s="37"/>
      <c r="AG70" s="31"/>
      <c r="AH70" s="28"/>
      <c r="AI70" s="28"/>
      <c r="AJ70" s="28"/>
      <c r="AK70" s="37"/>
      <c r="AL70" s="31"/>
      <c r="AM70" s="28"/>
      <c r="AN70" s="28"/>
      <c r="AO70" s="28"/>
      <c r="AP70" s="37"/>
      <c r="AQ70" s="31"/>
      <c r="AR70" s="28"/>
      <c r="AS70" s="28"/>
      <c r="AT70" s="28"/>
      <c r="AU70" s="37"/>
      <c r="AV70" s="31"/>
      <c r="AW70" s="28"/>
      <c r="AX70" s="28"/>
      <c r="AY70" s="28"/>
      <c r="AZ70" s="37"/>
      <c r="BA70" s="31"/>
      <c r="BB70" s="28"/>
      <c r="BC70" s="28"/>
      <c r="BD70" s="28"/>
      <c r="BE70" s="37"/>
      <c r="BF70" s="31"/>
      <c r="BG70" s="28"/>
      <c r="BH70" s="28"/>
      <c r="BI70" s="28"/>
      <c r="BJ70" s="37"/>
      <c r="BK70" s="29"/>
    </row>
    <row r="71" spans="1:63" x14ac:dyDescent="0.2">
      <c r="A71" s="23"/>
      <c r="B71" s="30" t="s">
        <v>87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31">
        <v>0</v>
      </c>
      <c r="AJ71" s="31">
        <v>0</v>
      </c>
      <c r="AK71" s="31">
        <v>0</v>
      </c>
      <c r="AL71" s="31">
        <v>0</v>
      </c>
      <c r="AM71" s="31">
        <v>0</v>
      </c>
      <c r="AN71" s="31">
        <v>0</v>
      </c>
      <c r="AO71" s="31">
        <v>0</v>
      </c>
      <c r="AP71" s="31">
        <v>0</v>
      </c>
      <c r="AQ71" s="31">
        <v>0</v>
      </c>
      <c r="AR71" s="31">
        <v>0</v>
      </c>
      <c r="AS71" s="31">
        <v>0</v>
      </c>
      <c r="AT71" s="31">
        <v>0</v>
      </c>
      <c r="AU71" s="31">
        <v>0</v>
      </c>
      <c r="AV71" s="31">
        <v>0</v>
      </c>
      <c r="AW71" s="31">
        <v>0</v>
      </c>
      <c r="AX71" s="31">
        <v>0</v>
      </c>
      <c r="AY71" s="31">
        <v>0</v>
      </c>
      <c r="AZ71" s="31">
        <v>0</v>
      </c>
      <c r="BA71" s="31">
        <v>0</v>
      </c>
      <c r="BB71" s="31">
        <v>0</v>
      </c>
      <c r="BC71" s="31">
        <v>0</v>
      </c>
      <c r="BD71" s="31">
        <v>0</v>
      </c>
      <c r="BE71" s="31">
        <v>0</v>
      </c>
      <c r="BF71" s="31">
        <v>0</v>
      </c>
      <c r="BG71" s="31">
        <v>0</v>
      </c>
      <c r="BH71" s="31">
        <v>0</v>
      </c>
      <c r="BI71" s="31">
        <v>0</v>
      </c>
      <c r="BJ71" s="31">
        <v>0</v>
      </c>
      <c r="BK71" s="29">
        <f>SUM(C71:BJ71)</f>
        <v>0</v>
      </c>
    </row>
    <row r="72" spans="1:63" x14ac:dyDescent="0.2">
      <c r="A72" s="23" t="s">
        <v>79</v>
      </c>
      <c r="B72" s="26" t="s">
        <v>20</v>
      </c>
      <c r="C72" s="46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8"/>
    </row>
    <row r="73" spans="1:63" x14ac:dyDescent="0.2">
      <c r="A73" s="23"/>
      <c r="B73" s="30" t="s">
        <v>138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31">
        <v>0</v>
      </c>
      <c r="AJ73" s="31">
        <v>0</v>
      </c>
      <c r="AK73" s="31">
        <v>0</v>
      </c>
      <c r="AL73" s="31">
        <v>0</v>
      </c>
      <c r="AM73" s="31">
        <v>0</v>
      </c>
      <c r="AN73" s="31">
        <v>0</v>
      </c>
      <c r="AO73" s="31">
        <v>0</v>
      </c>
      <c r="AP73" s="31">
        <v>0</v>
      </c>
      <c r="AQ73" s="31">
        <v>0</v>
      </c>
      <c r="AR73" s="31">
        <v>0</v>
      </c>
      <c r="AS73" s="31">
        <v>0</v>
      </c>
      <c r="AT73" s="31">
        <v>0</v>
      </c>
      <c r="AU73" s="31">
        <v>0</v>
      </c>
      <c r="AV73" s="31">
        <v>0.51267379326058005</v>
      </c>
      <c r="AW73" s="31">
        <v>69.521925212585785</v>
      </c>
      <c r="AX73" s="31">
        <v>6.3912000483352589</v>
      </c>
      <c r="AY73" s="31">
        <v>0</v>
      </c>
      <c r="AZ73" s="31">
        <v>2.434659807359727</v>
      </c>
      <c r="BA73" s="31">
        <v>0</v>
      </c>
      <c r="BB73" s="31">
        <v>0</v>
      </c>
      <c r="BC73" s="31">
        <v>0</v>
      </c>
      <c r="BD73" s="31">
        <v>0</v>
      </c>
      <c r="BE73" s="31">
        <v>0</v>
      </c>
      <c r="BF73" s="31">
        <v>0.11754969796277212</v>
      </c>
      <c r="BG73" s="31">
        <v>8.494509763160003E-3</v>
      </c>
      <c r="BH73" s="31">
        <v>0</v>
      </c>
      <c r="BI73" s="31">
        <v>0</v>
      </c>
      <c r="BJ73" s="31">
        <v>0.41920607900218354</v>
      </c>
      <c r="BK73" s="29">
        <f t="shared" ref="BK73:BK78" si="22">SUM(C73:BJ73)</f>
        <v>79.405709148269452</v>
      </c>
    </row>
    <row r="74" spans="1:63" x14ac:dyDescent="0.2">
      <c r="A74" s="23"/>
      <c r="B74" s="30" t="s">
        <v>139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31">
        <v>0</v>
      </c>
      <c r="AJ74" s="31">
        <v>0</v>
      </c>
      <c r="AK74" s="31">
        <v>0</v>
      </c>
      <c r="AL74" s="31">
        <v>0</v>
      </c>
      <c r="AM74" s="31">
        <v>0</v>
      </c>
      <c r="AN74" s="31">
        <v>0</v>
      </c>
      <c r="AO74" s="31">
        <v>0</v>
      </c>
      <c r="AP74" s="31">
        <v>0</v>
      </c>
      <c r="AQ74" s="31">
        <v>0</v>
      </c>
      <c r="AR74" s="31">
        <v>0</v>
      </c>
      <c r="AS74" s="31">
        <v>0</v>
      </c>
      <c r="AT74" s="31">
        <v>0</v>
      </c>
      <c r="AU74" s="31">
        <v>0</v>
      </c>
      <c r="AV74" s="31">
        <v>0.15917489900236609</v>
      </c>
      <c r="AW74" s="31">
        <v>156.93915960951705</v>
      </c>
      <c r="AX74" s="31">
        <v>254.50426248009074</v>
      </c>
      <c r="AY74" s="31">
        <v>0</v>
      </c>
      <c r="AZ74" s="31">
        <v>0</v>
      </c>
      <c r="BA74" s="31">
        <v>0</v>
      </c>
      <c r="BB74" s="31">
        <v>0</v>
      </c>
      <c r="BC74" s="31">
        <v>0</v>
      </c>
      <c r="BD74" s="31">
        <v>0</v>
      </c>
      <c r="BE74" s="31">
        <v>0</v>
      </c>
      <c r="BF74" s="31">
        <v>0.11240721539627761</v>
      </c>
      <c r="BG74" s="31">
        <v>11.497281439690951</v>
      </c>
      <c r="BH74" s="31">
        <v>0</v>
      </c>
      <c r="BI74" s="31">
        <v>0</v>
      </c>
      <c r="BJ74" s="31">
        <v>0.54386093365585342</v>
      </c>
      <c r="BK74" s="29">
        <f t="shared" si="22"/>
        <v>423.75614657735326</v>
      </c>
    </row>
    <row r="75" spans="1:63" x14ac:dyDescent="0.2">
      <c r="A75" s="23"/>
      <c r="B75" s="30" t="s">
        <v>140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0.12000178794768908</v>
      </c>
      <c r="AW75" s="31">
        <v>64.529639705647796</v>
      </c>
      <c r="AX75" s="31">
        <v>249.01563030442281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3.5938957280728413E-2</v>
      </c>
      <c r="BG75" s="31">
        <v>8.262442720211052E-5</v>
      </c>
      <c r="BH75" s="31">
        <v>0</v>
      </c>
      <c r="BI75" s="31">
        <v>0</v>
      </c>
      <c r="BJ75" s="31">
        <v>0</v>
      </c>
      <c r="BK75" s="29">
        <f t="shared" si="22"/>
        <v>313.70129337972622</v>
      </c>
    </row>
    <row r="76" spans="1:63" x14ac:dyDescent="0.2">
      <c r="A76" s="23"/>
      <c r="B76" s="30" t="s">
        <v>141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0.67587818021938673</v>
      </c>
      <c r="AW76" s="31">
        <v>0.68066263624698431</v>
      </c>
      <c r="AX76" s="31">
        <v>271.27104749104063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2.0922965577483419</v>
      </c>
      <c r="BG76" s="31">
        <v>1.9634096414208795E-4</v>
      </c>
      <c r="BH76" s="31">
        <v>0</v>
      </c>
      <c r="BI76" s="31">
        <v>0</v>
      </c>
      <c r="BJ76" s="31">
        <v>0</v>
      </c>
      <c r="BK76" s="29">
        <f t="shared" si="22"/>
        <v>274.72008120621945</v>
      </c>
    </row>
    <row r="77" spans="1:63" x14ac:dyDescent="0.2">
      <c r="A77" s="23"/>
      <c r="B77" s="30" t="s">
        <v>88</v>
      </c>
      <c r="C77" s="31">
        <f>SUM(C73:C76)</f>
        <v>0</v>
      </c>
      <c r="D77" s="31">
        <f t="shared" ref="D77:BJ77" si="23">SUM(D73:D76)</f>
        <v>0</v>
      </c>
      <c r="E77" s="31">
        <f t="shared" si="23"/>
        <v>0</v>
      </c>
      <c r="F77" s="31">
        <f t="shared" si="23"/>
        <v>0</v>
      </c>
      <c r="G77" s="31">
        <f t="shared" si="23"/>
        <v>0</v>
      </c>
      <c r="H77" s="31">
        <f t="shared" si="23"/>
        <v>0</v>
      </c>
      <c r="I77" s="31">
        <f t="shared" si="23"/>
        <v>0</v>
      </c>
      <c r="J77" s="31">
        <f t="shared" si="23"/>
        <v>0</v>
      </c>
      <c r="K77" s="31">
        <f t="shared" si="23"/>
        <v>0</v>
      </c>
      <c r="L77" s="31">
        <f t="shared" si="23"/>
        <v>0</v>
      </c>
      <c r="M77" s="31">
        <f t="shared" si="23"/>
        <v>0</v>
      </c>
      <c r="N77" s="31">
        <f t="shared" si="23"/>
        <v>0</v>
      </c>
      <c r="O77" s="31">
        <f t="shared" si="23"/>
        <v>0</v>
      </c>
      <c r="P77" s="31">
        <f t="shared" si="23"/>
        <v>0</v>
      </c>
      <c r="Q77" s="31">
        <f t="shared" si="23"/>
        <v>0</v>
      </c>
      <c r="R77" s="31">
        <f t="shared" si="23"/>
        <v>0</v>
      </c>
      <c r="S77" s="31">
        <f t="shared" si="23"/>
        <v>0</v>
      </c>
      <c r="T77" s="31">
        <f t="shared" si="23"/>
        <v>0</v>
      </c>
      <c r="U77" s="31">
        <f t="shared" si="23"/>
        <v>0</v>
      </c>
      <c r="V77" s="31">
        <f t="shared" si="23"/>
        <v>0</v>
      </c>
      <c r="W77" s="31">
        <f t="shared" si="23"/>
        <v>0</v>
      </c>
      <c r="X77" s="31">
        <f t="shared" si="23"/>
        <v>0</v>
      </c>
      <c r="Y77" s="31">
        <f t="shared" si="23"/>
        <v>0</v>
      </c>
      <c r="Z77" s="31">
        <f t="shared" si="23"/>
        <v>0</v>
      </c>
      <c r="AA77" s="31">
        <f t="shared" si="23"/>
        <v>0</v>
      </c>
      <c r="AB77" s="31">
        <f t="shared" si="23"/>
        <v>0</v>
      </c>
      <c r="AC77" s="31">
        <f t="shared" si="23"/>
        <v>0</v>
      </c>
      <c r="AD77" s="31">
        <f t="shared" si="23"/>
        <v>0</v>
      </c>
      <c r="AE77" s="31">
        <f t="shared" si="23"/>
        <v>0</v>
      </c>
      <c r="AF77" s="31">
        <f t="shared" si="23"/>
        <v>0</v>
      </c>
      <c r="AG77" s="31">
        <f t="shared" si="23"/>
        <v>0</v>
      </c>
      <c r="AH77" s="31">
        <f t="shared" si="23"/>
        <v>0</v>
      </c>
      <c r="AI77" s="31">
        <f t="shared" si="23"/>
        <v>0</v>
      </c>
      <c r="AJ77" s="31">
        <f t="shared" si="23"/>
        <v>0</v>
      </c>
      <c r="AK77" s="31">
        <f t="shared" si="23"/>
        <v>0</v>
      </c>
      <c r="AL77" s="31">
        <f t="shared" si="23"/>
        <v>0</v>
      </c>
      <c r="AM77" s="31">
        <f t="shared" si="23"/>
        <v>0</v>
      </c>
      <c r="AN77" s="31">
        <f t="shared" si="23"/>
        <v>0</v>
      </c>
      <c r="AO77" s="31">
        <f t="shared" si="23"/>
        <v>0</v>
      </c>
      <c r="AP77" s="31">
        <f t="shared" si="23"/>
        <v>0</v>
      </c>
      <c r="AQ77" s="31">
        <f t="shared" si="23"/>
        <v>0</v>
      </c>
      <c r="AR77" s="31">
        <f t="shared" si="23"/>
        <v>0</v>
      </c>
      <c r="AS77" s="31">
        <f t="shared" si="23"/>
        <v>0</v>
      </c>
      <c r="AT77" s="31">
        <f t="shared" si="23"/>
        <v>0</v>
      </c>
      <c r="AU77" s="31">
        <f t="shared" si="23"/>
        <v>0</v>
      </c>
      <c r="AV77" s="31">
        <f t="shared" si="23"/>
        <v>1.4677286604300219</v>
      </c>
      <c r="AW77" s="31">
        <f t="shared" si="23"/>
        <v>291.67138716399762</v>
      </c>
      <c r="AX77" s="31">
        <f t="shared" si="23"/>
        <v>781.18214032388937</v>
      </c>
      <c r="AY77" s="31">
        <f t="shared" si="23"/>
        <v>0</v>
      </c>
      <c r="AZ77" s="31">
        <f t="shared" si="23"/>
        <v>2.434659807359727</v>
      </c>
      <c r="BA77" s="31">
        <f t="shared" si="23"/>
        <v>0</v>
      </c>
      <c r="BB77" s="31">
        <f t="shared" si="23"/>
        <v>0</v>
      </c>
      <c r="BC77" s="31">
        <f t="shared" si="23"/>
        <v>0</v>
      </c>
      <c r="BD77" s="31">
        <f t="shared" si="23"/>
        <v>0</v>
      </c>
      <c r="BE77" s="31">
        <f t="shared" si="23"/>
        <v>0</v>
      </c>
      <c r="BF77" s="31">
        <f t="shared" si="23"/>
        <v>2.3581924283881199</v>
      </c>
      <c r="BG77" s="31">
        <f t="shared" si="23"/>
        <v>11.506054914845455</v>
      </c>
      <c r="BH77" s="31">
        <f t="shared" si="23"/>
        <v>0</v>
      </c>
      <c r="BI77" s="31">
        <f t="shared" si="23"/>
        <v>0</v>
      </c>
      <c r="BJ77" s="31">
        <f t="shared" si="23"/>
        <v>0.96306701265803696</v>
      </c>
      <c r="BK77" s="29">
        <f t="shared" si="22"/>
        <v>1091.5832303115683</v>
      </c>
    </row>
    <row r="78" spans="1:63" x14ac:dyDescent="0.2">
      <c r="A78" s="23"/>
      <c r="B78" s="33" t="s">
        <v>86</v>
      </c>
      <c r="C78" s="31">
        <f>C71+C77</f>
        <v>0</v>
      </c>
      <c r="D78" s="31">
        <f t="shared" ref="D78:BJ78" si="24">D71+D77</f>
        <v>0</v>
      </c>
      <c r="E78" s="31">
        <f t="shared" si="24"/>
        <v>0</v>
      </c>
      <c r="F78" s="31">
        <f t="shared" si="24"/>
        <v>0</v>
      </c>
      <c r="G78" s="31">
        <f t="shared" si="24"/>
        <v>0</v>
      </c>
      <c r="H78" s="31">
        <f t="shared" si="24"/>
        <v>0</v>
      </c>
      <c r="I78" s="31">
        <f t="shared" si="24"/>
        <v>0</v>
      </c>
      <c r="J78" s="31">
        <f t="shared" si="24"/>
        <v>0</v>
      </c>
      <c r="K78" s="31">
        <f t="shared" si="24"/>
        <v>0</v>
      </c>
      <c r="L78" s="31">
        <f t="shared" si="24"/>
        <v>0</v>
      </c>
      <c r="M78" s="31">
        <f t="shared" si="24"/>
        <v>0</v>
      </c>
      <c r="N78" s="31">
        <f t="shared" si="24"/>
        <v>0</v>
      </c>
      <c r="O78" s="31">
        <f t="shared" si="24"/>
        <v>0</v>
      </c>
      <c r="P78" s="31">
        <f t="shared" si="24"/>
        <v>0</v>
      </c>
      <c r="Q78" s="31">
        <f t="shared" si="24"/>
        <v>0</v>
      </c>
      <c r="R78" s="31">
        <f t="shared" si="24"/>
        <v>0</v>
      </c>
      <c r="S78" s="31">
        <f t="shared" si="24"/>
        <v>0</v>
      </c>
      <c r="T78" s="31">
        <f t="shared" si="24"/>
        <v>0</v>
      </c>
      <c r="U78" s="31">
        <f t="shared" si="24"/>
        <v>0</v>
      </c>
      <c r="V78" s="31">
        <f t="shared" si="24"/>
        <v>0</v>
      </c>
      <c r="W78" s="31">
        <f t="shared" si="24"/>
        <v>0</v>
      </c>
      <c r="X78" s="31">
        <f t="shared" si="24"/>
        <v>0</v>
      </c>
      <c r="Y78" s="31">
        <f t="shared" si="24"/>
        <v>0</v>
      </c>
      <c r="Z78" s="31">
        <f t="shared" si="24"/>
        <v>0</v>
      </c>
      <c r="AA78" s="31">
        <f t="shared" si="24"/>
        <v>0</v>
      </c>
      <c r="AB78" s="31">
        <f t="shared" si="24"/>
        <v>0</v>
      </c>
      <c r="AC78" s="31">
        <f t="shared" si="24"/>
        <v>0</v>
      </c>
      <c r="AD78" s="31">
        <f t="shared" si="24"/>
        <v>0</v>
      </c>
      <c r="AE78" s="31">
        <f t="shared" si="24"/>
        <v>0</v>
      </c>
      <c r="AF78" s="31">
        <f t="shared" si="24"/>
        <v>0</v>
      </c>
      <c r="AG78" s="31">
        <f t="shared" si="24"/>
        <v>0</v>
      </c>
      <c r="AH78" s="31">
        <f t="shared" si="24"/>
        <v>0</v>
      </c>
      <c r="AI78" s="31">
        <f t="shared" si="24"/>
        <v>0</v>
      </c>
      <c r="AJ78" s="31">
        <f t="shared" si="24"/>
        <v>0</v>
      </c>
      <c r="AK78" s="31">
        <f t="shared" si="24"/>
        <v>0</v>
      </c>
      <c r="AL78" s="31">
        <f t="shared" si="24"/>
        <v>0</v>
      </c>
      <c r="AM78" s="31">
        <f t="shared" si="24"/>
        <v>0</v>
      </c>
      <c r="AN78" s="31">
        <f t="shared" si="24"/>
        <v>0</v>
      </c>
      <c r="AO78" s="31">
        <f t="shared" si="24"/>
        <v>0</v>
      </c>
      <c r="AP78" s="31">
        <f t="shared" si="24"/>
        <v>0</v>
      </c>
      <c r="AQ78" s="31">
        <f t="shared" si="24"/>
        <v>0</v>
      </c>
      <c r="AR78" s="31">
        <f t="shared" si="24"/>
        <v>0</v>
      </c>
      <c r="AS78" s="31">
        <f t="shared" si="24"/>
        <v>0</v>
      </c>
      <c r="AT78" s="31">
        <f t="shared" si="24"/>
        <v>0</v>
      </c>
      <c r="AU78" s="31">
        <f t="shared" si="24"/>
        <v>0</v>
      </c>
      <c r="AV78" s="31">
        <f t="shared" si="24"/>
        <v>1.4677286604300219</v>
      </c>
      <c r="AW78" s="31">
        <f t="shared" si="24"/>
        <v>291.67138716399762</v>
      </c>
      <c r="AX78" s="31">
        <f t="shared" si="24"/>
        <v>781.18214032388937</v>
      </c>
      <c r="AY78" s="31">
        <f t="shared" si="24"/>
        <v>0</v>
      </c>
      <c r="AZ78" s="31">
        <f t="shared" si="24"/>
        <v>2.434659807359727</v>
      </c>
      <c r="BA78" s="31">
        <f t="shared" si="24"/>
        <v>0</v>
      </c>
      <c r="BB78" s="31">
        <f t="shared" si="24"/>
        <v>0</v>
      </c>
      <c r="BC78" s="31">
        <f t="shared" si="24"/>
        <v>0</v>
      </c>
      <c r="BD78" s="31">
        <f t="shared" si="24"/>
        <v>0</v>
      </c>
      <c r="BE78" s="31">
        <f t="shared" si="24"/>
        <v>0</v>
      </c>
      <c r="BF78" s="31">
        <f t="shared" si="24"/>
        <v>2.3581924283881199</v>
      </c>
      <c r="BG78" s="31">
        <f t="shared" si="24"/>
        <v>11.506054914845455</v>
      </c>
      <c r="BH78" s="31">
        <f t="shared" si="24"/>
        <v>0</v>
      </c>
      <c r="BI78" s="31">
        <f t="shared" si="24"/>
        <v>0</v>
      </c>
      <c r="BJ78" s="31">
        <f t="shared" si="24"/>
        <v>0.96306701265803696</v>
      </c>
      <c r="BK78" s="29">
        <f t="shared" si="22"/>
        <v>1091.5832303115683</v>
      </c>
    </row>
    <row r="79" spans="1:63" ht="4.5" customHeight="1" x14ac:dyDescent="0.2">
      <c r="A79" s="23"/>
      <c r="B79" s="26"/>
      <c r="C79" s="46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8"/>
    </row>
    <row r="80" spans="1:63" x14ac:dyDescent="0.2">
      <c r="A80" s="23" t="s">
        <v>21</v>
      </c>
      <c r="B80" s="24" t="s">
        <v>22</v>
      </c>
      <c r="C80" s="46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8"/>
    </row>
    <row r="81" spans="1:63" x14ac:dyDescent="0.2">
      <c r="A81" s="23" t="s">
        <v>78</v>
      </c>
      <c r="B81" s="26" t="s">
        <v>23</v>
      </c>
      <c r="C81" s="46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8"/>
    </row>
    <row r="82" spans="1:63" x14ac:dyDescent="0.2">
      <c r="A82" s="23"/>
      <c r="B82" s="30" t="s">
        <v>39</v>
      </c>
      <c r="C82" s="31"/>
      <c r="D82" s="28"/>
      <c r="E82" s="28"/>
      <c r="F82" s="28"/>
      <c r="G82" s="37"/>
      <c r="H82" s="31"/>
      <c r="I82" s="28"/>
      <c r="J82" s="28"/>
      <c r="K82" s="28"/>
      <c r="L82" s="37"/>
      <c r="M82" s="31"/>
      <c r="N82" s="28"/>
      <c r="O82" s="28"/>
      <c r="P82" s="28"/>
      <c r="Q82" s="37"/>
      <c r="R82" s="31"/>
      <c r="S82" s="28"/>
      <c r="T82" s="28"/>
      <c r="U82" s="28"/>
      <c r="V82" s="37"/>
      <c r="W82" s="31"/>
      <c r="X82" s="28"/>
      <c r="Y82" s="28"/>
      <c r="Z82" s="28"/>
      <c r="AA82" s="37"/>
      <c r="AB82" s="31"/>
      <c r="AC82" s="28"/>
      <c r="AD82" s="28"/>
      <c r="AE82" s="28"/>
      <c r="AF82" s="37"/>
      <c r="AG82" s="31"/>
      <c r="AH82" s="28"/>
      <c r="AI82" s="28"/>
      <c r="AJ82" s="28"/>
      <c r="AK82" s="37"/>
      <c r="AL82" s="31"/>
      <c r="AM82" s="28"/>
      <c r="AN82" s="28"/>
      <c r="AO82" s="28"/>
      <c r="AP82" s="37"/>
      <c r="AQ82" s="31"/>
      <c r="AR82" s="28"/>
      <c r="AS82" s="28"/>
      <c r="AT82" s="28"/>
      <c r="AU82" s="37"/>
      <c r="AV82" s="31"/>
      <c r="AW82" s="28"/>
      <c r="AX82" s="28"/>
      <c r="AY82" s="28"/>
      <c r="AZ82" s="37"/>
      <c r="BA82" s="31"/>
      <c r="BB82" s="28"/>
      <c r="BC82" s="28"/>
      <c r="BD82" s="28"/>
      <c r="BE82" s="37"/>
      <c r="BF82" s="31"/>
      <c r="BG82" s="28"/>
      <c r="BH82" s="28"/>
      <c r="BI82" s="28"/>
      <c r="BJ82" s="37"/>
      <c r="BK82" s="29"/>
    </row>
    <row r="83" spans="1:63" x14ac:dyDescent="0.2">
      <c r="A83" s="23"/>
      <c r="B83" s="33" t="s">
        <v>85</v>
      </c>
      <c r="C83" s="31">
        <v>0</v>
      </c>
      <c r="D83" s="28">
        <v>0</v>
      </c>
      <c r="E83" s="28">
        <v>0</v>
      </c>
      <c r="F83" s="28">
        <v>0</v>
      </c>
      <c r="G83" s="37">
        <v>0</v>
      </c>
      <c r="H83" s="31">
        <v>0</v>
      </c>
      <c r="I83" s="28">
        <v>0</v>
      </c>
      <c r="J83" s="28">
        <v>0</v>
      </c>
      <c r="K83" s="28">
        <v>0</v>
      </c>
      <c r="L83" s="37">
        <v>0</v>
      </c>
      <c r="M83" s="31">
        <v>0</v>
      </c>
      <c r="N83" s="28">
        <v>0</v>
      </c>
      <c r="O83" s="28">
        <v>0</v>
      </c>
      <c r="P83" s="28">
        <v>0</v>
      </c>
      <c r="Q83" s="37">
        <v>0</v>
      </c>
      <c r="R83" s="31">
        <v>0</v>
      </c>
      <c r="S83" s="28">
        <v>0</v>
      </c>
      <c r="T83" s="28">
        <v>0</v>
      </c>
      <c r="U83" s="28">
        <v>0</v>
      </c>
      <c r="V83" s="37">
        <v>0</v>
      </c>
      <c r="W83" s="31">
        <v>0</v>
      </c>
      <c r="X83" s="28">
        <v>0</v>
      </c>
      <c r="Y83" s="28">
        <v>0</v>
      </c>
      <c r="Z83" s="28">
        <v>0</v>
      </c>
      <c r="AA83" s="37">
        <v>0</v>
      </c>
      <c r="AB83" s="31">
        <v>0</v>
      </c>
      <c r="AC83" s="28">
        <v>0</v>
      </c>
      <c r="AD83" s="28">
        <v>0</v>
      </c>
      <c r="AE83" s="28">
        <v>0</v>
      </c>
      <c r="AF83" s="37">
        <v>0</v>
      </c>
      <c r="AG83" s="31">
        <v>0</v>
      </c>
      <c r="AH83" s="28">
        <v>0</v>
      </c>
      <c r="AI83" s="28">
        <v>0</v>
      </c>
      <c r="AJ83" s="28">
        <v>0</v>
      </c>
      <c r="AK83" s="37">
        <v>0</v>
      </c>
      <c r="AL83" s="31">
        <v>0</v>
      </c>
      <c r="AM83" s="28">
        <v>0</v>
      </c>
      <c r="AN83" s="28">
        <v>0</v>
      </c>
      <c r="AO83" s="28">
        <v>0</v>
      </c>
      <c r="AP83" s="37">
        <v>0</v>
      </c>
      <c r="AQ83" s="31">
        <v>0</v>
      </c>
      <c r="AR83" s="28">
        <v>0</v>
      </c>
      <c r="AS83" s="28">
        <v>0</v>
      </c>
      <c r="AT83" s="28">
        <v>0</v>
      </c>
      <c r="AU83" s="37">
        <v>0</v>
      </c>
      <c r="AV83" s="31">
        <v>0</v>
      </c>
      <c r="AW83" s="28">
        <v>0</v>
      </c>
      <c r="AX83" s="28">
        <v>0</v>
      </c>
      <c r="AY83" s="28">
        <v>0</v>
      </c>
      <c r="AZ83" s="37">
        <v>0</v>
      </c>
      <c r="BA83" s="31">
        <v>0</v>
      </c>
      <c r="BB83" s="28">
        <v>0</v>
      </c>
      <c r="BC83" s="28">
        <v>0</v>
      </c>
      <c r="BD83" s="28">
        <v>0</v>
      </c>
      <c r="BE83" s="37">
        <v>0</v>
      </c>
      <c r="BF83" s="31">
        <v>0</v>
      </c>
      <c r="BG83" s="28">
        <v>0</v>
      </c>
      <c r="BH83" s="28">
        <v>0</v>
      </c>
      <c r="BI83" s="28">
        <v>0</v>
      </c>
      <c r="BJ83" s="37">
        <v>0</v>
      </c>
      <c r="BK83" s="29">
        <f>SUM(C83:BJ83)</f>
        <v>0</v>
      </c>
    </row>
    <row r="84" spans="1:63" ht="4.5" customHeight="1" x14ac:dyDescent="0.2">
      <c r="A84" s="23"/>
      <c r="B84" s="38"/>
      <c r="C84" s="46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8"/>
    </row>
    <row r="85" spans="1:63" x14ac:dyDescent="0.2">
      <c r="A85" s="23"/>
      <c r="B85" s="39" t="s">
        <v>101</v>
      </c>
      <c r="C85" s="40">
        <f t="shared" ref="C85:AH85" si="25">C42+C61+C66+C78+C83</f>
        <v>0</v>
      </c>
      <c r="D85" s="40">
        <f t="shared" si="25"/>
        <v>0</v>
      </c>
      <c r="E85" s="40">
        <f t="shared" si="25"/>
        <v>0</v>
      </c>
      <c r="F85" s="40">
        <f t="shared" si="25"/>
        <v>0</v>
      </c>
      <c r="G85" s="40">
        <f t="shared" si="25"/>
        <v>0</v>
      </c>
      <c r="H85" s="40">
        <f t="shared" si="25"/>
        <v>44.328415856846945</v>
      </c>
      <c r="I85" s="40">
        <f t="shared" si="25"/>
        <v>9000.4598967874572</v>
      </c>
      <c r="J85" s="40">
        <f t="shared" si="25"/>
        <v>3188.9369680407035</v>
      </c>
      <c r="K85" s="40">
        <f t="shared" si="25"/>
        <v>14.591194807887042</v>
      </c>
      <c r="L85" s="40">
        <f t="shared" si="25"/>
        <v>1270.0447077895301</v>
      </c>
      <c r="M85" s="40">
        <f t="shared" si="25"/>
        <v>0</v>
      </c>
      <c r="N85" s="40">
        <f t="shared" si="25"/>
        <v>0</v>
      </c>
      <c r="O85" s="40">
        <f t="shared" si="25"/>
        <v>0</v>
      </c>
      <c r="P85" s="40">
        <f t="shared" si="25"/>
        <v>0</v>
      </c>
      <c r="Q85" s="40">
        <f t="shared" si="25"/>
        <v>0</v>
      </c>
      <c r="R85" s="40">
        <f t="shared" si="25"/>
        <v>58.530804608066632</v>
      </c>
      <c r="S85" s="40">
        <f t="shared" si="25"/>
        <v>729.93341423233016</v>
      </c>
      <c r="T85" s="40">
        <f t="shared" si="25"/>
        <v>1575.0457377969508</v>
      </c>
      <c r="U85" s="40">
        <f t="shared" si="25"/>
        <v>0</v>
      </c>
      <c r="V85" s="40">
        <f t="shared" si="25"/>
        <v>87.291703562758187</v>
      </c>
      <c r="W85" s="40">
        <f t="shared" si="25"/>
        <v>1.1154635562239934</v>
      </c>
      <c r="X85" s="40">
        <f t="shared" si="25"/>
        <v>62.411175572824945</v>
      </c>
      <c r="Y85" s="40">
        <f t="shared" si="25"/>
        <v>0</v>
      </c>
      <c r="Z85" s="40">
        <f t="shared" si="25"/>
        <v>0</v>
      </c>
      <c r="AA85" s="40">
        <f t="shared" si="25"/>
        <v>1.8543207329171212</v>
      </c>
      <c r="AB85" s="40">
        <f t="shared" si="25"/>
        <v>0</v>
      </c>
      <c r="AC85" s="40">
        <f t="shared" si="25"/>
        <v>0</v>
      </c>
      <c r="AD85" s="40">
        <f t="shared" si="25"/>
        <v>0</v>
      </c>
      <c r="AE85" s="40">
        <f t="shared" si="25"/>
        <v>0</v>
      </c>
      <c r="AF85" s="40">
        <f t="shared" si="25"/>
        <v>0</v>
      </c>
      <c r="AG85" s="40">
        <f t="shared" si="25"/>
        <v>7.6563736984323327</v>
      </c>
      <c r="AH85" s="40">
        <f t="shared" si="25"/>
        <v>0.90592053272840611</v>
      </c>
      <c r="AI85" s="40">
        <f t="shared" ref="AI85:BK85" si="26">AI42+AI61+AI66+AI78+AI83</f>
        <v>0</v>
      </c>
      <c r="AJ85" s="40">
        <f t="shared" si="26"/>
        <v>0</v>
      </c>
      <c r="AK85" s="40">
        <f t="shared" si="26"/>
        <v>5.1043230388953109</v>
      </c>
      <c r="AL85" s="40">
        <f t="shared" si="26"/>
        <v>0</v>
      </c>
      <c r="AM85" s="40">
        <f t="shared" si="26"/>
        <v>0</v>
      </c>
      <c r="AN85" s="40">
        <f t="shared" si="26"/>
        <v>0</v>
      </c>
      <c r="AO85" s="40">
        <f t="shared" si="26"/>
        <v>0</v>
      </c>
      <c r="AP85" s="40">
        <f t="shared" si="26"/>
        <v>0</v>
      </c>
      <c r="AQ85" s="40">
        <f t="shared" si="26"/>
        <v>0</v>
      </c>
      <c r="AR85" s="40">
        <f t="shared" si="26"/>
        <v>0</v>
      </c>
      <c r="AS85" s="40">
        <f t="shared" si="26"/>
        <v>0</v>
      </c>
      <c r="AT85" s="40">
        <f t="shared" si="26"/>
        <v>0</v>
      </c>
      <c r="AU85" s="40">
        <f t="shared" si="26"/>
        <v>0</v>
      </c>
      <c r="AV85" s="40">
        <f t="shared" si="26"/>
        <v>538.26987400835378</v>
      </c>
      <c r="AW85" s="40">
        <f t="shared" si="26"/>
        <v>2664.2730663134257</v>
      </c>
      <c r="AX85" s="40">
        <f t="shared" si="26"/>
        <v>873.1169547868119</v>
      </c>
      <c r="AY85" s="40">
        <f t="shared" si="26"/>
        <v>16.711433645562806</v>
      </c>
      <c r="AZ85" s="40">
        <f t="shared" si="26"/>
        <v>614.12392029239697</v>
      </c>
      <c r="BA85" s="40">
        <f t="shared" si="26"/>
        <v>0</v>
      </c>
      <c r="BB85" s="40">
        <f t="shared" si="26"/>
        <v>0</v>
      </c>
      <c r="BC85" s="40">
        <f t="shared" si="26"/>
        <v>0</v>
      </c>
      <c r="BD85" s="40">
        <f t="shared" si="26"/>
        <v>0</v>
      </c>
      <c r="BE85" s="40">
        <f t="shared" si="26"/>
        <v>0</v>
      </c>
      <c r="BF85" s="40">
        <f t="shared" si="26"/>
        <v>905.70552519412615</v>
      </c>
      <c r="BG85" s="40">
        <f t="shared" si="26"/>
        <v>227.82611270741887</v>
      </c>
      <c r="BH85" s="40">
        <f t="shared" si="26"/>
        <v>221.32675390592701</v>
      </c>
      <c r="BI85" s="40">
        <f t="shared" si="26"/>
        <v>0</v>
      </c>
      <c r="BJ85" s="40">
        <f t="shared" si="26"/>
        <v>329.6264447668139</v>
      </c>
      <c r="BK85" s="40">
        <f t="shared" si="26"/>
        <v>22439.190506235391</v>
      </c>
    </row>
    <row r="86" spans="1:63" ht="4.5" customHeight="1" x14ac:dyDescent="0.2">
      <c r="A86" s="23"/>
      <c r="B86" s="39"/>
      <c r="C86" s="51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52"/>
    </row>
    <row r="87" spans="1:63" ht="14.25" customHeight="1" x14ac:dyDescent="0.3">
      <c r="A87" s="23" t="s">
        <v>5</v>
      </c>
      <c r="B87" s="21" t="s">
        <v>25</v>
      </c>
      <c r="C87" s="51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52"/>
    </row>
    <row r="88" spans="1:63" x14ac:dyDescent="0.2">
      <c r="A88" s="23"/>
      <c r="B88" s="30" t="s">
        <v>39</v>
      </c>
      <c r="C88" s="28"/>
      <c r="D88" s="28"/>
      <c r="E88" s="28"/>
      <c r="F88" s="28"/>
      <c r="G88" s="41"/>
      <c r="H88" s="31"/>
      <c r="I88" s="28"/>
      <c r="J88" s="28"/>
      <c r="K88" s="28"/>
      <c r="L88" s="41"/>
      <c r="M88" s="31"/>
      <c r="N88" s="28"/>
      <c r="O88" s="28"/>
      <c r="P88" s="28"/>
      <c r="Q88" s="41"/>
      <c r="R88" s="31"/>
      <c r="S88" s="28"/>
      <c r="T88" s="28"/>
      <c r="U88" s="28"/>
      <c r="V88" s="37"/>
      <c r="W88" s="42"/>
      <c r="X88" s="28"/>
      <c r="Y88" s="28"/>
      <c r="Z88" s="28"/>
      <c r="AA88" s="41"/>
      <c r="AB88" s="31"/>
      <c r="AC88" s="28"/>
      <c r="AD88" s="28"/>
      <c r="AE88" s="28"/>
      <c r="AF88" s="41"/>
      <c r="AG88" s="31"/>
      <c r="AH88" s="28"/>
      <c r="AI88" s="28"/>
      <c r="AJ88" s="28"/>
      <c r="AK88" s="41"/>
      <c r="AL88" s="31"/>
      <c r="AM88" s="28"/>
      <c r="AN88" s="28"/>
      <c r="AO88" s="28"/>
      <c r="AP88" s="41"/>
      <c r="AQ88" s="31"/>
      <c r="AR88" s="28"/>
      <c r="AS88" s="28"/>
      <c r="AT88" s="28"/>
      <c r="AU88" s="41"/>
      <c r="AV88" s="31"/>
      <c r="AW88" s="28"/>
      <c r="AX88" s="28"/>
      <c r="AY88" s="28"/>
      <c r="AZ88" s="41"/>
      <c r="BA88" s="31"/>
      <c r="BB88" s="28"/>
      <c r="BC88" s="28"/>
      <c r="BD88" s="28"/>
      <c r="BE88" s="41"/>
      <c r="BF88" s="31"/>
      <c r="BG88" s="28"/>
      <c r="BH88" s="28"/>
      <c r="BI88" s="28"/>
      <c r="BJ88" s="41"/>
      <c r="BK88" s="31"/>
    </row>
    <row r="89" spans="1:63" ht="13.5" thickBot="1" x14ac:dyDescent="0.25">
      <c r="A89" s="43"/>
      <c r="B89" s="33" t="s">
        <v>85</v>
      </c>
      <c r="C89" s="28">
        <v>0</v>
      </c>
      <c r="D89" s="28">
        <v>0</v>
      </c>
      <c r="E89" s="28">
        <v>0</v>
      </c>
      <c r="F89" s="28">
        <v>0</v>
      </c>
      <c r="G89" s="41">
        <v>0</v>
      </c>
      <c r="H89" s="31">
        <v>0</v>
      </c>
      <c r="I89" s="28">
        <v>0</v>
      </c>
      <c r="J89" s="28">
        <v>0</v>
      </c>
      <c r="K89" s="28">
        <v>0</v>
      </c>
      <c r="L89" s="41">
        <v>0</v>
      </c>
      <c r="M89" s="31">
        <v>0</v>
      </c>
      <c r="N89" s="28">
        <v>0</v>
      </c>
      <c r="O89" s="28">
        <v>0</v>
      </c>
      <c r="P89" s="28">
        <v>0</v>
      </c>
      <c r="Q89" s="41">
        <v>0</v>
      </c>
      <c r="R89" s="31">
        <v>0</v>
      </c>
      <c r="S89" s="28">
        <v>0</v>
      </c>
      <c r="T89" s="28">
        <v>0</v>
      </c>
      <c r="U89" s="28">
        <v>0</v>
      </c>
      <c r="V89" s="37">
        <v>0</v>
      </c>
      <c r="W89" s="42">
        <v>0</v>
      </c>
      <c r="X89" s="28">
        <v>0</v>
      </c>
      <c r="Y89" s="28">
        <v>0</v>
      </c>
      <c r="Z89" s="28">
        <v>0</v>
      </c>
      <c r="AA89" s="41">
        <v>0</v>
      </c>
      <c r="AB89" s="31">
        <v>0</v>
      </c>
      <c r="AC89" s="28">
        <v>0</v>
      </c>
      <c r="AD89" s="28">
        <v>0</v>
      </c>
      <c r="AE89" s="28">
        <v>0</v>
      </c>
      <c r="AF89" s="41">
        <v>0</v>
      </c>
      <c r="AG89" s="31">
        <v>0</v>
      </c>
      <c r="AH89" s="28">
        <v>0</v>
      </c>
      <c r="AI89" s="28">
        <v>0</v>
      </c>
      <c r="AJ89" s="28">
        <v>0</v>
      </c>
      <c r="AK89" s="41">
        <v>0</v>
      </c>
      <c r="AL89" s="31">
        <v>0</v>
      </c>
      <c r="AM89" s="28">
        <v>0</v>
      </c>
      <c r="AN89" s="28">
        <v>0</v>
      </c>
      <c r="AO89" s="28">
        <v>0</v>
      </c>
      <c r="AP89" s="41">
        <v>0</v>
      </c>
      <c r="AQ89" s="31">
        <v>0</v>
      </c>
      <c r="AR89" s="28">
        <v>0</v>
      </c>
      <c r="AS89" s="28">
        <v>0</v>
      </c>
      <c r="AT89" s="28">
        <v>0</v>
      </c>
      <c r="AU89" s="41">
        <v>0</v>
      </c>
      <c r="AV89" s="31">
        <v>0</v>
      </c>
      <c r="AW89" s="28">
        <v>0</v>
      </c>
      <c r="AX89" s="28">
        <v>0</v>
      </c>
      <c r="AY89" s="28">
        <v>0</v>
      </c>
      <c r="AZ89" s="41">
        <v>0</v>
      </c>
      <c r="BA89" s="31">
        <v>0</v>
      </c>
      <c r="BB89" s="28">
        <v>0</v>
      </c>
      <c r="BC89" s="28">
        <v>0</v>
      </c>
      <c r="BD89" s="28">
        <v>0</v>
      </c>
      <c r="BE89" s="41">
        <v>0</v>
      </c>
      <c r="BF89" s="31">
        <v>0</v>
      </c>
      <c r="BG89" s="28">
        <v>0</v>
      </c>
      <c r="BH89" s="28">
        <v>0</v>
      </c>
      <c r="BI89" s="28">
        <v>0</v>
      </c>
      <c r="BJ89" s="41">
        <v>0</v>
      </c>
      <c r="BK89" s="29">
        <f>SUM(C89:BJ89)</f>
        <v>0</v>
      </c>
    </row>
    <row r="90" spans="1:63" ht="6" customHeight="1" x14ac:dyDescent="0.2">
      <c r="A90" s="35"/>
      <c r="B90" s="44"/>
    </row>
    <row r="91" spans="1:63" x14ac:dyDescent="0.2">
      <c r="A91" s="35"/>
      <c r="B91" s="35" t="s">
        <v>28</v>
      </c>
      <c r="L91" s="35" t="s">
        <v>40</v>
      </c>
    </row>
    <row r="92" spans="1:63" x14ac:dyDescent="0.2">
      <c r="A92" s="35"/>
      <c r="B92" s="35" t="s">
        <v>29</v>
      </c>
      <c r="L92" s="35" t="s">
        <v>32</v>
      </c>
    </row>
    <row r="93" spans="1:63" x14ac:dyDescent="0.2">
      <c r="L93" s="35" t="s">
        <v>33</v>
      </c>
    </row>
    <row r="94" spans="1:63" x14ac:dyDescent="0.2">
      <c r="B94" s="35" t="s">
        <v>35</v>
      </c>
      <c r="L94" s="35" t="s">
        <v>100</v>
      </c>
      <c r="BI94" s="45"/>
    </row>
    <row r="95" spans="1:63" x14ac:dyDescent="0.2">
      <c r="B95" s="35" t="s">
        <v>36</v>
      </c>
      <c r="L95" s="35" t="s">
        <v>102</v>
      </c>
    </row>
    <row r="96" spans="1:63" x14ac:dyDescent="0.2">
      <c r="B96" s="35"/>
      <c r="L96" s="35" t="s">
        <v>34</v>
      </c>
    </row>
    <row r="98" spans="2:2" x14ac:dyDescent="0.2">
      <c r="B98" s="25" t="s">
        <v>40</v>
      </c>
    </row>
    <row r="99" spans="2:2" x14ac:dyDescent="0.2">
      <c r="B99" s="25" t="s">
        <v>32</v>
      </c>
    </row>
    <row r="100" spans="2:2" x14ac:dyDescent="0.2">
      <c r="B100" s="25" t="s">
        <v>33</v>
      </c>
    </row>
    <row r="101" spans="2:2" x14ac:dyDescent="0.2">
      <c r="B101" s="25" t="s">
        <v>100</v>
      </c>
    </row>
    <row r="102" spans="2:2" x14ac:dyDescent="0.2">
      <c r="B102" s="25" t="s">
        <v>102</v>
      </c>
    </row>
    <row r="103" spans="2:2" x14ac:dyDescent="0.2">
      <c r="B103" s="25" t="s">
        <v>34</v>
      </c>
    </row>
    <row r="104" spans="2:2" x14ac:dyDescent="0.2">
      <c r="B104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63:BK63"/>
    <mergeCell ref="C67:BK67"/>
    <mergeCell ref="C10:BK10"/>
    <mergeCell ref="C13:BK13"/>
    <mergeCell ref="C19:BK19"/>
    <mergeCell ref="C22:BK22"/>
    <mergeCell ref="C25:BK25"/>
    <mergeCell ref="C84:BK84"/>
    <mergeCell ref="A1:A5"/>
    <mergeCell ref="C64:BK64"/>
    <mergeCell ref="C86:BK86"/>
    <mergeCell ref="C87:BK87"/>
    <mergeCell ref="C68:BK68"/>
    <mergeCell ref="C69:BK69"/>
    <mergeCell ref="C72:BK72"/>
    <mergeCell ref="C79:BK79"/>
    <mergeCell ref="C80:BK80"/>
    <mergeCell ref="C44:BK44"/>
    <mergeCell ref="C81:BK81"/>
    <mergeCell ref="C45:BK45"/>
    <mergeCell ref="C43:BK43"/>
    <mergeCell ref="C49:BK49"/>
    <mergeCell ref="C62:BK62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>
      <selection activeCell="B4" sqref="B4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79" t="s">
        <v>144</v>
      </c>
      <c r="C2" s="80"/>
      <c r="D2" s="80"/>
      <c r="E2" s="80"/>
      <c r="F2" s="80"/>
      <c r="G2" s="80"/>
      <c r="H2" s="80"/>
      <c r="I2" s="80"/>
      <c r="J2" s="80"/>
      <c r="K2" s="81"/>
    </row>
    <row r="3" spans="2:11" x14ac:dyDescent="0.2">
      <c r="B3" s="82" t="s">
        <v>137</v>
      </c>
      <c r="C3" s="83"/>
      <c r="D3" s="83"/>
      <c r="E3" s="83"/>
      <c r="F3" s="83"/>
      <c r="G3" s="83"/>
      <c r="H3" s="83"/>
      <c r="I3" s="83"/>
      <c r="J3" s="83"/>
      <c r="K3" s="84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1.6800628551559599E-3</v>
      </c>
      <c r="E5" s="7">
        <v>8.1748019557242105E-3</v>
      </c>
      <c r="F5" s="7">
        <v>0.28459726820683495</v>
      </c>
      <c r="G5" s="7">
        <v>5.4138426098035682E-3</v>
      </c>
      <c r="H5" s="7">
        <v>0</v>
      </c>
      <c r="I5" s="7">
        <v>0</v>
      </c>
      <c r="J5" s="7">
        <v>0</v>
      </c>
      <c r="K5" s="7">
        <v>0</v>
      </c>
    </row>
    <row r="6" spans="2:11" x14ac:dyDescent="0.2">
      <c r="B6" s="1">
        <v>2</v>
      </c>
      <c r="C6" s="3" t="s">
        <v>43</v>
      </c>
      <c r="D6" s="7">
        <v>0.68569355978380098</v>
      </c>
      <c r="E6" s="7">
        <v>3.1359032963844768</v>
      </c>
      <c r="F6" s="7">
        <v>7.979511428151417</v>
      </c>
      <c r="G6" s="7">
        <v>0.22158374329687278</v>
      </c>
      <c r="H6" s="7">
        <v>0</v>
      </c>
      <c r="I6" s="7">
        <v>0</v>
      </c>
      <c r="J6" s="7">
        <v>8.6189866133281307E-2</v>
      </c>
      <c r="K6" s="7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4.9162883564458165E-2</v>
      </c>
      <c r="F7" s="7">
        <v>3.2757589928577316E-2</v>
      </c>
      <c r="G7" s="7">
        <v>0</v>
      </c>
      <c r="H7" s="7">
        <v>0</v>
      </c>
      <c r="I7" s="7">
        <v>0</v>
      </c>
      <c r="J7" s="7">
        <v>0</v>
      </c>
      <c r="K7" s="7">
        <v>0</v>
      </c>
    </row>
    <row r="8" spans="2:11" x14ac:dyDescent="0.2">
      <c r="B8" s="1">
        <v>4</v>
      </c>
      <c r="C8" s="3" t="s">
        <v>45</v>
      </c>
      <c r="D8" s="7">
        <v>204.09842393554052</v>
      </c>
      <c r="E8" s="7">
        <v>44.646512444523694</v>
      </c>
      <c r="F8" s="7">
        <v>8.5806125007029408</v>
      </c>
      <c r="G8" s="7">
        <v>0.81999497410187683</v>
      </c>
      <c r="H8" s="7">
        <v>0</v>
      </c>
      <c r="I8" s="7">
        <v>0</v>
      </c>
      <c r="J8" s="7">
        <v>5.1668596080686508E-4</v>
      </c>
      <c r="K8" s="7">
        <v>0</v>
      </c>
    </row>
    <row r="9" spans="2:11" x14ac:dyDescent="0.2">
      <c r="B9" s="1">
        <v>5</v>
      </c>
      <c r="C9" s="3" t="s">
        <v>46</v>
      </c>
      <c r="D9" s="7">
        <v>40.982988000630165</v>
      </c>
      <c r="E9" s="7">
        <v>31.847641340721047</v>
      </c>
      <c r="F9" s="7">
        <v>44.518868590880089</v>
      </c>
      <c r="G9" s="7">
        <v>2.1433167267690227</v>
      </c>
      <c r="H9" s="7">
        <v>0</v>
      </c>
      <c r="I9" s="7">
        <v>0</v>
      </c>
      <c r="J9" s="7">
        <v>0.31303913726389665</v>
      </c>
      <c r="K9" s="7">
        <v>0</v>
      </c>
    </row>
    <row r="10" spans="2:11" x14ac:dyDescent="0.2">
      <c r="B10" s="1">
        <v>6</v>
      </c>
      <c r="C10" s="3" t="s">
        <v>47</v>
      </c>
      <c r="D10" s="7">
        <v>0.21635192826060615</v>
      </c>
      <c r="E10" s="7">
        <v>1.5930141680610239</v>
      </c>
      <c r="F10" s="7">
        <v>4.5623015247988095</v>
      </c>
      <c r="G10" s="7">
        <v>0.73887400035881745</v>
      </c>
      <c r="H10" s="7">
        <v>0</v>
      </c>
      <c r="I10" s="7">
        <v>0</v>
      </c>
      <c r="J10" s="7">
        <v>6.2185326773369102E-3</v>
      </c>
      <c r="K10" s="7">
        <v>0</v>
      </c>
    </row>
    <row r="11" spans="2:11" x14ac:dyDescent="0.2">
      <c r="B11" s="1">
        <v>7</v>
      </c>
      <c r="C11" s="3" t="s">
        <v>48</v>
      </c>
      <c r="D11" s="7">
        <v>2.7301612235846084</v>
      </c>
      <c r="E11" s="7">
        <v>10.459087128779551</v>
      </c>
      <c r="F11" s="7">
        <v>20.124212066043242</v>
      </c>
      <c r="G11" s="7">
        <v>1.0137715398784073</v>
      </c>
      <c r="H11" s="7">
        <v>0</v>
      </c>
      <c r="I11" s="7">
        <v>0</v>
      </c>
      <c r="J11" s="7">
        <v>0</v>
      </c>
      <c r="K11" s="7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</row>
    <row r="14" spans="2:11" x14ac:dyDescent="0.2">
      <c r="B14" s="1">
        <v>10</v>
      </c>
      <c r="C14" s="3" t="s">
        <v>51</v>
      </c>
      <c r="D14" s="7">
        <v>0.21044784597585472</v>
      </c>
      <c r="E14" s="7">
        <v>153.80168899818358</v>
      </c>
      <c r="F14" s="7">
        <v>12.468414492695295</v>
      </c>
      <c r="G14" s="7">
        <v>1.0070735266641462</v>
      </c>
      <c r="H14" s="7">
        <v>0</v>
      </c>
      <c r="I14" s="7">
        <v>0</v>
      </c>
      <c r="J14" s="7">
        <v>1.763671938074695E-2</v>
      </c>
      <c r="K14" s="7">
        <v>0</v>
      </c>
    </row>
    <row r="15" spans="2:11" x14ac:dyDescent="0.2">
      <c r="B15" s="1">
        <v>11</v>
      </c>
      <c r="C15" s="3" t="s">
        <v>52</v>
      </c>
      <c r="D15" s="7">
        <v>237.3384326748623</v>
      </c>
      <c r="E15" s="7">
        <v>372.45326371992138</v>
      </c>
      <c r="F15" s="7">
        <v>137.93131315506648</v>
      </c>
      <c r="G15" s="7">
        <v>28.220900595992724</v>
      </c>
      <c r="H15" s="7">
        <v>0</v>
      </c>
      <c r="I15" s="7">
        <v>0</v>
      </c>
      <c r="J15" s="7">
        <v>0.17804904528929988</v>
      </c>
      <c r="K15" s="7">
        <v>0</v>
      </c>
    </row>
    <row r="16" spans="2:11" x14ac:dyDescent="0.2">
      <c r="B16" s="1">
        <v>12</v>
      </c>
      <c r="C16" s="3" t="s">
        <v>53</v>
      </c>
      <c r="D16" s="7">
        <v>349.36266029888543</v>
      </c>
      <c r="E16" s="7">
        <v>40.385013161827274</v>
      </c>
      <c r="F16" s="7">
        <v>7.2497946555318418</v>
      </c>
      <c r="G16" s="7">
        <v>3.7679907914406217</v>
      </c>
      <c r="H16" s="7">
        <v>0</v>
      </c>
      <c r="I16" s="7">
        <v>0</v>
      </c>
      <c r="J16" s="7">
        <v>1.9623030284850313E-2</v>
      </c>
      <c r="K16" s="7">
        <v>0</v>
      </c>
    </row>
    <row r="17" spans="2:11" x14ac:dyDescent="0.2">
      <c r="B17" s="1">
        <v>13</v>
      </c>
      <c r="C17" s="3" t="s">
        <v>54</v>
      </c>
      <c r="D17" s="7">
        <v>0.11690942328100971</v>
      </c>
      <c r="E17" s="7">
        <v>0.2404375104191836</v>
      </c>
      <c r="F17" s="7">
        <v>0.84048141043367131</v>
      </c>
      <c r="G17" s="7">
        <v>6.0543070895067712E-2</v>
      </c>
      <c r="H17" s="7">
        <v>0</v>
      </c>
      <c r="I17" s="7">
        <v>0</v>
      </c>
      <c r="J17" s="7">
        <v>1.0310693484237411E-4</v>
      </c>
      <c r="K17" s="7">
        <v>0</v>
      </c>
    </row>
    <row r="18" spans="2:11" x14ac:dyDescent="0.2">
      <c r="B18" s="1">
        <v>14</v>
      </c>
      <c r="C18" s="3" t="s">
        <v>55</v>
      </c>
      <c r="D18" s="7">
        <v>0.2111132961037438</v>
      </c>
      <c r="E18" s="7">
        <v>2.1340284951957762</v>
      </c>
      <c r="F18" s="7">
        <v>4.6926805838571823</v>
      </c>
      <c r="G18" s="7">
        <v>0.74176183216820202</v>
      </c>
      <c r="H18" s="7">
        <v>0</v>
      </c>
      <c r="I18" s="7">
        <v>0</v>
      </c>
      <c r="J18" s="7">
        <v>2.1460890481266666E-4</v>
      </c>
      <c r="K18" s="7">
        <v>0</v>
      </c>
    </row>
    <row r="19" spans="2:11" x14ac:dyDescent="0.2">
      <c r="B19" s="1">
        <v>15</v>
      </c>
      <c r="C19" s="3" t="s">
        <v>56</v>
      </c>
      <c r="D19" s="7">
        <v>42.842225176124465</v>
      </c>
      <c r="E19" s="7">
        <v>33.725908808330196</v>
      </c>
      <c r="F19" s="7">
        <v>46.473041725676822</v>
      </c>
      <c r="G19" s="7">
        <v>5.062285912059127</v>
      </c>
      <c r="H19" s="7">
        <v>0</v>
      </c>
      <c r="I19" s="7">
        <v>0</v>
      </c>
      <c r="J19" s="7">
        <v>0</v>
      </c>
      <c r="K19" s="7">
        <v>0</v>
      </c>
    </row>
    <row r="20" spans="2:11" x14ac:dyDescent="0.2">
      <c r="B20" s="1">
        <v>16</v>
      </c>
      <c r="C20" s="3" t="s">
        <v>57</v>
      </c>
      <c r="D20" s="7">
        <v>1114.3484826937956</v>
      </c>
      <c r="E20" s="7">
        <v>394.49052691653719</v>
      </c>
      <c r="F20" s="7">
        <v>120.63422382106312</v>
      </c>
      <c r="G20" s="7">
        <v>16.351769402147333</v>
      </c>
      <c r="H20" s="7">
        <v>0</v>
      </c>
      <c r="I20" s="7">
        <v>0</v>
      </c>
      <c r="J20" s="7">
        <v>13.203141766009852</v>
      </c>
      <c r="K20" s="7">
        <v>0</v>
      </c>
    </row>
    <row r="21" spans="2:11" x14ac:dyDescent="0.2">
      <c r="B21" s="1">
        <v>17</v>
      </c>
      <c r="C21" s="3" t="s">
        <v>58</v>
      </c>
      <c r="D21" s="7">
        <v>94.930543453456096</v>
      </c>
      <c r="E21" s="7">
        <v>42.290698816281477</v>
      </c>
      <c r="F21" s="7">
        <v>70.009070228428357</v>
      </c>
      <c r="G21" s="7">
        <v>5.78870206941638</v>
      </c>
      <c r="H21" s="7">
        <v>0</v>
      </c>
      <c r="I21" s="7">
        <v>0</v>
      </c>
      <c r="J21" s="7">
        <v>0.20375192811435694</v>
      </c>
      <c r="K21" s="7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</row>
    <row r="23" spans="2:11" x14ac:dyDescent="0.2">
      <c r="B23" s="1">
        <v>19</v>
      </c>
      <c r="C23" s="3" t="s">
        <v>60</v>
      </c>
      <c r="D23" s="7">
        <v>41.89991196993418</v>
      </c>
      <c r="E23" s="7">
        <v>29.68429984352559</v>
      </c>
      <c r="F23" s="7">
        <v>98.673520719610309</v>
      </c>
      <c r="G23" s="7">
        <v>3.7534961730911709</v>
      </c>
      <c r="H23" s="7">
        <v>0</v>
      </c>
      <c r="I23" s="7">
        <v>0</v>
      </c>
      <c r="J23" s="7">
        <v>0.41666907188476054</v>
      </c>
      <c r="K23" s="7">
        <v>0</v>
      </c>
    </row>
    <row r="24" spans="2:11" x14ac:dyDescent="0.2">
      <c r="B24" s="1">
        <v>20</v>
      </c>
      <c r="C24" s="3" t="s">
        <v>61</v>
      </c>
      <c r="D24" s="7">
        <v>9814.0760193007372</v>
      </c>
      <c r="E24" s="7">
        <v>2454.2616408944318</v>
      </c>
      <c r="F24" s="7">
        <v>401.47708800782033</v>
      </c>
      <c r="G24" s="7">
        <v>37.777307514810843</v>
      </c>
      <c r="H24" s="7">
        <v>0</v>
      </c>
      <c r="I24" s="7">
        <v>0</v>
      </c>
      <c r="J24" s="7">
        <v>1064.2279593843768</v>
      </c>
      <c r="K24" s="7">
        <v>0</v>
      </c>
    </row>
    <row r="25" spans="2:11" x14ac:dyDescent="0.2">
      <c r="B25" s="1">
        <v>21</v>
      </c>
      <c r="C25" s="2" t="s">
        <v>62</v>
      </c>
      <c r="D25" s="7">
        <v>1.1984208423523963E-3</v>
      </c>
      <c r="E25" s="7">
        <v>2.4421063341796573E-2</v>
      </c>
      <c r="F25" s="7">
        <v>7.7215851282850398E-2</v>
      </c>
      <c r="G25" s="7">
        <v>5.8170470954700486E-4</v>
      </c>
      <c r="H25" s="7">
        <v>0</v>
      </c>
      <c r="I25" s="7">
        <v>0</v>
      </c>
      <c r="J25" s="7">
        <v>0</v>
      </c>
      <c r="K25" s="7">
        <v>0</v>
      </c>
    </row>
    <row r="26" spans="2:11" x14ac:dyDescent="0.2">
      <c r="B26" s="1">
        <v>22</v>
      </c>
      <c r="C26" s="3" t="s">
        <v>63</v>
      </c>
      <c r="D26" s="7">
        <v>2.3284838535173165E-2</v>
      </c>
      <c r="E26" s="7">
        <v>4.4809285530506865E-2</v>
      </c>
      <c r="F26" s="7">
        <v>0.56394525129409157</v>
      </c>
      <c r="G26" s="7">
        <v>1.3589246123314261E-3</v>
      </c>
      <c r="H26" s="7">
        <v>0</v>
      </c>
      <c r="I26" s="7">
        <v>0</v>
      </c>
      <c r="J26" s="7">
        <v>0</v>
      </c>
      <c r="K26" s="7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5.4376913580665147E-2</v>
      </c>
      <c r="F28" s="7">
        <v>4.2818908201043379E-2</v>
      </c>
      <c r="G28" s="7">
        <v>3.1904958682587407E-3</v>
      </c>
      <c r="H28" s="7">
        <v>0</v>
      </c>
      <c r="I28" s="7">
        <v>0</v>
      </c>
      <c r="J28" s="7">
        <v>0</v>
      </c>
      <c r="K28" s="7">
        <v>0</v>
      </c>
    </row>
    <row r="29" spans="2:11" x14ac:dyDescent="0.2">
      <c r="B29" s="1">
        <v>25</v>
      </c>
      <c r="C29" s="3" t="s">
        <v>66</v>
      </c>
      <c r="D29" s="7">
        <v>476.97570537671362</v>
      </c>
      <c r="E29" s="7">
        <v>335.3332994530939</v>
      </c>
      <c r="F29" s="7">
        <v>36.846667502154247</v>
      </c>
      <c r="G29" s="7">
        <v>3.2642452828651614</v>
      </c>
      <c r="H29" s="7">
        <v>0</v>
      </c>
      <c r="I29" s="7">
        <v>0</v>
      </c>
      <c r="J29" s="7">
        <v>0.23994684661454777</v>
      </c>
      <c r="K29" s="7">
        <v>0</v>
      </c>
    </row>
    <row r="30" spans="2:11" x14ac:dyDescent="0.2">
      <c r="B30" s="1">
        <v>26</v>
      </c>
      <c r="C30" s="3" t="s">
        <v>67</v>
      </c>
      <c r="D30" s="7">
        <v>1.9168669004631447</v>
      </c>
      <c r="E30" s="7">
        <v>9.3982003858184822</v>
      </c>
      <c r="F30" s="7">
        <v>12.517114795489741</v>
      </c>
      <c r="G30" s="7">
        <v>0.90078286537862495</v>
      </c>
      <c r="H30" s="7">
        <v>0</v>
      </c>
      <c r="I30" s="7">
        <v>0</v>
      </c>
      <c r="J30" s="7">
        <v>2.4457510078295747E-2</v>
      </c>
      <c r="K30" s="7">
        <v>0</v>
      </c>
    </row>
    <row r="31" spans="2:11" x14ac:dyDescent="0.2">
      <c r="B31" s="1">
        <v>27</v>
      </c>
      <c r="C31" s="3" t="s">
        <v>16</v>
      </c>
      <c r="D31" s="7">
        <v>6.933336504956801E-2</v>
      </c>
      <c r="E31" s="7">
        <v>4.7965949343405567</v>
      </c>
      <c r="F31" s="7">
        <v>1.3954110630043461</v>
      </c>
      <c r="G31" s="7">
        <v>2.9543883513208455E-2</v>
      </c>
      <c r="H31" s="7">
        <v>0</v>
      </c>
      <c r="I31" s="7">
        <v>0</v>
      </c>
      <c r="J31" s="7">
        <v>0.75079419791895996</v>
      </c>
      <c r="K31" s="7">
        <v>0</v>
      </c>
    </row>
    <row r="32" spans="2:11" x14ac:dyDescent="0.2">
      <c r="B32" s="1">
        <v>28</v>
      </c>
      <c r="C32" s="3" t="s">
        <v>68</v>
      </c>
      <c r="D32" s="7">
        <v>14.193337664656964</v>
      </c>
      <c r="E32" s="7">
        <v>0.4167619699225214</v>
      </c>
      <c r="F32" s="7">
        <v>1.2057022766014303</v>
      </c>
      <c r="G32" s="7">
        <v>1.2539132733738986E-2</v>
      </c>
      <c r="H32" s="7">
        <v>0</v>
      </c>
      <c r="I32" s="7">
        <v>0</v>
      </c>
      <c r="J32" s="7">
        <v>0</v>
      </c>
      <c r="K32" s="7">
        <v>0</v>
      </c>
    </row>
    <row r="33" spans="2:11" x14ac:dyDescent="0.2">
      <c r="B33" s="1">
        <v>29</v>
      </c>
      <c r="C33" s="3" t="s">
        <v>69</v>
      </c>
      <c r="D33" s="7">
        <v>1.6003228411679258</v>
      </c>
      <c r="E33" s="7">
        <v>25.743497938845007</v>
      </c>
      <c r="F33" s="7">
        <v>27.642366212452284</v>
      </c>
      <c r="G33" s="7">
        <v>1.6288000226102315</v>
      </c>
      <c r="H33" s="7">
        <v>0</v>
      </c>
      <c r="I33" s="7">
        <v>0</v>
      </c>
      <c r="J33" s="7">
        <v>6.1015436438465534E-3</v>
      </c>
      <c r="K33" s="7">
        <v>0</v>
      </c>
    </row>
    <row r="34" spans="2:11" x14ac:dyDescent="0.2">
      <c r="B34" s="1">
        <v>30</v>
      </c>
      <c r="C34" s="3" t="s">
        <v>70</v>
      </c>
      <c r="D34" s="7">
        <v>76.50138765437849</v>
      </c>
      <c r="E34" s="7">
        <v>102.30155111387872</v>
      </c>
      <c r="F34" s="7">
        <v>26.581084393834335</v>
      </c>
      <c r="G34" s="7">
        <v>3.1729342422726239</v>
      </c>
      <c r="H34" s="7">
        <v>0</v>
      </c>
      <c r="I34" s="7">
        <v>0</v>
      </c>
      <c r="J34" s="7">
        <v>0.27655516492135118</v>
      </c>
      <c r="K34" s="7">
        <v>0</v>
      </c>
    </row>
    <row r="35" spans="2:11" x14ac:dyDescent="0.2">
      <c r="B35" s="1">
        <v>31</v>
      </c>
      <c r="C35" s="2" t="s">
        <v>71</v>
      </c>
      <c r="D35" s="7">
        <v>1.7787756137947548</v>
      </c>
      <c r="E35" s="7">
        <v>7.5825024338068675E-2</v>
      </c>
      <c r="F35" s="7">
        <v>0.15358187840164819</v>
      </c>
      <c r="G35" s="7">
        <v>0.36817567754705799</v>
      </c>
      <c r="H35" s="7">
        <v>0</v>
      </c>
      <c r="I35" s="7">
        <v>0</v>
      </c>
      <c r="J35" s="7">
        <v>0</v>
      </c>
      <c r="K35" s="7">
        <v>0</v>
      </c>
    </row>
    <row r="36" spans="2:11" x14ac:dyDescent="0.2">
      <c r="B36" s="1">
        <v>32</v>
      </c>
      <c r="C36" s="3" t="s">
        <v>72</v>
      </c>
      <c r="D36" s="7">
        <v>1797.9276075653797</v>
      </c>
      <c r="E36" s="7">
        <v>125.40828374771932</v>
      </c>
      <c r="F36" s="7">
        <v>40.806539707357793</v>
      </c>
      <c r="G36" s="7">
        <v>3.6762876834655041</v>
      </c>
      <c r="H36" s="7">
        <v>0</v>
      </c>
      <c r="I36" s="7">
        <v>0</v>
      </c>
      <c r="J36" s="7">
        <v>10.073837483672104</v>
      </c>
      <c r="K36" s="7">
        <v>0</v>
      </c>
    </row>
    <row r="37" spans="2:11" x14ac:dyDescent="0.2">
      <c r="B37" s="1">
        <v>33</v>
      </c>
      <c r="C37" s="3" t="s">
        <v>103</v>
      </c>
      <c r="D37" s="7">
        <v>107.44598020549185</v>
      </c>
      <c r="E37" s="7">
        <v>222.09527542492776</v>
      </c>
      <c r="F37" s="7">
        <v>32.23308298788109</v>
      </c>
      <c r="G37" s="7">
        <v>4.8734944250764434</v>
      </c>
      <c r="H37" s="7">
        <v>0</v>
      </c>
      <c r="I37" s="7">
        <v>0</v>
      </c>
      <c r="J37" s="7">
        <v>0.40483558460687447</v>
      </c>
      <c r="K37" s="7">
        <v>0</v>
      </c>
    </row>
    <row r="38" spans="2:11" x14ac:dyDescent="0.2">
      <c r="B38" s="1">
        <v>34</v>
      </c>
      <c r="C38" s="3" t="s">
        <v>73</v>
      </c>
      <c r="D38" s="7">
        <v>20.299548305358549</v>
      </c>
      <c r="E38" s="7">
        <v>6.8349004719884865E-2</v>
      </c>
      <c r="F38" s="7">
        <v>0.69214635118649925</v>
      </c>
      <c r="G38" s="7">
        <v>7.6466872878565729E-3</v>
      </c>
      <c r="H38" s="7">
        <v>0</v>
      </c>
      <c r="I38" s="7">
        <v>0</v>
      </c>
      <c r="J38" s="7">
        <v>2.293441251779577E-3</v>
      </c>
      <c r="K38" s="7">
        <v>0</v>
      </c>
    </row>
    <row r="39" spans="2:11" x14ac:dyDescent="0.2">
      <c r="B39" s="1">
        <v>35</v>
      </c>
      <c r="C39" s="3" t="s">
        <v>74</v>
      </c>
      <c r="D39" s="7">
        <v>22.366908019207539</v>
      </c>
      <c r="E39" s="7">
        <v>140.09735433427963</v>
      </c>
      <c r="F39" s="7">
        <v>154.07096198749997</v>
      </c>
      <c r="G39" s="7">
        <v>28.404595374462069</v>
      </c>
      <c r="H39" s="7">
        <v>0</v>
      </c>
      <c r="I39" s="7">
        <v>0</v>
      </c>
      <c r="J39" s="7">
        <v>0.50942390536203641</v>
      </c>
      <c r="K39" s="7">
        <v>0</v>
      </c>
    </row>
    <row r="40" spans="2:11" x14ac:dyDescent="0.2">
      <c r="B40" s="1">
        <v>36</v>
      </c>
      <c r="C40" s="3" t="s">
        <v>75</v>
      </c>
      <c r="D40" s="7">
        <v>0.16099417156004983</v>
      </c>
      <c r="E40" s="7">
        <v>4.8383745592864651</v>
      </c>
      <c r="F40" s="7">
        <v>5.8123926713331606</v>
      </c>
      <c r="G40" s="7">
        <v>0.66088882755821987</v>
      </c>
      <c r="H40" s="7">
        <v>0</v>
      </c>
      <c r="I40" s="7">
        <v>0</v>
      </c>
      <c r="J40" s="7">
        <v>0</v>
      </c>
      <c r="K40" s="7">
        <v>0</v>
      </c>
    </row>
    <row r="41" spans="2:11" x14ac:dyDescent="0.2">
      <c r="B41" s="1">
        <v>37</v>
      </c>
      <c r="C41" s="3" t="s">
        <v>76</v>
      </c>
      <c r="D41" s="7">
        <v>367.42554899331236</v>
      </c>
      <c r="E41" s="7">
        <v>333.04707735860438</v>
      </c>
      <c r="F41" s="7">
        <v>90.578366590711994</v>
      </c>
      <c r="G41" s="7">
        <v>23.685636259983831</v>
      </c>
      <c r="H41" s="7">
        <v>0</v>
      </c>
      <c r="I41" s="7">
        <v>0</v>
      </c>
      <c r="J41" s="7">
        <v>0.62187175028134722</v>
      </c>
      <c r="K41" s="7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2017-08-07T04:58:52Z</dcterms:modified>
</cp:coreProperties>
</file>