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44525"/>
</workbook>
</file>

<file path=xl/calcChain.xml><?xml version="1.0" encoding="utf-8"?>
<calcChain xmlns="http://schemas.openxmlformats.org/spreadsheetml/2006/main">
  <c r="BK93" i="8" l="1"/>
  <c r="BK87" i="8"/>
  <c r="BK80" i="8"/>
  <c r="BK79" i="8"/>
  <c r="BK78" i="8"/>
  <c r="BK77" i="8"/>
  <c r="BK75" i="8"/>
  <c r="BK69" i="8"/>
  <c r="BK63" i="8"/>
  <c r="BK62" i="8"/>
  <c r="BK61" i="8"/>
  <c r="BK60" i="8"/>
  <c r="BK59" i="8"/>
  <c r="BK58" i="8"/>
  <c r="BK57" i="8"/>
  <c r="BK56" i="8"/>
  <c r="BK55" i="8"/>
  <c r="BK54" i="8"/>
  <c r="BK51" i="8"/>
  <c r="BK50" i="8"/>
  <c r="BK44" i="8"/>
  <c r="BK43" i="8"/>
  <c r="BK42" i="8"/>
  <c r="BK41" i="8"/>
  <c r="BK40" i="8"/>
  <c r="BK39" i="8"/>
  <c r="BK38" i="8"/>
  <c r="BK37" i="8"/>
  <c r="BK36" i="8"/>
  <c r="BK35" i="8"/>
  <c r="BK34" i="8"/>
  <c r="BK33" i="8"/>
  <c r="BK32" i="8"/>
  <c r="BK31" i="8"/>
  <c r="BK30" i="8"/>
  <c r="BK29" i="8"/>
  <c r="BK27" i="8"/>
  <c r="BK23" i="8"/>
  <c r="BK20" i="8"/>
  <c r="BK19" i="8"/>
  <c r="BK18" i="8"/>
  <c r="BK17" i="8"/>
  <c r="BK16" i="8"/>
  <c r="BK15" i="8"/>
  <c r="BK14" i="8"/>
  <c r="BK11" i="8"/>
  <c r="D81" i="8"/>
  <c r="E81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V81" i="8"/>
  <c r="W81" i="8"/>
  <c r="X81" i="8"/>
  <c r="Y81" i="8"/>
  <c r="Z81" i="8"/>
  <c r="AA81" i="8"/>
  <c r="AB81" i="8"/>
  <c r="AC81" i="8"/>
  <c r="AD81" i="8"/>
  <c r="AE81" i="8"/>
  <c r="AF81" i="8"/>
  <c r="AG81" i="8"/>
  <c r="AH81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W82" i="8" s="1"/>
  <c r="AX81" i="8"/>
  <c r="AX82" i="8" s="1"/>
  <c r="AY81" i="8"/>
  <c r="AY82" i="8" s="1"/>
  <c r="AZ81" i="8"/>
  <c r="AZ82" i="8" s="1"/>
  <c r="BA81" i="8"/>
  <c r="BA82" i="8" s="1"/>
  <c r="BB81" i="8"/>
  <c r="BB82" i="8" s="1"/>
  <c r="BC81" i="8"/>
  <c r="BC82" i="8" s="1"/>
  <c r="BD81" i="8"/>
  <c r="BD82" i="8" s="1"/>
  <c r="BE81" i="8"/>
  <c r="BE82" i="8" s="1"/>
  <c r="BF81" i="8"/>
  <c r="BF82" i="8" s="1"/>
  <c r="BG81" i="8"/>
  <c r="BG82" i="8" s="1"/>
  <c r="BH81" i="8"/>
  <c r="BH82" i="8" s="1"/>
  <c r="BI81" i="8"/>
  <c r="BI82" i="8" s="1"/>
  <c r="BJ81" i="8"/>
  <c r="BJ82" i="8" s="1"/>
  <c r="C81" i="8"/>
  <c r="C82" i="8" s="1"/>
  <c r="AV82" i="8"/>
  <c r="BK8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AE82" i="8"/>
  <c r="AF82" i="8"/>
  <c r="AG82" i="8"/>
  <c r="AH82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V70" i="8"/>
  <c r="W70" i="8"/>
  <c r="X70" i="8"/>
  <c r="Y70" i="8"/>
  <c r="Z70" i="8"/>
  <c r="AA70" i="8"/>
  <c r="AB70" i="8"/>
  <c r="AC70" i="8"/>
  <c r="AD70" i="8"/>
  <c r="AE70" i="8"/>
  <c r="AF70" i="8"/>
  <c r="AG70" i="8"/>
  <c r="AH70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BD70" i="8"/>
  <c r="BE70" i="8"/>
  <c r="BF70" i="8"/>
  <c r="BG70" i="8"/>
  <c r="BH70" i="8"/>
  <c r="BI70" i="8"/>
  <c r="BJ70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BF64" i="8"/>
  <c r="BG64" i="8"/>
  <c r="BH64" i="8"/>
  <c r="BI64" i="8"/>
  <c r="BJ64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AA52" i="8"/>
  <c r="AB52" i="8"/>
  <c r="AC52" i="8"/>
  <c r="AD52" i="8"/>
  <c r="AE52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C24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Y45" i="8"/>
  <c r="Z45" i="8"/>
  <c r="AA45" i="8"/>
  <c r="AB45" i="8"/>
  <c r="AC45" i="8"/>
  <c r="AD45" i="8"/>
  <c r="AE45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C45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C21" i="8"/>
  <c r="C64" i="8"/>
  <c r="C70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52" i="8"/>
  <c r="BK64" i="8" l="1"/>
  <c r="BI65" i="8"/>
  <c r="BE65" i="8"/>
  <c r="BC65" i="8"/>
  <c r="BA65" i="8"/>
  <c r="AY65" i="8"/>
  <c r="AW65" i="8"/>
  <c r="AU65" i="8"/>
  <c r="AS65" i="8"/>
  <c r="AQ65" i="8"/>
  <c r="AO65" i="8"/>
  <c r="AM65" i="8"/>
  <c r="AK65" i="8"/>
  <c r="AI65" i="8"/>
  <c r="AG65" i="8"/>
  <c r="AE65" i="8"/>
  <c r="AC65" i="8"/>
  <c r="AA65" i="8"/>
  <c r="Y65" i="8"/>
  <c r="W65" i="8"/>
  <c r="U65" i="8"/>
  <c r="S65" i="8"/>
  <c r="Q65" i="8"/>
  <c r="O65" i="8"/>
  <c r="M65" i="8"/>
  <c r="K65" i="8"/>
  <c r="I65" i="8"/>
  <c r="G65" i="8"/>
  <c r="E65" i="8"/>
  <c r="AX65" i="8"/>
  <c r="AV65" i="8"/>
  <c r="AT65" i="8"/>
  <c r="AR65" i="8"/>
  <c r="AP65" i="8"/>
  <c r="AN65" i="8"/>
  <c r="AL65" i="8"/>
  <c r="AJ65" i="8"/>
  <c r="AH65" i="8"/>
  <c r="AF65" i="8"/>
  <c r="AD65" i="8"/>
  <c r="AB65" i="8"/>
  <c r="Z65" i="8"/>
  <c r="X65" i="8"/>
  <c r="V65" i="8"/>
  <c r="T65" i="8"/>
  <c r="R65" i="8"/>
  <c r="P65" i="8"/>
  <c r="N65" i="8"/>
  <c r="L65" i="8"/>
  <c r="J65" i="8"/>
  <c r="H65" i="8"/>
  <c r="F65" i="8"/>
  <c r="D65" i="8"/>
  <c r="BK24" i="8"/>
  <c r="BK70" i="8"/>
  <c r="BG65" i="8"/>
  <c r="BK52" i="8"/>
  <c r="BJ65" i="8"/>
  <c r="BF65" i="8"/>
  <c r="BD65" i="8"/>
  <c r="AZ65" i="8"/>
  <c r="BK9" i="8"/>
  <c r="BK12" i="8"/>
  <c r="BK82" i="8"/>
  <c r="BK81" i="8"/>
  <c r="BB65" i="8"/>
  <c r="BK45" i="8"/>
  <c r="BK21" i="8"/>
  <c r="C65" i="8"/>
  <c r="BH65" i="8"/>
  <c r="BI46" i="8"/>
  <c r="BG46" i="8"/>
  <c r="BG89" i="8" s="1"/>
  <c r="BE46" i="8"/>
  <c r="BE89" i="8" s="1"/>
  <c r="BC46" i="8"/>
  <c r="BC89" i="8" s="1"/>
  <c r="BA46" i="8"/>
  <c r="BA89" i="8" s="1"/>
  <c r="AY46" i="8"/>
  <c r="AY89" i="8" s="1"/>
  <c r="AW46" i="8"/>
  <c r="AW89" i="8" s="1"/>
  <c r="AU46" i="8"/>
  <c r="AU89" i="8" s="1"/>
  <c r="AS46" i="8"/>
  <c r="AS89" i="8" s="1"/>
  <c r="AQ46" i="8"/>
  <c r="AQ89" i="8" s="1"/>
  <c r="AO46" i="8"/>
  <c r="AO89" i="8" s="1"/>
  <c r="AM46" i="8"/>
  <c r="AM89" i="8" s="1"/>
  <c r="AK46" i="8"/>
  <c r="AK89" i="8" s="1"/>
  <c r="AI46" i="8"/>
  <c r="AI89" i="8" s="1"/>
  <c r="AG46" i="8"/>
  <c r="AG89" i="8" s="1"/>
  <c r="AE46" i="8"/>
  <c r="AE89" i="8" s="1"/>
  <c r="AC46" i="8"/>
  <c r="AC89" i="8" s="1"/>
  <c r="AA46" i="8"/>
  <c r="AA89" i="8" s="1"/>
  <c r="Y46" i="8"/>
  <c r="Y89" i="8" s="1"/>
  <c r="W46" i="8"/>
  <c r="W89" i="8" s="1"/>
  <c r="BJ46" i="8"/>
  <c r="BH46" i="8"/>
  <c r="BF46" i="8"/>
  <c r="BD46" i="8"/>
  <c r="BD89" i="8" s="1"/>
  <c r="BB46" i="8"/>
  <c r="AZ46" i="8"/>
  <c r="AX46" i="8"/>
  <c r="AV46" i="8"/>
  <c r="AT46" i="8"/>
  <c r="AR46" i="8"/>
  <c r="AP46" i="8"/>
  <c r="AN46" i="8"/>
  <c r="AL46" i="8"/>
  <c r="AJ46" i="8"/>
  <c r="AH46" i="8"/>
  <c r="AF46" i="8"/>
  <c r="AD46" i="8"/>
  <c r="AB46" i="8"/>
  <c r="Z46" i="8"/>
  <c r="X46" i="8"/>
  <c r="V46" i="8"/>
  <c r="T46" i="8"/>
  <c r="R46" i="8"/>
  <c r="P46" i="8"/>
  <c r="N46" i="8"/>
  <c r="L46" i="8"/>
  <c r="J46" i="8"/>
  <c r="H46" i="8"/>
  <c r="F46" i="8"/>
  <c r="D46" i="8"/>
  <c r="U46" i="8"/>
  <c r="U89" i="8" s="1"/>
  <c r="S46" i="8"/>
  <c r="S89" i="8" s="1"/>
  <c r="Q46" i="8"/>
  <c r="Q89" i="8" s="1"/>
  <c r="O46" i="8"/>
  <c r="O89" i="8" s="1"/>
  <c r="M46" i="8"/>
  <c r="M89" i="8" s="1"/>
  <c r="K46" i="8"/>
  <c r="K89" i="8" s="1"/>
  <c r="I46" i="8"/>
  <c r="I89" i="8" s="1"/>
  <c r="G46" i="8"/>
  <c r="G89" i="8" s="1"/>
  <c r="E46" i="8"/>
  <c r="E89" i="8" s="1"/>
  <c r="C46" i="8"/>
  <c r="BI89" i="8" l="1"/>
  <c r="D89" i="8"/>
  <c r="H89" i="8"/>
  <c r="L89" i="8"/>
  <c r="P89" i="8"/>
  <c r="T89" i="8"/>
  <c r="X89" i="8"/>
  <c r="AB89" i="8"/>
  <c r="AF89" i="8"/>
  <c r="AJ89" i="8"/>
  <c r="AN89" i="8"/>
  <c r="AR89" i="8"/>
  <c r="AV89" i="8"/>
  <c r="F89" i="8"/>
  <c r="J89" i="8"/>
  <c r="N89" i="8"/>
  <c r="R89" i="8"/>
  <c r="V89" i="8"/>
  <c r="Z89" i="8"/>
  <c r="AD89" i="8"/>
  <c r="AH89" i="8"/>
  <c r="AL89" i="8"/>
  <c r="AP89" i="8"/>
  <c r="AT89" i="8"/>
  <c r="AX89" i="8"/>
  <c r="AZ89" i="8"/>
  <c r="BB89" i="8"/>
  <c r="BJ89" i="8"/>
  <c r="BF89" i="8"/>
  <c r="BH89" i="8"/>
  <c r="BK65" i="8"/>
  <c r="C89" i="8"/>
  <c r="BK46" i="8"/>
  <c r="BK89" i="8" l="1"/>
</calcChain>
</file>

<file path=xl/sharedStrings.xml><?xml version="1.0" encoding="utf-8"?>
<sst xmlns="http://schemas.openxmlformats.org/spreadsheetml/2006/main" count="191" uniqueCount="149">
  <si>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</si>
  <si>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</si>
  <si>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</si>
  <si>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</si>
  <si>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</si>
  <si>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</si>
  <si>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</si>
  <si>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</si>
  <si>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</si>
  <si>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</si>
  <si>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</si>
  <si>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</si>
  <si>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</si>
  <si>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</si>
  <si>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</si>
  <si>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</si>
  <si>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</si>
  <si>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</si>
  <si>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</si>
  <si>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</si>
  <si>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</si>
  <si>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</si>
  <si>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</si>
  <si>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</si>
  <si>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</si>
  <si>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</si>
  <si>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</si>
  <si>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</si>
  <si>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</si>
  <si>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</si>
  <si>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</si>
  <si>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</si>
  <si>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</si>
  <si>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</si>
  <si>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</si>
  <si>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</si>
  <si>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</si>
  <si>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</si>
  <si>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</si>
  <si>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</si>
  <si>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</si>
  <si>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</si>
  <si>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</si>
  <si>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</si>
  <si>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</si>
  <si>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</si>
  <si>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</si>
  <si>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</si>
  <si>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</si>
  <si>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</si>
  <si>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</si>
  <si>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</si>
  <si>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</si>
  <si>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</si>
  <si>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</si>
  <si>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</si>
  <si>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</si>
  <si>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</si>
  <si>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</si>
  <si>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</si>
  <si>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</si>
  <si>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</si>
  <si>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</si>
  <si>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</si>
  <si>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</si>
  <si>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</si>
  <si>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</si>
  <si>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</si>
  <si>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</si>
  <si>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</si>
  <si>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</si>
  <si>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</si>
  <si>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</si>
  <si>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</si>
  <si>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</si>
  <si>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</si>
  <si>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</si>
  <si>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</si>
  <si>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</si>
  <si>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</si>
  <si>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</si>
  <si>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</si>
  <si>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</si>
  <si>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</si>
  <si>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</si>
  <si>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</si>
  <si>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</si>
  <si>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</si>
  <si>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</si>
  <si>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</si>
  <si>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</si>
  <si>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</si>
  <si>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</si>
  <si>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</si>
  <si>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</si>
  <si>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</si>
  <si>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</si>
  <si>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</si>
  <si>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</si>
  <si>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</si>
  <si>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</si>
  <si>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</si>
  <si>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</si>
  <si>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</si>
  <si>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</si>
  <si>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</si>
  <si>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</si>
  <si>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</si>
  <si>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</si>
  <si>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</si>
  <si>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</si>
  <si>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</si>
  <si>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</si>
  <si>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</si>
  <si>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</si>
  <si>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</si>
  <si>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</si>
  <si>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</si>
  <si>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</si>
  <si>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</si>
  <si>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</si>
  <si>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</si>
  <si>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</si>
  <si>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</si>
  <si>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</si>
  <si>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</si>
  <si>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</si>
  <si>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</si>
  <si>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</si>
  <si>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</si>
  <si>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</si>
  <si>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</si>
  <si>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</si>
  <si>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</si>
  <si>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</si>
  <si>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</si>
  <si>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</si>
  <si>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</si>
  <si>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</si>
  <si>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</si>
  <si>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</si>
  <si>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</si>
  <si>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</si>
  <si>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</si>
  <si>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</si>
  <si>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</si>
  <si>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</si>
  <si>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30/06/2017 (All figures in Rs. Crore)</t>
  </si>
  <si>
    <t>Table showing State wise /Union Territory wise contribution to AAUM of category of schemes as on 30.06.2017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</si>
</sst>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5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08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sqref="A1:A5"/>
    </sheetView>
  </sheetViews>
  <sheetFormatPr defaultColWidth="9.140625" defaultRowHeight="12.75" x14ac:dyDescent="0.2"/>
  <cols>
    <col min="1" max="1" width="8.28515625" style="25" customWidth="1"/>
    <col min="2" max="2" width="59.140625" style="25" customWidth="1"/>
    <col min="3" max="8" width="5.28515625" style="25" customWidth="1"/>
    <col min="9" max="10" width="8.7109375" style="25" customWidth="1"/>
    <col min="11" max="11" width="5.28515625" style="25" customWidth="1"/>
    <col min="12" max="12" width="7.5703125" style="25" customWidth="1"/>
    <col min="13" max="18" width="5.28515625" style="25" customWidth="1"/>
    <col min="19" max="19" width="7.5703125" style="25" bestFit="1" customWidth="1"/>
    <col min="20" max="20" width="7.5703125" style="25" customWidth="1"/>
    <col min="21" max="21" width="5.28515625" style="25" customWidth="1"/>
    <col min="22" max="22" width="6.42578125" style="25" bestFit="1" customWidth="1"/>
    <col min="23" max="23" width="5.28515625" style="25" customWidth="1"/>
    <col min="24" max="24" width="6.42578125" style="25" customWidth="1"/>
    <col min="25" max="47" width="5.28515625" style="25" customWidth="1"/>
    <col min="48" max="48" width="6.42578125" style="25" customWidth="1"/>
    <col min="49" max="49" width="8.7109375" style="25" customWidth="1"/>
    <col min="50" max="50" width="6.42578125" style="25" customWidth="1"/>
    <col min="51" max="51" width="5.28515625" style="25" customWidth="1"/>
    <col min="52" max="52" width="6.42578125" style="25" customWidth="1"/>
    <col min="53" max="57" width="5.28515625" style="25" customWidth="1"/>
    <col min="58" max="60" width="6.42578125" style="25" customWidth="1"/>
    <col min="61" max="61" width="5.28515625" style="25" customWidth="1"/>
    <col min="62" max="62" width="6.42578125" style="25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72" t="s">
        <v>77</v>
      </c>
      <c r="B1" s="61" t="s">
        <v>31</v>
      </c>
      <c r="C1" s="52" t="s">
        <v>147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4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73"/>
      <c r="B2" s="62"/>
      <c r="C2" s="66" t="s">
        <v>30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  <c r="W2" s="66" t="s">
        <v>26</v>
      </c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8"/>
      <c r="AQ2" s="66" t="s">
        <v>27</v>
      </c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8"/>
      <c r="BK2" s="58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73"/>
      <c r="B3" s="62"/>
      <c r="C3" s="55" t="s">
        <v>11</v>
      </c>
      <c r="D3" s="56"/>
      <c r="E3" s="56"/>
      <c r="F3" s="56"/>
      <c r="G3" s="56"/>
      <c r="H3" s="56"/>
      <c r="I3" s="56"/>
      <c r="J3" s="56"/>
      <c r="K3" s="56"/>
      <c r="L3" s="57"/>
      <c r="M3" s="55" t="s">
        <v>12</v>
      </c>
      <c r="N3" s="56"/>
      <c r="O3" s="56"/>
      <c r="P3" s="56"/>
      <c r="Q3" s="56"/>
      <c r="R3" s="56"/>
      <c r="S3" s="56"/>
      <c r="T3" s="56"/>
      <c r="U3" s="56"/>
      <c r="V3" s="57"/>
      <c r="W3" s="55" t="s">
        <v>11</v>
      </c>
      <c r="X3" s="56"/>
      <c r="Y3" s="56"/>
      <c r="Z3" s="56"/>
      <c r="AA3" s="56"/>
      <c r="AB3" s="56"/>
      <c r="AC3" s="56"/>
      <c r="AD3" s="56"/>
      <c r="AE3" s="56"/>
      <c r="AF3" s="57"/>
      <c r="AG3" s="55" t="s">
        <v>12</v>
      </c>
      <c r="AH3" s="56"/>
      <c r="AI3" s="56"/>
      <c r="AJ3" s="56"/>
      <c r="AK3" s="56"/>
      <c r="AL3" s="56"/>
      <c r="AM3" s="56"/>
      <c r="AN3" s="56"/>
      <c r="AO3" s="56"/>
      <c r="AP3" s="57"/>
      <c r="AQ3" s="55" t="s">
        <v>11</v>
      </c>
      <c r="AR3" s="56"/>
      <c r="AS3" s="56"/>
      <c r="AT3" s="56"/>
      <c r="AU3" s="56"/>
      <c r="AV3" s="56"/>
      <c r="AW3" s="56"/>
      <c r="AX3" s="56"/>
      <c r="AY3" s="56"/>
      <c r="AZ3" s="57"/>
      <c r="BA3" s="55" t="s">
        <v>12</v>
      </c>
      <c r="BB3" s="56"/>
      <c r="BC3" s="56"/>
      <c r="BD3" s="56"/>
      <c r="BE3" s="56"/>
      <c r="BF3" s="56"/>
      <c r="BG3" s="56"/>
      <c r="BH3" s="56"/>
      <c r="BI3" s="56"/>
      <c r="BJ3" s="57"/>
      <c r="BK3" s="59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73"/>
      <c r="B4" s="62"/>
      <c r="C4" s="49" t="s">
        <v>37</v>
      </c>
      <c r="D4" s="50"/>
      <c r="E4" s="50"/>
      <c r="F4" s="50"/>
      <c r="G4" s="51"/>
      <c r="H4" s="46" t="s">
        <v>38</v>
      </c>
      <c r="I4" s="47"/>
      <c r="J4" s="47"/>
      <c r="K4" s="47"/>
      <c r="L4" s="48"/>
      <c r="M4" s="49" t="s">
        <v>37</v>
      </c>
      <c r="N4" s="50"/>
      <c r="O4" s="50"/>
      <c r="P4" s="50"/>
      <c r="Q4" s="51"/>
      <c r="R4" s="46" t="s">
        <v>38</v>
      </c>
      <c r="S4" s="47"/>
      <c r="T4" s="47"/>
      <c r="U4" s="47"/>
      <c r="V4" s="48"/>
      <c r="W4" s="49" t="s">
        <v>37</v>
      </c>
      <c r="X4" s="50"/>
      <c r="Y4" s="50"/>
      <c r="Z4" s="50"/>
      <c r="AA4" s="51"/>
      <c r="AB4" s="46" t="s">
        <v>38</v>
      </c>
      <c r="AC4" s="47"/>
      <c r="AD4" s="47"/>
      <c r="AE4" s="47"/>
      <c r="AF4" s="48"/>
      <c r="AG4" s="49" t="s">
        <v>37</v>
      </c>
      <c r="AH4" s="50"/>
      <c r="AI4" s="50"/>
      <c r="AJ4" s="50"/>
      <c r="AK4" s="51"/>
      <c r="AL4" s="46" t="s">
        <v>38</v>
      </c>
      <c r="AM4" s="47"/>
      <c r="AN4" s="47"/>
      <c r="AO4" s="47"/>
      <c r="AP4" s="48"/>
      <c r="AQ4" s="49" t="s">
        <v>37</v>
      </c>
      <c r="AR4" s="50"/>
      <c r="AS4" s="50"/>
      <c r="AT4" s="50"/>
      <c r="AU4" s="51"/>
      <c r="AV4" s="46" t="s">
        <v>38</v>
      </c>
      <c r="AW4" s="47"/>
      <c r="AX4" s="47"/>
      <c r="AY4" s="47"/>
      <c r="AZ4" s="48"/>
      <c r="BA4" s="49" t="s">
        <v>37</v>
      </c>
      <c r="BB4" s="50"/>
      <c r="BC4" s="50"/>
      <c r="BD4" s="50"/>
      <c r="BE4" s="51"/>
      <c r="BF4" s="46" t="s">
        <v>38</v>
      </c>
      <c r="BG4" s="47"/>
      <c r="BH4" s="47"/>
      <c r="BI4" s="47"/>
      <c r="BJ4" s="48"/>
      <c r="BK4" s="59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73"/>
      <c r="B5" s="62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0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3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5"/>
    </row>
    <row r="7" spans="1:107" x14ac:dyDescent="0.2">
      <c r="A7" s="23" t="s">
        <v>78</v>
      </c>
      <c r="B7" s="26" t="s">
        <v>13</v>
      </c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5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6.8361358246364112</v>
      </c>
      <c r="I8" s="28">
        <v>7794.9753696922508</v>
      </c>
      <c r="J8" s="28">
        <v>3119.462469218131</v>
      </c>
      <c r="K8" s="28">
        <v>0</v>
      </c>
      <c r="L8" s="28">
        <v>232.8501260932498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4.8364484203701865</v>
      </c>
      <c r="S8" s="28">
        <v>394.93158924855709</v>
      </c>
      <c r="T8" s="28">
        <v>944.16066079387065</v>
      </c>
      <c r="U8" s="28">
        <v>0</v>
      </c>
      <c r="V8" s="28">
        <v>20.187636106841719</v>
      </c>
      <c r="W8" s="28">
        <v>2.4641391746078713E-3</v>
      </c>
      <c r="X8" s="28">
        <v>59.601039521949112</v>
      </c>
      <c r="Y8" s="28">
        <v>0</v>
      </c>
      <c r="Z8" s="28">
        <v>0</v>
      </c>
      <c r="AA8" s="28">
        <v>0.27428253373193473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0.23780769692347137</v>
      </c>
      <c r="AH8" s="28">
        <v>3.6149869391361118E-2</v>
      </c>
      <c r="AI8" s="28">
        <v>0</v>
      </c>
      <c r="AJ8" s="28">
        <v>0</v>
      </c>
      <c r="AK8" s="28">
        <v>1.3367608582642314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21.969131543530235</v>
      </c>
      <c r="AW8" s="28">
        <v>1645.2617709499236</v>
      </c>
      <c r="AX8" s="28">
        <v>51.777377800739259</v>
      </c>
      <c r="AY8" s="28">
        <v>3.3317031953724188</v>
      </c>
      <c r="AZ8" s="28">
        <v>72.497488274703969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13.926277875325031</v>
      </c>
      <c r="BG8" s="28">
        <v>93.094340576057462</v>
      </c>
      <c r="BH8" s="28">
        <v>58.548696165863269</v>
      </c>
      <c r="BI8" s="28">
        <v>0</v>
      </c>
      <c r="BJ8" s="28">
        <v>23.052823651548763</v>
      </c>
      <c r="BK8" s="29">
        <f>SUM(C8:BJ8)</f>
        <v>14563.188550050409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6.8361358246364112</v>
      </c>
      <c r="I9" s="31">
        <f t="shared" si="0"/>
        <v>7794.9753696922508</v>
      </c>
      <c r="J9" s="31">
        <f t="shared" si="0"/>
        <v>3119.462469218131</v>
      </c>
      <c r="K9" s="31">
        <f t="shared" si="0"/>
        <v>0</v>
      </c>
      <c r="L9" s="31">
        <f t="shared" si="0"/>
        <v>232.8501260932498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4.8364484203701865</v>
      </c>
      <c r="S9" s="31">
        <f t="shared" si="0"/>
        <v>394.93158924855709</v>
      </c>
      <c r="T9" s="31">
        <f t="shared" si="0"/>
        <v>944.16066079387065</v>
      </c>
      <c r="U9" s="31">
        <f t="shared" si="0"/>
        <v>0</v>
      </c>
      <c r="V9" s="31">
        <f t="shared" si="0"/>
        <v>20.187636106841719</v>
      </c>
      <c r="W9" s="31">
        <f t="shared" si="0"/>
        <v>2.4641391746078713E-3</v>
      </c>
      <c r="X9" s="31">
        <f t="shared" si="0"/>
        <v>59.601039521949112</v>
      </c>
      <c r="Y9" s="31">
        <f t="shared" si="0"/>
        <v>0</v>
      </c>
      <c r="Z9" s="31">
        <f t="shared" si="0"/>
        <v>0</v>
      </c>
      <c r="AA9" s="31">
        <f t="shared" si="0"/>
        <v>0.27428253373193473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0.23780769692347137</v>
      </c>
      <c r="AH9" s="31">
        <f t="shared" si="0"/>
        <v>3.6149869391361118E-2</v>
      </c>
      <c r="AI9" s="31">
        <f t="shared" si="0"/>
        <v>0</v>
      </c>
      <c r="AJ9" s="31">
        <f t="shared" si="0"/>
        <v>0</v>
      </c>
      <c r="AK9" s="31">
        <f t="shared" si="0"/>
        <v>1.3367608582642314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21.969131543530235</v>
      </c>
      <c r="AW9" s="31">
        <f t="shared" si="0"/>
        <v>1645.2617709499236</v>
      </c>
      <c r="AX9" s="31">
        <f t="shared" si="0"/>
        <v>51.777377800739259</v>
      </c>
      <c r="AY9" s="31">
        <f t="shared" si="0"/>
        <v>3.3317031953724188</v>
      </c>
      <c r="AZ9" s="31">
        <f t="shared" si="0"/>
        <v>72.497488274703969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13.926277875325031</v>
      </c>
      <c r="BG9" s="31">
        <f t="shared" si="0"/>
        <v>93.094340576057462</v>
      </c>
      <c r="BH9" s="31">
        <f t="shared" si="0"/>
        <v>58.548696165863269</v>
      </c>
      <c r="BI9" s="31">
        <f t="shared" si="0"/>
        <v>0</v>
      </c>
      <c r="BJ9" s="31">
        <f t="shared" si="0"/>
        <v>23.052823651548763</v>
      </c>
      <c r="BK9" s="29">
        <f>SUM(C9:BJ9)</f>
        <v>14563.188550050409</v>
      </c>
    </row>
    <row r="10" spans="1:107" x14ac:dyDescent="0.2">
      <c r="A10" s="23" t="s">
        <v>79</v>
      </c>
      <c r="B10" s="26" t="s">
        <v>3</v>
      </c>
      <c r="C10" s="69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1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0.58621496198425804</v>
      </c>
      <c r="I11" s="28">
        <v>2.1033074511311911</v>
      </c>
      <c r="J11" s="28">
        <v>2.5351766554779944</v>
      </c>
      <c r="K11" s="28">
        <v>0</v>
      </c>
      <c r="L11" s="28">
        <v>34.342640683757807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0.77943082785658779</v>
      </c>
      <c r="S11" s="28">
        <v>0.68951852832104021</v>
      </c>
      <c r="T11" s="28">
        <v>11.006913614372364</v>
      </c>
      <c r="U11" s="28">
        <v>0</v>
      </c>
      <c r="V11" s="28">
        <v>1.0543410268987785</v>
      </c>
      <c r="W11" s="28">
        <v>0</v>
      </c>
      <c r="X11" s="28">
        <v>0</v>
      </c>
      <c r="Y11" s="28">
        <v>0</v>
      </c>
      <c r="Z11" s="28">
        <v>0</v>
      </c>
      <c r="AA11" s="28">
        <v>3.1501885619061254E-2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8.4554236161581781E-2</v>
      </c>
      <c r="AH11" s="28">
        <v>0</v>
      </c>
      <c r="AI11" s="28">
        <v>0</v>
      </c>
      <c r="AJ11" s="28">
        <v>0</v>
      </c>
      <c r="AK11" s="28">
        <v>6.4160258470899789E-2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2.7965598262088687</v>
      </c>
      <c r="AW11" s="28">
        <v>11.258694547188059</v>
      </c>
      <c r="AX11" s="28">
        <v>8.7654233506712576</v>
      </c>
      <c r="AY11" s="28">
        <v>0</v>
      </c>
      <c r="AZ11" s="28">
        <v>8.9114332778123764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3.7540950063902407</v>
      </c>
      <c r="BG11" s="28">
        <v>14.181763840220919</v>
      </c>
      <c r="BH11" s="28">
        <v>1.4503718889109369</v>
      </c>
      <c r="BI11" s="28">
        <v>0</v>
      </c>
      <c r="BJ11" s="28">
        <v>2.5507979330791484</v>
      </c>
      <c r="BK11" s="29">
        <f t="shared" ref="BK11:BK12" si="1">SUM(C11:BJ11)</f>
        <v>106.94689980053339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0.58621496198425804</v>
      </c>
      <c r="I12" s="31">
        <f t="shared" si="2"/>
        <v>2.1033074511311911</v>
      </c>
      <c r="J12" s="31">
        <f t="shared" si="2"/>
        <v>2.5351766554779944</v>
      </c>
      <c r="K12" s="31">
        <f t="shared" si="2"/>
        <v>0</v>
      </c>
      <c r="L12" s="31">
        <f t="shared" si="2"/>
        <v>34.342640683757807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0.77943082785658779</v>
      </c>
      <c r="S12" s="31">
        <f t="shared" si="2"/>
        <v>0.68951852832104021</v>
      </c>
      <c r="T12" s="31">
        <f t="shared" si="2"/>
        <v>11.006913614372364</v>
      </c>
      <c r="U12" s="31">
        <f t="shared" si="2"/>
        <v>0</v>
      </c>
      <c r="V12" s="31">
        <f t="shared" si="2"/>
        <v>1.0543410268987785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3.1501885619061254E-2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8.4554236161581781E-2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6.4160258470899789E-2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2.7965598262088687</v>
      </c>
      <c r="AW12" s="31">
        <f t="shared" si="2"/>
        <v>11.258694547188059</v>
      </c>
      <c r="AX12" s="31">
        <f t="shared" si="2"/>
        <v>8.7654233506712576</v>
      </c>
      <c r="AY12" s="31">
        <f t="shared" si="2"/>
        <v>0</v>
      </c>
      <c r="AZ12" s="31">
        <f t="shared" si="2"/>
        <v>8.9114332778123764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3.7540950063902407</v>
      </c>
      <c r="BG12" s="31">
        <f t="shared" si="2"/>
        <v>14.181763840220919</v>
      </c>
      <c r="BH12" s="31">
        <f t="shared" si="2"/>
        <v>1.4503718889109369</v>
      </c>
      <c r="BI12" s="31">
        <f t="shared" si="2"/>
        <v>0</v>
      </c>
      <c r="BJ12" s="31">
        <f t="shared" si="2"/>
        <v>2.5507979330791484</v>
      </c>
      <c r="BK12" s="29">
        <f t="shared" si="1"/>
        <v>106.94689980053339</v>
      </c>
    </row>
    <row r="13" spans="1:107" x14ac:dyDescent="0.2">
      <c r="A13" s="23" t="s">
        <v>80</v>
      </c>
      <c r="B13" s="26" t="s">
        <v>10</v>
      </c>
      <c r="C13" s="69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1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0.23547936173323794</v>
      </c>
      <c r="I14" s="28">
        <v>1.0566902666666702</v>
      </c>
      <c r="J14" s="28">
        <v>0</v>
      </c>
      <c r="K14" s="28">
        <v>0</v>
      </c>
      <c r="L14" s="28">
        <v>2.9672675526669781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1.7069611999902753E-2</v>
      </c>
      <c r="S14" s="28">
        <v>0</v>
      </c>
      <c r="T14" s="28">
        <v>0</v>
      </c>
      <c r="U14" s="28">
        <v>0</v>
      </c>
      <c r="V14" s="28">
        <v>0.24710295466653981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0.34147515310000021</v>
      </c>
      <c r="AW14" s="28">
        <v>4.0663782640000026</v>
      </c>
      <c r="AX14" s="28">
        <v>0</v>
      </c>
      <c r="AY14" s="28">
        <v>0</v>
      </c>
      <c r="AZ14" s="28">
        <v>1.820056488400001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8.6367265800000051E-2</v>
      </c>
      <c r="BG14" s="28">
        <v>0</v>
      </c>
      <c r="BH14" s="28">
        <v>0</v>
      </c>
      <c r="BI14" s="28">
        <v>0</v>
      </c>
      <c r="BJ14" s="28">
        <v>4.5083584000000023</v>
      </c>
      <c r="BK14" s="29">
        <f t="shared" ref="BK14:BK21" si="3">SUM(C14:BJ14)</f>
        <v>15.346245319033335</v>
      </c>
    </row>
    <row r="15" spans="1:107" x14ac:dyDescent="0.2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5.9901298033306107E-2</v>
      </c>
      <c r="I15" s="28">
        <v>0.23369600000002383</v>
      </c>
      <c r="J15" s="28">
        <v>0.11684800000001191</v>
      </c>
      <c r="K15" s="28">
        <v>0</v>
      </c>
      <c r="L15" s="28">
        <v>0.26415883446662697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4.4282135000004511E-3</v>
      </c>
      <c r="S15" s="28">
        <v>0.23369600000002383</v>
      </c>
      <c r="T15" s="28">
        <v>4.6739200000004769E-2</v>
      </c>
      <c r="U15" s="28">
        <v>0</v>
      </c>
      <c r="V15" s="28">
        <v>2.3369600000002384E-2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1.3992159999902904E-2</v>
      </c>
      <c r="AW15" s="28">
        <v>0.93281066666679346</v>
      </c>
      <c r="AX15" s="28">
        <v>0</v>
      </c>
      <c r="AY15" s="28">
        <v>0</v>
      </c>
      <c r="AZ15" s="28">
        <v>1.3873670448666877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2.178952439980452E-2</v>
      </c>
      <c r="BG15" s="28">
        <v>0.53636613333341121</v>
      </c>
      <c r="BH15" s="28">
        <v>0</v>
      </c>
      <c r="BI15" s="28">
        <v>0</v>
      </c>
      <c r="BJ15" s="28">
        <v>0.48039749333339965</v>
      </c>
      <c r="BK15" s="29">
        <f t="shared" si="3"/>
        <v>4.3555601685999994</v>
      </c>
    </row>
    <row r="16" spans="1:107" x14ac:dyDescent="0.2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0.15250105926650423</v>
      </c>
      <c r="I16" s="28">
        <v>31.676226186667382</v>
      </c>
      <c r="J16" s="28">
        <v>0</v>
      </c>
      <c r="K16" s="28">
        <v>0</v>
      </c>
      <c r="L16" s="28">
        <v>3.840311477366507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0.53587562506641495</v>
      </c>
      <c r="S16" s="28">
        <v>9.9287101700002753E-2</v>
      </c>
      <c r="T16" s="28">
        <v>0.5514663333333153</v>
      </c>
      <c r="U16" s="28">
        <v>0</v>
      </c>
      <c r="V16" s="28">
        <v>5.1314802603665433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1.1658401094664648</v>
      </c>
      <c r="AW16" s="28">
        <v>2.445194250000136</v>
      </c>
      <c r="AX16" s="28">
        <v>0</v>
      </c>
      <c r="AY16" s="28">
        <v>0</v>
      </c>
      <c r="AZ16" s="28">
        <v>12.380540394367088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0.52099711786622904</v>
      </c>
      <c r="BG16" s="28">
        <v>0.18366125700001024</v>
      </c>
      <c r="BH16" s="28">
        <v>0</v>
      </c>
      <c r="BI16" s="28">
        <v>0</v>
      </c>
      <c r="BJ16" s="28">
        <v>1.168259475000065</v>
      </c>
      <c r="BK16" s="29">
        <f t="shared" si="3"/>
        <v>59.851640647466667</v>
      </c>
    </row>
    <row r="17" spans="1:63" x14ac:dyDescent="0.2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8.6887199299800627E-2</v>
      </c>
      <c r="I17" s="28">
        <v>31.68429166666683</v>
      </c>
      <c r="J17" s="28">
        <v>0</v>
      </c>
      <c r="K17" s="28">
        <v>0</v>
      </c>
      <c r="L17" s="28">
        <v>32.125911208466732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2.1080131033300153E-2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0.18649438429963988</v>
      </c>
      <c r="AW17" s="28">
        <v>2.5294933333333911</v>
      </c>
      <c r="AX17" s="28">
        <v>0</v>
      </c>
      <c r="AY17" s="28">
        <v>0</v>
      </c>
      <c r="AZ17" s="28">
        <v>8.7739803283332165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0.10141053689970364</v>
      </c>
      <c r="BG17" s="28">
        <v>23.096742067700728</v>
      </c>
      <c r="BH17" s="28">
        <v>0</v>
      </c>
      <c r="BI17" s="28">
        <v>0</v>
      </c>
      <c r="BJ17" s="28">
        <v>2.6117145141999938</v>
      </c>
      <c r="BK17" s="29">
        <f t="shared" si="3"/>
        <v>101.21800537023334</v>
      </c>
    </row>
    <row r="18" spans="1:63" x14ac:dyDescent="0.2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0.26474805376650445</v>
      </c>
      <c r="I18" s="28">
        <v>21.146179633333457</v>
      </c>
      <c r="J18" s="28">
        <v>0</v>
      </c>
      <c r="K18" s="28">
        <v>0</v>
      </c>
      <c r="L18" s="28">
        <v>23.120009764233586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0.10554403669980178</v>
      </c>
      <c r="S18" s="28">
        <v>20.146879511133541</v>
      </c>
      <c r="T18" s="28">
        <v>0</v>
      </c>
      <c r="U18" s="28">
        <v>0</v>
      </c>
      <c r="V18" s="28">
        <v>0.18983502023310322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0.60684052426638679</v>
      </c>
      <c r="AW18" s="28">
        <v>5.7291806528007285</v>
      </c>
      <c r="AX18" s="28">
        <v>0</v>
      </c>
      <c r="AY18" s="28">
        <v>0</v>
      </c>
      <c r="AZ18" s="28">
        <v>6.2418380673671017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0.56832796883258141</v>
      </c>
      <c r="BG18" s="28">
        <v>0</v>
      </c>
      <c r="BH18" s="28">
        <v>0.68391051666669889</v>
      </c>
      <c r="BI18" s="28">
        <v>0</v>
      </c>
      <c r="BJ18" s="28">
        <v>0.6887289769664996</v>
      </c>
      <c r="BK18" s="29">
        <f t="shared" si="3"/>
        <v>79.492022726299979</v>
      </c>
    </row>
    <row r="19" spans="1:63" x14ac:dyDescent="0.2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0.11631425443323354</v>
      </c>
      <c r="I19" s="28">
        <v>18.615915000000033</v>
      </c>
      <c r="J19" s="28">
        <v>0</v>
      </c>
      <c r="K19" s="28">
        <v>0</v>
      </c>
      <c r="L19" s="28">
        <v>20.998752120000038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7.8497108366600135E-2</v>
      </c>
      <c r="S19" s="28">
        <v>18.615915000000033</v>
      </c>
      <c r="T19" s="28">
        <v>0</v>
      </c>
      <c r="U19" s="28">
        <v>0</v>
      </c>
      <c r="V19" s="28">
        <v>8.8115331000000158E-2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1.1169326421666321</v>
      </c>
      <c r="AW19" s="28">
        <v>11.077525140000098</v>
      </c>
      <c r="AX19" s="28">
        <v>0</v>
      </c>
      <c r="AY19" s="28">
        <v>0</v>
      </c>
      <c r="AZ19" s="28">
        <v>4.9383960573333443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0.13402830139987895</v>
      </c>
      <c r="BG19" s="28">
        <v>0</v>
      </c>
      <c r="BH19" s="28">
        <v>0</v>
      </c>
      <c r="BI19" s="28">
        <v>0</v>
      </c>
      <c r="BJ19" s="28">
        <v>5.0203786053000448</v>
      </c>
      <c r="BK19" s="29">
        <f t="shared" si="3"/>
        <v>80.800769559999935</v>
      </c>
    </row>
    <row r="20" spans="1:63" x14ac:dyDescent="0.2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0.16227796500000291</v>
      </c>
      <c r="I20" s="28">
        <v>6.3460579000001145</v>
      </c>
      <c r="J20" s="28">
        <v>0</v>
      </c>
      <c r="K20" s="28">
        <v>0</v>
      </c>
      <c r="L20" s="28">
        <v>6.926098139433325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0.21949135786660395</v>
      </c>
      <c r="S20" s="28">
        <v>0</v>
      </c>
      <c r="T20" s="28">
        <v>6.2094500000001121E-2</v>
      </c>
      <c r="U20" s="28">
        <v>0</v>
      </c>
      <c r="V20" s="28">
        <v>1.4555404289666263</v>
      </c>
      <c r="W20" s="28">
        <v>0</v>
      </c>
      <c r="X20" s="28">
        <v>0.8560379333335274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1.4063480000005377E-3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0.89607543743252138</v>
      </c>
      <c r="AW20" s="28">
        <v>1.1605085306336438</v>
      </c>
      <c r="AX20" s="28">
        <v>0.61145566666683382</v>
      </c>
      <c r="AY20" s="28">
        <v>0</v>
      </c>
      <c r="AZ20" s="28">
        <v>4.2899484992676404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1.007224527965469</v>
      </c>
      <c r="BG20" s="28">
        <v>6.1145566666623394E-2</v>
      </c>
      <c r="BH20" s="28">
        <v>0.8560379333335274</v>
      </c>
      <c r="BI20" s="28">
        <v>0</v>
      </c>
      <c r="BJ20" s="28">
        <v>1.6727727197335398</v>
      </c>
      <c r="BK20" s="29">
        <f t="shared" si="3"/>
        <v>26.584173454300004</v>
      </c>
    </row>
    <row r="21" spans="1:63" x14ac:dyDescent="0.2">
      <c r="A21" s="23"/>
      <c r="B21" s="30" t="s">
        <v>95</v>
      </c>
      <c r="C21" s="31">
        <f t="shared" ref="C21:AH21" si="4">SUM(C14:C20)</f>
        <v>0</v>
      </c>
      <c r="D21" s="31">
        <f t="shared" si="4"/>
        <v>0</v>
      </c>
      <c r="E21" s="31">
        <f t="shared" si="4"/>
        <v>0</v>
      </c>
      <c r="F21" s="31">
        <f t="shared" si="4"/>
        <v>0</v>
      </c>
      <c r="G21" s="31">
        <f t="shared" si="4"/>
        <v>0</v>
      </c>
      <c r="H21" s="31">
        <f t="shared" si="4"/>
        <v>1.0781091915325898</v>
      </c>
      <c r="I21" s="31">
        <f t="shared" si="4"/>
        <v>110.75905665333453</v>
      </c>
      <c r="J21" s="31">
        <f t="shared" si="4"/>
        <v>0.11684800000001191</v>
      </c>
      <c r="K21" s="31">
        <f t="shared" si="4"/>
        <v>0</v>
      </c>
      <c r="L21" s="31">
        <f t="shared" si="4"/>
        <v>90.242509096633796</v>
      </c>
      <c r="M21" s="31">
        <f t="shared" si="4"/>
        <v>0</v>
      </c>
      <c r="N21" s="31">
        <f t="shared" si="4"/>
        <v>0</v>
      </c>
      <c r="O21" s="31">
        <f t="shared" si="4"/>
        <v>0</v>
      </c>
      <c r="P21" s="31">
        <f t="shared" si="4"/>
        <v>0</v>
      </c>
      <c r="Q21" s="31">
        <f t="shared" si="4"/>
        <v>0</v>
      </c>
      <c r="R21" s="31">
        <f t="shared" si="4"/>
        <v>0.98198608453262426</v>
      </c>
      <c r="S21" s="31">
        <f t="shared" si="4"/>
        <v>39.095777612833601</v>
      </c>
      <c r="T21" s="31">
        <f t="shared" si="4"/>
        <v>0.66030003333332121</v>
      </c>
      <c r="U21" s="31">
        <f t="shared" si="4"/>
        <v>0</v>
      </c>
      <c r="V21" s="31">
        <f t="shared" si="4"/>
        <v>7.1354435952328146</v>
      </c>
      <c r="W21" s="31">
        <f t="shared" si="4"/>
        <v>0</v>
      </c>
      <c r="X21" s="31">
        <f t="shared" si="4"/>
        <v>0.8560379333335274</v>
      </c>
      <c r="Y21" s="31">
        <f t="shared" si="4"/>
        <v>0</v>
      </c>
      <c r="Z21" s="31">
        <f t="shared" si="4"/>
        <v>0</v>
      </c>
      <c r="AA21" s="31">
        <f t="shared" si="4"/>
        <v>0</v>
      </c>
      <c r="AB21" s="31">
        <f t="shared" si="4"/>
        <v>0</v>
      </c>
      <c r="AC21" s="31">
        <f t="shared" si="4"/>
        <v>0</v>
      </c>
      <c r="AD21" s="31">
        <f t="shared" si="4"/>
        <v>0</v>
      </c>
      <c r="AE21" s="31">
        <f t="shared" si="4"/>
        <v>0</v>
      </c>
      <c r="AF21" s="31">
        <f t="shared" si="4"/>
        <v>0</v>
      </c>
      <c r="AG21" s="31">
        <f t="shared" si="4"/>
        <v>1.4063480000005377E-3</v>
      </c>
      <c r="AH21" s="31">
        <f t="shared" si="4"/>
        <v>0</v>
      </c>
      <c r="AI21" s="31">
        <f t="shared" ref="AI21:BJ21" si="5">SUM(AI14:AI20)</f>
        <v>0</v>
      </c>
      <c r="AJ21" s="31">
        <f t="shared" si="5"/>
        <v>0</v>
      </c>
      <c r="AK21" s="31">
        <f t="shared" si="5"/>
        <v>0</v>
      </c>
      <c r="AL21" s="31">
        <f t="shared" si="5"/>
        <v>0</v>
      </c>
      <c r="AM21" s="31">
        <f t="shared" si="5"/>
        <v>0</v>
      </c>
      <c r="AN21" s="31">
        <f t="shared" si="5"/>
        <v>0</v>
      </c>
      <c r="AO21" s="31">
        <f t="shared" si="5"/>
        <v>0</v>
      </c>
      <c r="AP21" s="31">
        <f t="shared" si="5"/>
        <v>0</v>
      </c>
      <c r="AQ21" s="31">
        <f t="shared" si="5"/>
        <v>0</v>
      </c>
      <c r="AR21" s="31">
        <f t="shared" si="5"/>
        <v>0</v>
      </c>
      <c r="AS21" s="31">
        <f t="shared" si="5"/>
        <v>0</v>
      </c>
      <c r="AT21" s="31">
        <f t="shared" si="5"/>
        <v>0</v>
      </c>
      <c r="AU21" s="31">
        <f t="shared" si="5"/>
        <v>0</v>
      </c>
      <c r="AV21" s="31">
        <f t="shared" si="5"/>
        <v>4.3276504107315477</v>
      </c>
      <c r="AW21" s="31">
        <f t="shared" si="5"/>
        <v>27.941090837434793</v>
      </c>
      <c r="AX21" s="31">
        <f t="shared" si="5"/>
        <v>0.61145566666683382</v>
      </c>
      <c r="AY21" s="31">
        <f t="shared" si="5"/>
        <v>0</v>
      </c>
      <c r="AZ21" s="31">
        <f t="shared" si="5"/>
        <v>39.832126879935075</v>
      </c>
      <c r="BA21" s="31">
        <f t="shared" si="5"/>
        <v>0</v>
      </c>
      <c r="BB21" s="31">
        <f t="shared" si="5"/>
        <v>0</v>
      </c>
      <c r="BC21" s="31">
        <f t="shared" si="5"/>
        <v>0</v>
      </c>
      <c r="BD21" s="31">
        <f t="shared" si="5"/>
        <v>0</v>
      </c>
      <c r="BE21" s="31">
        <f t="shared" si="5"/>
        <v>0</v>
      </c>
      <c r="BF21" s="31">
        <f t="shared" si="5"/>
        <v>2.4401452431636663</v>
      </c>
      <c r="BG21" s="31">
        <f t="shared" si="5"/>
        <v>23.877915024700773</v>
      </c>
      <c r="BH21" s="31">
        <f t="shared" si="5"/>
        <v>1.5399484500002263</v>
      </c>
      <c r="BI21" s="31">
        <f t="shared" si="5"/>
        <v>0</v>
      </c>
      <c r="BJ21" s="31">
        <f t="shared" si="5"/>
        <v>16.150610184533544</v>
      </c>
      <c r="BK21" s="29">
        <f t="shared" si="3"/>
        <v>367.64841724593322</v>
      </c>
    </row>
    <row r="22" spans="1:63" x14ac:dyDescent="0.2">
      <c r="A22" s="23" t="s">
        <v>81</v>
      </c>
      <c r="B22" s="26" t="s">
        <v>14</v>
      </c>
      <c r="C22" s="69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1"/>
    </row>
    <row r="23" spans="1:63" x14ac:dyDescent="0.2">
      <c r="A23" s="23"/>
      <c r="B23" s="30" t="s">
        <v>39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29">
        <f t="shared" ref="BK23:BK24" si="6">SUM(C23:BJ23)</f>
        <v>0</v>
      </c>
    </row>
    <row r="24" spans="1:63" x14ac:dyDescent="0.2">
      <c r="A24" s="23"/>
      <c r="B24" s="30" t="s">
        <v>94</v>
      </c>
      <c r="C24" s="31">
        <f>SUM(C23)</f>
        <v>0</v>
      </c>
      <c r="D24" s="31">
        <f t="shared" ref="D24:BJ24" si="7">SUM(D23)</f>
        <v>0</v>
      </c>
      <c r="E24" s="31">
        <f t="shared" si="7"/>
        <v>0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0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7"/>
        <v>0</v>
      </c>
      <c r="O24" s="31">
        <f t="shared" si="7"/>
        <v>0</v>
      </c>
      <c r="P24" s="31">
        <f t="shared" si="7"/>
        <v>0</v>
      </c>
      <c r="Q24" s="31">
        <f t="shared" si="7"/>
        <v>0</v>
      </c>
      <c r="R24" s="31">
        <f t="shared" si="7"/>
        <v>0</v>
      </c>
      <c r="S24" s="31">
        <f t="shared" si="7"/>
        <v>0</v>
      </c>
      <c r="T24" s="31">
        <f t="shared" si="7"/>
        <v>0</v>
      </c>
      <c r="U24" s="31">
        <f t="shared" si="7"/>
        <v>0</v>
      </c>
      <c r="V24" s="31">
        <f t="shared" si="7"/>
        <v>0</v>
      </c>
      <c r="W24" s="31">
        <f t="shared" si="7"/>
        <v>0</v>
      </c>
      <c r="X24" s="31">
        <f t="shared" si="7"/>
        <v>0</v>
      </c>
      <c r="Y24" s="31">
        <f t="shared" si="7"/>
        <v>0</v>
      </c>
      <c r="Z24" s="31">
        <f t="shared" si="7"/>
        <v>0</v>
      </c>
      <c r="AA24" s="31">
        <f t="shared" si="7"/>
        <v>0</v>
      </c>
      <c r="AB24" s="31">
        <f t="shared" si="7"/>
        <v>0</v>
      </c>
      <c r="AC24" s="31">
        <f t="shared" si="7"/>
        <v>0</v>
      </c>
      <c r="AD24" s="31">
        <f t="shared" si="7"/>
        <v>0</v>
      </c>
      <c r="AE24" s="31">
        <f t="shared" si="7"/>
        <v>0</v>
      </c>
      <c r="AF24" s="31">
        <f t="shared" si="7"/>
        <v>0</v>
      </c>
      <c r="AG24" s="31">
        <f t="shared" si="7"/>
        <v>0</v>
      </c>
      <c r="AH24" s="31">
        <f t="shared" si="7"/>
        <v>0</v>
      </c>
      <c r="AI24" s="31">
        <f t="shared" si="7"/>
        <v>0</v>
      </c>
      <c r="AJ24" s="31">
        <f t="shared" si="7"/>
        <v>0</v>
      </c>
      <c r="AK24" s="31">
        <f t="shared" si="7"/>
        <v>0</v>
      </c>
      <c r="AL24" s="31">
        <f t="shared" si="7"/>
        <v>0</v>
      </c>
      <c r="AM24" s="31">
        <f t="shared" si="7"/>
        <v>0</v>
      </c>
      <c r="AN24" s="31">
        <f t="shared" si="7"/>
        <v>0</v>
      </c>
      <c r="AO24" s="31">
        <f t="shared" si="7"/>
        <v>0</v>
      </c>
      <c r="AP24" s="31">
        <f t="shared" si="7"/>
        <v>0</v>
      </c>
      <c r="AQ24" s="31">
        <f t="shared" si="7"/>
        <v>0</v>
      </c>
      <c r="AR24" s="31">
        <f t="shared" si="7"/>
        <v>0</v>
      </c>
      <c r="AS24" s="31">
        <f t="shared" si="7"/>
        <v>0</v>
      </c>
      <c r="AT24" s="31">
        <f t="shared" si="7"/>
        <v>0</v>
      </c>
      <c r="AU24" s="31">
        <f t="shared" si="7"/>
        <v>0</v>
      </c>
      <c r="AV24" s="31">
        <f t="shared" si="7"/>
        <v>0</v>
      </c>
      <c r="AW24" s="31">
        <f t="shared" si="7"/>
        <v>0</v>
      </c>
      <c r="AX24" s="31">
        <f t="shared" si="7"/>
        <v>0</v>
      </c>
      <c r="AY24" s="31">
        <f t="shared" si="7"/>
        <v>0</v>
      </c>
      <c r="AZ24" s="31">
        <f t="shared" si="7"/>
        <v>0</v>
      </c>
      <c r="BA24" s="31">
        <f t="shared" si="7"/>
        <v>0</v>
      </c>
      <c r="BB24" s="31">
        <f t="shared" si="7"/>
        <v>0</v>
      </c>
      <c r="BC24" s="31">
        <f t="shared" si="7"/>
        <v>0</v>
      </c>
      <c r="BD24" s="31">
        <f t="shared" si="7"/>
        <v>0</v>
      </c>
      <c r="BE24" s="31">
        <f t="shared" si="7"/>
        <v>0</v>
      </c>
      <c r="BF24" s="31">
        <f t="shared" si="7"/>
        <v>0</v>
      </c>
      <c r="BG24" s="31">
        <f t="shared" si="7"/>
        <v>0</v>
      </c>
      <c r="BH24" s="31">
        <f t="shared" si="7"/>
        <v>0</v>
      </c>
      <c r="BI24" s="31">
        <f t="shared" si="7"/>
        <v>0</v>
      </c>
      <c r="BJ24" s="31">
        <f t="shared" si="7"/>
        <v>0</v>
      </c>
      <c r="BK24" s="29">
        <f t="shared" si="6"/>
        <v>0</v>
      </c>
    </row>
    <row r="25" spans="1:63" x14ac:dyDescent="0.2">
      <c r="A25" s="23" t="s">
        <v>83</v>
      </c>
      <c r="B25" s="26" t="s">
        <v>99</v>
      </c>
      <c r="C25" s="69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  <c r="BJ25" s="70"/>
      <c r="BK25" s="71"/>
    </row>
    <row r="26" spans="1:63" x14ac:dyDescent="0.2">
      <c r="A26" s="23"/>
      <c r="B26" s="32" t="s">
        <v>39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</row>
    <row r="27" spans="1:63" x14ac:dyDescent="0.2">
      <c r="A27" s="23"/>
      <c r="B27" s="30" t="s">
        <v>93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29">
        <f>SUM(C27:BJ27)</f>
        <v>0</v>
      </c>
    </row>
    <row r="28" spans="1:63" x14ac:dyDescent="0.2">
      <c r="A28" s="23" t="s">
        <v>84</v>
      </c>
      <c r="B28" s="26" t="s">
        <v>15</v>
      </c>
      <c r="C28" s="69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1"/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1.2751345043959856</v>
      </c>
      <c r="I29" s="28">
        <v>68.065979281036761</v>
      </c>
      <c r="J29" s="28">
        <v>2.3233139630599018</v>
      </c>
      <c r="K29" s="28">
        <v>0</v>
      </c>
      <c r="L29" s="28">
        <v>130.34708722662381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1.0866705220960975</v>
      </c>
      <c r="S29" s="28">
        <v>6.7001104061472834</v>
      </c>
      <c r="T29" s="28">
        <v>1.6499154106952432</v>
      </c>
      <c r="U29" s="28">
        <v>0</v>
      </c>
      <c r="V29" s="28">
        <v>7.3815063083781176</v>
      </c>
      <c r="W29" s="28">
        <v>1.4500074566515945E-2</v>
      </c>
      <c r="X29" s="28">
        <v>1.204808676559616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0.15288452199880453</v>
      </c>
      <c r="AH29" s="28">
        <v>0</v>
      </c>
      <c r="AI29" s="28">
        <v>0</v>
      </c>
      <c r="AJ29" s="28">
        <v>0</v>
      </c>
      <c r="AK29" s="28">
        <v>3.3556133166405482E-2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22.767405457774185</v>
      </c>
      <c r="AW29" s="28">
        <v>115.84587434291701</v>
      </c>
      <c r="AX29" s="28">
        <v>5.0112653494041508</v>
      </c>
      <c r="AY29" s="28">
        <v>0</v>
      </c>
      <c r="AZ29" s="28">
        <v>112.22287677898655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22.690086075629065</v>
      </c>
      <c r="BG29" s="28">
        <v>1.7273109804553468</v>
      </c>
      <c r="BH29" s="28">
        <v>11.389395454900479</v>
      </c>
      <c r="BI29" s="28">
        <v>0</v>
      </c>
      <c r="BJ29" s="28">
        <v>9.1561430249082836</v>
      </c>
      <c r="BK29" s="29">
        <f t="shared" ref="BK29:BK46" si="8">SUM(C29:BJ29)</f>
        <v>521.04582449369957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6.9912432666651647E-2</v>
      </c>
      <c r="I30" s="28">
        <v>0</v>
      </c>
      <c r="J30" s="28">
        <v>0</v>
      </c>
      <c r="K30" s="28">
        <v>0</v>
      </c>
      <c r="L30" s="28">
        <v>6.563203333334848E-2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5.2161860566538536E-2</v>
      </c>
      <c r="S30" s="28">
        <v>0</v>
      </c>
      <c r="T30" s="28">
        <v>0</v>
      </c>
      <c r="U30" s="28">
        <v>0</v>
      </c>
      <c r="V30" s="28">
        <v>0.17326856800012799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2.1891853966602228E-2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3.3226923353325621</v>
      </c>
      <c r="AW30" s="28">
        <v>2.6149533775336407</v>
      </c>
      <c r="AX30" s="28">
        <v>3.8714640000003943E-2</v>
      </c>
      <c r="AY30" s="28">
        <v>0</v>
      </c>
      <c r="AZ30" s="28">
        <v>11.012429729734341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1.2229136749995262</v>
      </c>
      <c r="BG30" s="28">
        <v>0</v>
      </c>
      <c r="BH30" s="28">
        <v>0</v>
      </c>
      <c r="BI30" s="28">
        <v>0</v>
      </c>
      <c r="BJ30" s="28">
        <v>0.30251588463333079</v>
      </c>
      <c r="BK30" s="29">
        <f t="shared" si="8"/>
        <v>18.89708639076667</v>
      </c>
    </row>
    <row r="31" spans="1:63" x14ac:dyDescent="0.2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1.9788867966732696E-2</v>
      </c>
      <c r="I31" s="28">
        <v>2.638539000001654E-2</v>
      </c>
      <c r="J31" s="28">
        <v>0</v>
      </c>
      <c r="K31" s="28">
        <v>0</v>
      </c>
      <c r="L31" s="28">
        <v>0.12534051576667857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0.10285189023327648</v>
      </c>
      <c r="S31" s="28">
        <v>5.8634200000036744E-3</v>
      </c>
      <c r="T31" s="28">
        <v>0</v>
      </c>
      <c r="U31" s="28">
        <v>0</v>
      </c>
      <c r="V31" s="28">
        <v>9.3665394499958698E-2</v>
      </c>
      <c r="W31" s="28">
        <v>1.154804000001171E-2</v>
      </c>
      <c r="X31" s="28">
        <v>0</v>
      </c>
      <c r="Y31" s="28">
        <v>0</v>
      </c>
      <c r="Z31" s="28">
        <v>0</v>
      </c>
      <c r="AA31" s="28">
        <v>1.4435050000014635E-2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5.0897986400051609E-2</v>
      </c>
      <c r="AH31" s="28">
        <v>2.8870100000029271E-2</v>
      </c>
      <c r="AI31" s="28">
        <v>0</v>
      </c>
      <c r="AJ31" s="28">
        <v>0</v>
      </c>
      <c r="AK31" s="28">
        <v>2.3096080000023417E-2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3.1494747081000365</v>
      </c>
      <c r="AW31" s="28">
        <v>0.83553360590082693</v>
      </c>
      <c r="AX31" s="28">
        <v>0</v>
      </c>
      <c r="AY31" s="28">
        <v>0</v>
      </c>
      <c r="AZ31" s="28">
        <v>2.187729442368485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2.0017679203299159</v>
      </c>
      <c r="BG31" s="28">
        <v>3.7242429000037769E-2</v>
      </c>
      <c r="BH31" s="28">
        <v>0.14435050000014635</v>
      </c>
      <c r="BI31" s="28">
        <v>0</v>
      </c>
      <c r="BJ31" s="28">
        <v>0.7771672827670858</v>
      </c>
      <c r="BK31" s="29">
        <f t="shared" si="8"/>
        <v>9.636008623333332</v>
      </c>
    </row>
    <row r="32" spans="1:63" x14ac:dyDescent="0.2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0.28085388766643854</v>
      </c>
      <c r="I32" s="28">
        <v>0</v>
      </c>
      <c r="J32" s="28">
        <v>0</v>
      </c>
      <c r="K32" s="28">
        <v>0</v>
      </c>
      <c r="L32" s="28">
        <v>0.6295478157335106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0.51146402133305235</v>
      </c>
      <c r="S32" s="28">
        <v>0</v>
      </c>
      <c r="T32" s="28">
        <v>0</v>
      </c>
      <c r="U32" s="28">
        <v>0</v>
      </c>
      <c r="V32" s="28">
        <v>1.2836236000003334</v>
      </c>
      <c r="W32" s="28">
        <v>8.5163549332849097E-3</v>
      </c>
      <c r="X32" s="28">
        <v>3.2581603733242266E-2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0.37314701409913886</v>
      </c>
      <c r="AH32" s="28">
        <v>3.6420619999935469E-2</v>
      </c>
      <c r="AI32" s="28">
        <v>0</v>
      </c>
      <c r="AJ32" s="28">
        <v>0</v>
      </c>
      <c r="AK32" s="28">
        <v>0.20241073019954137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11.393694248340575</v>
      </c>
      <c r="AW32" s="28">
        <v>1.573576263430212</v>
      </c>
      <c r="AX32" s="28">
        <v>3.6420619999935469E-2</v>
      </c>
      <c r="AY32" s="28">
        <v>0</v>
      </c>
      <c r="AZ32" s="28">
        <v>8.9391615146171226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11.938627625330113</v>
      </c>
      <c r="BG32" s="28">
        <v>3.3674031237604338</v>
      </c>
      <c r="BH32" s="28">
        <v>0.54630929999893196</v>
      </c>
      <c r="BI32" s="28">
        <v>0</v>
      </c>
      <c r="BJ32" s="28">
        <v>4.3512712540908431</v>
      </c>
      <c r="BK32" s="29">
        <f t="shared" si="8"/>
        <v>45.505029597266642</v>
      </c>
    </row>
    <row r="33" spans="1:63" x14ac:dyDescent="0.2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0.20633329733322281</v>
      </c>
      <c r="I33" s="28">
        <v>0.12642379733331433</v>
      </c>
      <c r="J33" s="28">
        <v>0</v>
      </c>
      <c r="K33" s="28">
        <v>0</v>
      </c>
      <c r="L33" s="28">
        <v>10.443710868534282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0.33889300743273842</v>
      </c>
      <c r="S33" s="28">
        <v>0</v>
      </c>
      <c r="T33" s="28">
        <v>7.5440518333308546E-2</v>
      </c>
      <c r="U33" s="28">
        <v>0</v>
      </c>
      <c r="V33" s="28">
        <v>0.87926037879979957</v>
      </c>
      <c r="W33" s="28">
        <v>1.3054022666528593E-2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0.2257709643667945</v>
      </c>
      <c r="AH33" s="28">
        <v>0</v>
      </c>
      <c r="AI33" s="28">
        <v>0</v>
      </c>
      <c r="AJ33" s="28">
        <v>0</v>
      </c>
      <c r="AK33" s="28">
        <v>0.16305661040035713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4.7184880607035664</v>
      </c>
      <c r="AW33" s="28">
        <v>1.1915175972687619</v>
      </c>
      <c r="AX33" s="28">
        <v>0.62896654666797769</v>
      </c>
      <c r="AY33" s="28">
        <v>0</v>
      </c>
      <c r="AZ33" s="28">
        <v>5.9550185490441851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6.6468282820017368</v>
      </c>
      <c r="BG33" s="28">
        <v>3.0381139772732064</v>
      </c>
      <c r="BH33" s="28">
        <v>0.35601880000067981</v>
      </c>
      <c r="BI33" s="28">
        <v>0</v>
      </c>
      <c r="BJ33" s="28">
        <v>3.7679011427395559</v>
      </c>
      <c r="BK33" s="29">
        <f t="shared" si="8"/>
        <v>38.774796420900017</v>
      </c>
    </row>
    <row r="34" spans="1:63" x14ac:dyDescent="0.2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0.3717812434150729</v>
      </c>
      <c r="I34" s="28">
        <v>6.0415717069114395E-2</v>
      </c>
      <c r="J34" s="28">
        <v>0</v>
      </c>
      <c r="K34" s="28">
        <v>0</v>
      </c>
      <c r="L34" s="28">
        <v>5.4350330334592964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0.43253679101720144</v>
      </c>
      <c r="S34" s="28">
        <v>0</v>
      </c>
      <c r="T34" s="28">
        <v>0</v>
      </c>
      <c r="U34" s="28">
        <v>0</v>
      </c>
      <c r="V34" s="28">
        <v>0.14862412470598546</v>
      </c>
      <c r="W34" s="28">
        <v>1.9032540664464083E-3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4.2351230729582273E-2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4.013651968446502</v>
      </c>
      <c r="AW34" s="28">
        <v>1.8239088331428111E-2</v>
      </c>
      <c r="AX34" s="28">
        <v>0</v>
      </c>
      <c r="AY34" s="28">
        <v>0</v>
      </c>
      <c r="AZ34" s="28">
        <v>1.3730395111883962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6.1797941248602921</v>
      </c>
      <c r="BG34" s="28">
        <v>1.5095265531981816E-2</v>
      </c>
      <c r="BH34" s="28">
        <v>0</v>
      </c>
      <c r="BI34" s="28">
        <v>0</v>
      </c>
      <c r="BJ34" s="28">
        <v>1.0765140641120257</v>
      </c>
      <c r="BK34" s="29">
        <f t="shared" si="8"/>
        <v>19.168979416933325</v>
      </c>
    </row>
    <row r="35" spans="1:63" x14ac:dyDescent="0.2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0.47661226086645414</v>
      </c>
      <c r="I35" s="28">
        <v>0.31653089999993655</v>
      </c>
      <c r="J35" s="28">
        <v>0.11723366666661351</v>
      </c>
      <c r="K35" s="28">
        <v>0</v>
      </c>
      <c r="L35" s="28">
        <v>12.976151006301198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0.88221822089949897</v>
      </c>
      <c r="S35" s="28">
        <v>0.24272412973322799</v>
      </c>
      <c r="T35" s="28">
        <v>0</v>
      </c>
      <c r="U35" s="28">
        <v>0</v>
      </c>
      <c r="V35" s="28">
        <v>1.4189947662330611</v>
      </c>
      <c r="W35" s="28">
        <v>5.7310300000010198E-3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0.18705353850003356</v>
      </c>
      <c r="AH35" s="28">
        <v>0</v>
      </c>
      <c r="AI35" s="28">
        <v>0</v>
      </c>
      <c r="AJ35" s="28">
        <v>0</v>
      </c>
      <c r="AK35" s="28">
        <v>2.2924120000004078E-3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6.1900867816659408</v>
      </c>
      <c r="AW35" s="28">
        <v>4.8462105472341621</v>
      </c>
      <c r="AX35" s="28">
        <v>2.2924120000004079E-2</v>
      </c>
      <c r="AY35" s="28">
        <v>0</v>
      </c>
      <c r="AZ35" s="28">
        <v>6.9754633231011924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9.733240680631333</v>
      </c>
      <c r="BG35" s="28">
        <v>0.28655150000005092</v>
      </c>
      <c r="BH35" s="28">
        <v>0.28655150000005097</v>
      </c>
      <c r="BI35" s="28">
        <v>0</v>
      </c>
      <c r="BJ35" s="28">
        <v>5.6200864629338998</v>
      </c>
      <c r="BK35" s="29">
        <f t="shared" si="8"/>
        <v>50.586656846766651</v>
      </c>
    </row>
    <row r="36" spans="1:63" x14ac:dyDescent="0.2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0.62075349433320026</v>
      </c>
      <c r="I36" s="28">
        <v>0.35040630000001549</v>
      </c>
      <c r="J36" s="28">
        <v>0</v>
      </c>
      <c r="K36" s="28">
        <v>0</v>
      </c>
      <c r="L36" s="28">
        <v>6.1042631295668706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0.48747872306648143</v>
      </c>
      <c r="S36" s="28">
        <v>1.1680210000000517</v>
      </c>
      <c r="T36" s="28">
        <v>0</v>
      </c>
      <c r="U36" s="28">
        <v>0</v>
      </c>
      <c r="V36" s="28">
        <v>1.0763313515000477</v>
      </c>
      <c r="W36" s="28">
        <v>3.4394830000039297E-3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0.17243571719999701</v>
      </c>
      <c r="AH36" s="28">
        <v>0</v>
      </c>
      <c r="AI36" s="28">
        <v>0</v>
      </c>
      <c r="AJ36" s="28">
        <v>0</v>
      </c>
      <c r="AK36" s="28">
        <v>2.0096085233322958E-2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4.5109594155640487</v>
      </c>
      <c r="AW36" s="28">
        <v>0.40127301666705845</v>
      </c>
      <c r="AX36" s="28">
        <v>0</v>
      </c>
      <c r="AY36" s="28">
        <v>0</v>
      </c>
      <c r="AZ36" s="28">
        <v>6.3372478541391155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5.7358264828268517</v>
      </c>
      <c r="BG36" s="28">
        <v>0.39783353366705454</v>
      </c>
      <c r="BH36" s="28">
        <v>0.63057188333392045</v>
      </c>
      <c r="BI36" s="28">
        <v>0</v>
      </c>
      <c r="BJ36" s="28">
        <v>3.7188854826686466</v>
      </c>
      <c r="BK36" s="29">
        <f t="shared" si="8"/>
        <v>31.735822952766689</v>
      </c>
    </row>
    <row r="37" spans="1:63" x14ac:dyDescent="0.2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0.29507025206661797</v>
      </c>
      <c r="I37" s="28">
        <v>1.1752450000000749E-2</v>
      </c>
      <c r="J37" s="28">
        <v>0</v>
      </c>
      <c r="K37" s="28">
        <v>0</v>
      </c>
      <c r="L37" s="28">
        <v>6.6520637519670229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0.46366660959962946</v>
      </c>
      <c r="S37" s="28">
        <v>0.82267150000005229</v>
      </c>
      <c r="T37" s="28">
        <v>0</v>
      </c>
      <c r="U37" s="28">
        <v>0</v>
      </c>
      <c r="V37" s="28">
        <v>0.14684851870000934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7.6724242533312087E-2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3.5088288884999579</v>
      </c>
      <c r="AW37" s="28">
        <v>0.33570150950005284</v>
      </c>
      <c r="AX37" s="28">
        <v>0</v>
      </c>
      <c r="AY37" s="28">
        <v>0</v>
      </c>
      <c r="AZ37" s="28">
        <v>4.1809238743672585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3.9459701818324979</v>
      </c>
      <c r="BG37" s="28">
        <v>0.2845658412666448</v>
      </c>
      <c r="BH37" s="28">
        <v>0.69335940000010909</v>
      </c>
      <c r="BI37" s="28">
        <v>0</v>
      </c>
      <c r="BJ37" s="28">
        <v>2.4618034830334872</v>
      </c>
      <c r="BK37" s="29">
        <f t="shared" si="8"/>
        <v>23.879950503366651</v>
      </c>
    </row>
    <row r="38" spans="1:63" x14ac:dyDescent="0.2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0.97219691130195296</v>
      </c>
      <c r="I38" s="28">
        <v>8.763273275753189</v>
      </c>
      <c r="J38" s="28">
        <v>163.0941933856484</v>
      </c>
      <c r="K38" s="28">
        <v>0</v>
      </c>
      <c r="L38" s="28">
        <v>173.82710991804083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0.87049449080545616</v>
      </c>
      <c r="S38" s="28">
        <v>1.0273087392006552</v>
      </c>
      <c r="T38" s="28">
        <v>0.10155518156339265</v>
      </c>
      <c r="U38" s="28">
        <v>0</v>
      </c>
      <c r="V38" s="28">
        <v>3.077108178619306</v>
      </c>
      <c r="W38" s="28">
        <v>2.669467788845636E-3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3.0141726793681715E-2</v>
      </c>
      <c r="AH38" s="28">
        <v>0</v>
      </c>
      <c r="AI38" s="28">
        <v>0</v>
      </c>
      <c r="AJ38" s="28">
        <v>0</v>
      </c>
      <c r="AK38" s="28">
        <v>2.3858681829445646E-3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13.530820801873251</v>
      </c>
      <c r="AW38" s="28">
        <v>29.796512955192046</v>
      </c>
      <c r="AX38" s="28">
        <v>0.36166208659197668</v>
      </c>
      <c r="AY38" s="28">
        <v>0</v>
      </c>
      <c r="AZ38" s="28">
        <v>37.751346586853813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15.804241470731364</v>
      </c>
      <c r="BG38" s="28">
        <v>8.7508388565124218</v>
      </c>
      <c r="BH38" s="28">
        <v>13.857348659273438</v>
      </c>
      <c r="BI38" s="28">
        <v>0</v>
      </c>
      <c r="BJ38" s="28">
        <v>6.5103134727728715</v>
      </c>
      <c r="BK38" s="29">
        <f t="shared" si="8"/>
        <v>478.13152203349983</v>
      </c>
    </row>
    <row r="39" spans="1:63" x14ac:dyDescent="0.2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2.022630992200019</v>
      </c>
      <c r="J39" s="28">
        <v>0</v>
      </c>
      <c r="K39" s="28">
        <v>0</v>
      </c>
      <c r="L39" s="28">
        <v>1.9628285958333151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0.79048243735776291</v>
      </c>
      <c r="AW39" s="28">
        <v>0.68771816525976404</v>
      </c>
      <c r="AX39" s="28">
        <v>0</v>
      </c>
      <c r="AY39" s="28">
        <v>0</v>
      </c>
      <c r="AZ39" s="28">
        <v>1.3164927011264744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0.62890225619342555</v>
      </c>
      <c r="BG39" s="28">
        <v>8.2220833299194671E-5</v>
      </c>
      <c r="BH39" s="28">
        <v>8.8978212565728479E-2</v>
      </c>
      <c r="BI39" s="28">
        <v>0</v>
      </c>
      <c r="BJ39" s="28">
        <v>0.3701085405968797</v>
      </c>
      <c r="BK39" s="29">
        <f t="shared" si="8"/>
        <v>7.8682241219666684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0.20544627175812513</v>
      </c>
      <c r="I40" s="28">
        <v>0.30065584680004942</v>
      </c>
      <c r="J40" s="28">
        <v>0.12424070316662041</v>
      </c>
      <c r="K40" s="28">
        <v>0</v>
      </c>
      <c r="L40" s="28">
        <v>1.6447124260010828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0.36816918538327792</v>
      </c>
      <c r="S40" s="28">
        <v>0</v>
      </c>
      <c r="T40" s="28">
        <v>0</v>
      </c>
      <c r="U40" s="28">
        <v>0</v>
      </c>
      <c r="V40" s="28">
        <v>0.20579735062417637</v>
      </c>
      <c r="W40" s="28">
        <v>4.9000666002939838E-6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4.0923304498006435E-2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2.5600328091434665</v>
      </c>
      <c r="AW40" s="28">
        <v>2.5628221765152874</v>
      </c>
      <c r="AX40" s="28">
        <v>0</v>
      </c>
      <c r="AY40" s="28">
        <v>0</v>
      </c>
      <c r="AZ40" s="28">
        <v>4.523656506160477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3.390938169950263</v>
      </c>
      <c r="BG40" s="28">
        <v>0.24309941706465946</v>
      </c>
      <c r="BH40" s="28">
        <v>0</v>
      </c>
      <c r="BI40" s="28">
        <v>0</v>
      </c>
      <c r="BJ40" s="28">
        <v>1.2396920660012387</v>
      </c>
      <c r="BK40" s="29">
        <f t="shared" si="8"/>
        <v>17.410191133133335</v>
      </c>
    </row>
    <row r="41" spans="1:63" x14ac:dyDescent="0.2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3.7920632399892469E-2</v>
      </c>
      <c r="I41" s="28">
        <v>0</v>
      </c>
      <c r="J41" s="28">
        <v>0</v>
      </c>
      <c r="K41" s="28">
        <v>0</v>
      </c>
      <c r="L41" s="28">
        <v>1.4446498666635228E-2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0.15227679476671349</v>
      </c>
      <c r="S41" s="28">
        <v>0</v>
      </c>
      <c r="T41" s="28">
        <v>0</v>
      </c>
      <c r="U41" s="28">
        <v>0</v>
      </c>
      <c r="V41" s="28">
        <v>6.5072745566758683E-2</v>
      </c>
      <c r="W41" s="28">
        <v>1.3669798154183378E-2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7.8015791595736281E-2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0.62179296344530555</v>
      </c>
      <c r="AW41" s="28">
        <v>0</v>
      </c>
      <c r="AX41" s="28">
        <v>0</v>
      </c>
      <c r="AY41" s="28">
        <v>0</v>
      </c>
      <c r="AZ41" s="28">
        <v>1.7942385005399555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1.3207244878334155</v>
      </c>
      <c r="BG41" s="28">
        <v>0.35499222520008067</v>
      </c>
      <c r="BH41" s="28">
        <v>0</v>
      </c>
      <c r="BI41" s="28">
        <v>0</v>
      </c>
      <c r="BJ41" s="28">
        <v>0.58889546099799139</v>
      </c>
      <c r="BK41" s="29">
        <f t="shared" si="8"/>
        <v>5.042045899166669</v>
      </c>
    </row>
    <row r="42" spans="1:63" x14ac:dyDescent="0.2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8.03592817663773E-2</v>
      </c>
      <c r="I42" s="28">
        <v>0.31979302706671159</v>
      </c>
      <c r="J42" s="28">
        <v>0</v>
      </c>
      <c r="K42" s="28">
        <v>0</v>
      </c>
      <c r="L42" s="28">
        <v>2.1425903478672472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0.27399817013299782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7.5758286738783834E-3</v>
      </c>
      <c r="AH42" s="28">
        <v>0</v>
      </c>
      <c r="AI42" s="28">
        <v>0</v>
      </c>
      <c r="AJ42" s="28">
        <v>0</v>
      </c>
      <c r="AK42" s="28">
        <v>1.4747558480768534E-2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0.51905428674144993</v>
      </c>
      <c r="AW42" s="28">
        <v>4.7219311678665367E-2</v>
      </c>
      <c r="AX42" s="28">
        <v>0</v>
      </c>
      <c r="AY42" s="28">
        <v>0</v>
      </c>
      <c r="AZ42" s="28">
        <v>0.48526792786014333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1.6413105480230397</v>
      </c>
      <c r="BG42" s="28">
        <v>1.0038741594976595</v>
      </c>
      <c r="BH42" s="28">
        <v>0.31482299280246229</v>
      </c>
      <c r="BI42" s="28">
        <v>0</v>
      </c>
      <c r="BJ42" s="28">
        <v>1.5453858845419359</v>
      </c>
      <c r="BK42" s="29">
        <f t="shared" si="8"/>
        <v>8.3959993251333351</v>
      </c>
    </row>
    <row r="43" spans="1:63" x14ac:dyDescent="0.2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0.4122491858260689</v>
      </c>
      <c r="I43" s="28">
        <v>0.58778558733831732</v>
      </c>
      <c r="J43" s="28">
        <v>0</v>
      </c>
      <c r="K43" s="28">
        <v>0</v>
      </c>
      <c r="L43" s="28">
        <v>0.98460404004036783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0.89021899696382722</v>
      </c>
      <c r="S43" s="28">
        <v>3.186827791660503</v>
      </c>
      <c r="T43" s="28">
        <v>0</v>
      </c>
      <c r="U43" s="28">
        <v>0</v>
      </c>
      <c r="V43" s="28">
        <v>2.1632027187709149</v>
      </c>
      <c r="W43" s="28">
        <v>0</v>
      </c>
      <c r="X43" s="28">
        <v>0.14059349843363281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2.1887218787095614E-2</v>
      </c>
      <c r="AH43" s="28">
        <v>0</v>
      </c>
      <c r="AI43" s="28">
        <v>0</v>
      </c>
      <c r="AJ43" s="28">
        <v>0</v>
      </c>
      <c r="AK43" s="28">
        <v>0.21444461789167257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25.786243342009115</v>
      </c>
      <c r="AW43" s="28">
        <v>1.2379923185737305</v>
      </c>
      <c r="AX43" s="28">
        <v>3.8491057564416127E-2</v>
      </c>
      <c r="AY43" s="28">
        <v>0</v>
      </c>
      <c r="AZ43" s="28">
        <v>11.113399362001822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36.837169602269597</v>
      </c>
      <c r="BG43" s="28">
        <v>2.6059084812264568</v>
      </c>
      <c r="BH43" s="28">
        <v>3.1278395899854718</v>
      </c>
      <c r="BI43" s="28">
        <v>0</v>
      </c>
      <c r="BJ43" s="28">
        <v>23.540486462690335</v>
      </c>
      <c r="BK43" s="29">
        <f t="shared" si="8"/>
        <v>112.88934387203334</v>
      </c>
    </row>
    <row r="44" spans="1:63" x14ac:dyDescent="0.2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9.9043846355124607</v>
      </c>
      <c r="I44" s="28">
        <v>954.69899713073517</v>
      </c>
      <c r="J44" s="28">
        <v>525.87455963282321</v>
      </c>
      <c r="K44" s="28">
        <v>4.5375472734945328</v>
      </c>
      <c r="L44" s="28">
        <v>392.42203817593571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19.414011974489235</v>
      </c>
      <c r="S44" s="28">
        <v>202.63871326775916</v>
      </c>
      <c r="T44" s="28">
        <v>402.4701296612842</v>
      </c>
      <c r="U44" s="28">
        <v>0</v>
      </c>
      <c r="V44" s="28">
        <v>27.478173616598362</v>
      </c>
      <c r="W44" s="28">
        <v>0.12725072849466662</v>
      </c>
      <c r="X44" s="28">
        <v>0</v>
      </c>
      <c r="Y44" s="28">
        <v>0</v>
      </c>
      <c r="Z44" s="28">
        <v>0</v>
      </c>
      <c r="AA44" s="28">
        <v>1.2050082557853337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0.50472721999362302</v>
      </c>
      <c r="AH44" s="28">
        <v>0.53662707389715825</v>
      </c>
      <c r="AI44" s="28">
        <v>0</v>
      </c>
      <c r="AJ44" s="28">
        <v>0</v>
      </c>
      <c r="AK44" s="28">
        <v>1.4492198136371774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48.787900435997287</v>
      </c>
      <c r="AW44" s="28">
        <v>311.77686976383143</v>
      </c>
      <c r="AX44" s="28">
        <v>0.63509309099506228</v>
      </c>
      <c r="AY44" s="28">
        <v>0</v>
      </c>
      <c r="AZ44" s="28">
        <v>180.52030310097243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112.28318039817142</v>
      </c>
      <c r="BG44" s="28">
        <v>55.756739442341228</v>
      </c>
      <c r="BH44" s="28">
        <v>108.27161138824269</v>
      </c>
      <c r="BI44" s="28">
        <v>0</v>
      </c>
      <c r="BJ44" s="28">
        <v>121.6026630735069</v>
      </c>
      <c r="BK44" s="29">
        <f t="shared" si="8"/>
        <v>3482.8957491544988</v>
      </c>
    </row>
    <row r="45" spans="1:63" x14ac:dyDescent="0.2">
      <c r="A45" s="23"/>
      <c r="B45" s="30" t="s">
        <v>92</v>
      </c>
      <c r="C45" s="31">
        <f t="shared" ref="C45:AH45" si="9">SUM(C29:C44)</f>
        <v>0</v>
      </c>
      <c r="D45" s="31">
        <f t="shared" si="9"/>
        <v>0</v>
      </c>
      <c r="E45" s="31">
        <f t="shared" si="9"/>
        <v>0</v>
      </c>
      <c r="F45" s="31">
        <f t="shared" si="9"/>
        <v>0</v>
      </c>
      <c r="G45" s="31">
        <f t="shared" si="9"/>
        <v>0</v>
      </c>
      <c r="H45" s="31">
        <f t="shared" si="9"/>
        <v>15.228797159275253</v>
      </c>
      <c r="I45" s="31">
        <f t="shared" si="9"/>
        <v>1035.6510296953327</v>
      </c>
      <c r="J45" s="31">
        <f t="shared" si="9"/>
        <v>691.53354135136476</v>
      </c>
      <c r="K45" s="31">
        <f t="shared" si="9"/>
        <v>4.5375472734945328</v>
      </c>
      <c r="L45" s="31">
        <f t="shared" si="9"/>
        <v>745.77715938367123</v>
      </c>
      <c r="M45" s="31">
        <f t="shared" si="9"/>
        <v>0</v>
      </c>
      <c r="N45" s="31">
        <f t="shared" si="9"/>
        <v>0</v>
      </c>
      <c r="O45" s="31">
        <f t="shared" si="9"/>
        <v>0</v>
      </c>
      <c r="P45" s="31">
        <f t="shared" si="9"/>
        <v>0</v>
      </c>
      <c r="Q45" s="31">
        <f t="shared" si="9"/>
        <v>0</v>
      </c>
      <c r="R45" s="31">
        <f t="shared" si="9"/>
        <v>26.327111258786019</v>
      </c>
      <c r="S45" s="31">
        <f t="shared" si="9"/>
        <v>215.79224025450094</v>
      </c>
      <c r="T45" s="31">
        <f t="shared" si="9"/>
        <v>404.29704077187614</v>
      </c>
      <c r="U45" s="31">
        <f t="shared" si="9"/>
        <v>0</v>
      </c>
      <c r="V45" s="31">
        <f t="shared" si="9"/>
        <v>45.591477620996955</v>
      </c>
      <c r="W45" s="31">
        <f t="shared" si="9"/>
        <v>0.20228715373708844</v>
      </c>
      <c r="X45" s="31">
        <f t="shared" si="9"/>
        <v>1.377983778726491</v>
      </c>
      <c r="Y45" s="31">
        <f t="shared" si="9"/>
        <v>0</v>
      </c>
      <c r="Z45" s="31">
        <f t="shared" si="9"/>
        <v>0</v>
      </c>
      <c r="AA45" s="31">
        <f t="shared" si="9"/>
        <v>1.2194433057853482</v>
      </c>
      <c r="AB45" s="31">
        <f t="shared" si="9"/>
        <v>0</v>
      </c>
      <c r="AC45" s="31">
        <f t="shared" si="9"/>
        <v>0</v>
      </c>
      <c r="AD45" s="31">
        <f t="shared" si="9"/>
        <v>0</v>
      </c>
      <c r="AE45" s="31">
        <f t="shared" si="9"/>
        <v>0</v>
      </c>
      <c r="AF45" s="31">
        <f t="shared" si="9"/>
        <v>0</v>
      </c>
      <c r="AG45" s="31">
        <f t="shared" si="9"/>
        <v>1.9864281601363378</v>
      </c>
      <c r="AH45" s="31">
        <f t="shared" si="9"/>
        <v>0.60191779389712297</v>
      </c>
      <c r="AI45" s="31">
        <f t="shared" ref="AI45:BJ45" si="10">SUM(AI29:AI44)</f>
        <v>0</v>
      </c>
      <c r="AJ45" s="31">
        <f t="shared" si="10"/>
        <v>0</v>
      </c>
      <c r="AK45" s="31">
        <f t="shared" si="10"/>
        <v>2.125305909192214</v>
      </c>
      <c r="AL45" s="31">
        <f t="shared" si="10"/>
        <v>0</v>
      </c>
      <c r="AM45" s="31">
        <f t="shared" si="10"/>
        <v>0</v>
      </c>
      <c r="AN45" s="31">
        <f t="shared" si="10"/>
        <v>0</v>
      </c>
      <c r="AO45" s="31">
        <f t="shared" si="10"/>
        <v>0</v>
      </c>
      <c r="AP45" s="31">
        <f t="shared" si="10"/>
        <v>0</v>
      </c>
      <c r="AQ45" s="31">
        <f t="shared" si="10"/>
        <v>0</v>
      </c>
      <c r="AR45" s="31">
        <f t="shared" si="10"/>
        <v>0</v>
      </c>
      <c r="AS45" s="31">
        <f t="shared" si="10"/>
        <v>0</v>
      </c>
      <c r="AT45" s="31">
        <f t="shared" si="10"/>
        <v>0</v>
      </c>
      <c r="AU45" s="31">
        <f t="shared" si="10"/>
        <v>0</v>
      </c>
      <c r="AV45" s="31">
        <f t="shared" si="10"/>
        <v>156.17160894099501</v>
      </c>
      <c r="AW45" s="31">
        <f t="shared" si="10"/>
        <v>473.77201403983406</v>
      </c>
      <c r="AX45" s="31">
        <f t="shared" si="10"/>
        <v>6.7735375112235277</v>
      </c>
      <c r="AY45" s="31">
        <f t="shared" si="10"/>
        <v>0</v>
      </c>
      <c r="AZ45" s="31">
        <f t="shared" si="10"/>
        <v>396.68859526306176</v>
      </c>
      <c r="BA45" s="31">
        <f t="shared" si="10"/>
        <v>0</v>
      </c>
      <c r="BB45" s="31">
        <f t="shared" si="10"/>
        <v>0</v>
      </c>
      <c r="BC45" s="31">
        <f t="shared" si="10"/>
        <v>0</v>
      </c>
      <c r="BD45" s="31">
        <f t="shared" si="10"/>
        <v>0</v>
      </c>
      <c r="BE45" s="31">
        <f t="shared" si="10"/>
        <v>0</v>
      </c>
      <c r="BF45" s="31">
        <f t="shared" si="10"/>
        <v>242.00152198161388</v>
      </c>
      <c r="BG45" s="31">
        <f t="shared" si="10"/>
        <v>77.869651453630567</v>
      </c>
      <c r="BH45" s="31">
        <f t="shared" si="10"/>
        <v>139.70715768110409</v>
      </c>
      <c r="BI45" s="31">
        <f t="shared" si="10"/>
        <v>0</v>
      </c>
      <c r="BJ45" s="31">
        <f t="shared" si="10"/>
        <v>186.6298330429953</v>
      </c>
      <c r="BK45" s="29">
        <f t="shared" si="8"/>
        <v>4871.8632307852313</v>
      </c>
    </row>
    <row r="46" spans="1:63" x14ac:dyDescent="0.2">
      <c r="A46" s="23"/>
      <c r="B46" s="33" t="s">
        <v>82</v>
      </c>
      <c r="C46" s="28">
        <f t="shared" ref="C46:AH46" si="11">C9+C12+C21+C24+C27+C45</f>
        <v>0</v>
      </c>
      <c r="D46" s="28">
        <f t="shared" si="11"/>
        <v>0</v>
      </c>
      <c r="E46" s="28">
        <f t="shared" si="11"/>
        <v>0</v>
      </c>
      <c r="F46" s="28">
        <f t="shared" si="11"/>
        <v>0</v>
      </c>
      <c r="G46" s="28">
        <f t="shared" si="11"/>
        <v>0</v>
      </c>
      <c r="H46" s="28">
        <f t="shared" si="11"/>
        <v>23.729257137428512</v>
      </c>
      <c r="I46" s="28">
        <f t="shared" si="11"/>
        <v>8943.4887634920487</v>
      </c>
      <c r="J46" s="28">
        <f t="shared" si="11"/>
        <v>3813.6480352249741</v>
      </c>
      <c r="K46" s="28">
        <f t="shared" si="11"/>
        <v>4.5375472734945328</v>
      </c>
      <c r="L46" s="28">
        <f t="shared" si="11"/>
        <v>1103.2124352573126</v>
      </c>
      <c r="M46" s="28">
        <f t="shared" si="11"/>
        <v>0</v>
      </c>
      <c r="N46" s="28">
        <f t="shared" si="11"/>
        <v>0</v>
      </c>
      <c r="O46" s="28">
        <f t="shared" si="11"/>
        <v>0</v>
      </c>
      <c r="P46" s="28">
        <f t="shared" si="11"/>
        <v>0</v>
      </c>
      <c r="Q46" s="28">
        <f t="shared" si="11"/>
        <v>0</v>
      </c>
      <c r="R46" s="28">
        <f t="shared" si="11"/>
        <v>32.924976591545416</v>
      </c>
      <c r="S46" s="28">
        <f t="shared" si="11"/>
        <v>650.50912564421265</v>
      </c>
      <c r="T46" s="28">
        <f t="shared" si="11"/>
        <v>1360.1249152134524</v>
      </c>
      <c r="U46" s="28">
        <f t="shared" si="11"/>
        <v>0</v>
      </c>
      <c r="V46" s="28">
        <f t="shared" si="11"/>
        <v>73.96889834997026</v>
      </c>
      <c r="W46" s="28">
        <f t="shared" si="11"/>
        <v>0.2047512929116963</v>
      </c>
      <c r="X46" s="28">
        <f t="shared" si="11"/>
        <v>61.835061234009125</v>
      </c>
      <c r="Y46" s="28">
        <f t="shared" si="11"/>
        <v>0</v>
      </c>
      <c r="Z46" s="28">
        <f t="shared" si="11"/>
        <v>0</v>
      </c>
      <c r="AA46" s="28">
        <f t="shared" si="11"/>
        <v>1.5252277251363442</v>
      </c>
      <c r="AB46" s="28">
        <f t="shared" si="11"/>
        <v>0</v>
      </c>
      <c r="AC46" s="28">
        <f t="shared" si="11"/>
        <v>0</v>
      </c>
      <c r="AD46" s="28">
        <f t="shared" si="11"/>
        <v>0</v>
      </c>
      <c r="AE46" s="28">
        <f t="shared" si="11"/>
        <v>0</v>
      </c>
      <c r="AF46" s="28">
        <f t="shared" si="11"/>
        <v>0</v>
      </c>
      <c r="AG46" s="28">
        <f t="shared" si="11"/>
        <v>2.3101964412213913</v>
      </c>
      <c r="AH46" s="28">
        <f t="shared" si="11"/>
        <v>0.63806766328848408</v>
      </c>
      <c r="AI46" s="28">
        <f t="shared" ref="AI46:BJ46" si="12">AI9+AI12+AI21+AI24+AI27+AI45</f>
        <v>0</v>
      </c>
      <c r="AJ46" s="28">
        <f t="shared" si="12"/>
        <v>0</v>
      </c>
      <c r="AK46" s="28">
        <f t="shared" si="12"/>
        <v>3.5262270259273452</v>
      </c>
      <c r="AL46" s="28">
        <f t="shared" si="12"/>
        <v>0</v>
      </c>
      <c r="AM46" s="28">
        <f t="shared" si="12"/>
        <v>0</v>
      </c>
      <c r="AN46" s="28">
        <f t="shared" si="12"/>
        <v>0</v>
      </c>
      <c r="AO46" s="28">
        <f t="shared" si="12"/>
        <v>0</v>
      </c>
      <c r="AP46" s="28">
        <f t="shared" si="12"/>
        <v>0</v>
      </c>
      <c r="AQ46" s="28">
        <f t="shared" si="12"/>
        <v>0</v>
      </c>
      <c r="AR46" s="28">
        <f t="shared" si="12"/>
        <v>0</v>
      </c>
      <c r="AS46" s="28">
        <f t="shared" si="12"/>
        <v>0</v>
      </c>
      <c r="AT46" s="28">
        <f t="shared" si="12"/>
        <v>0</v>
      </c>
      <c r="AU46" s="28">
        <f t="shared" si="12"/>
        <v>0</v>
      </c>
      <c r="AV46" s="28">
        <f t="shared" si="12"/>
        <v>185.26495072146565</v>
      </c>
      <c r="AW46" s="28">
        <f t="shared" si="12"/>
        <v>2158.2335703743806</v>
      </c>
      <c r="AX46" s="28">
        <f t="shared" si="12"/>
        <v>67.92779432930088</v>
      </c>
      <c r="AY46" s="28">
        <f t="shared" si="12"/>
        <v>3.3317031953724188</v>
      </c>
      <c r="AZ46" s="28">
        <f t="shared" si="12"/>
        <v>517.92964369551316</v>
      </c>
      <c r="BA46" s="28">
        <f t="shared" si="12"/>
        <v>0</v>
      </c>
      <c r="BB46" s="28">
        <f t="shared" si="12"/>
        <v>0</v>
      </c>
      <c r="BC46" s="28">
        <f t="shared" si="12"/>
        <v>0</v>
      </c>
      <c r="BD46" s="28">
        <f t="shared" si="12"/>
        <v>0</v>
      </c>
      <c r="BE46" s="28">
        <f t="shared" si="12"/>
        <v>0</v>
      </c>
      <c r="BF46" s="28">
        <f t="shared" si="12"/>
        <v>262.12204010649282</v>
      </c>
      <c r="BG46" s="28">
        <f t="shared" si="12"/>
        <v>209.02367089460972</v>
      </c>
      <c r="BH46" s="28">
        <f t="shared" si="12"/>
        <v>201.24617418587852</v>
      </c>
      <c r="BI46" s="28">
        <f t="shared" si="12"/>
        <v>0</v>
      </c>
      <c r="BJ46" s="28">
        <f t="shared" si="12"/>
        <v>228.38406481215677</v>
      </c>
      <c r="BK46" s="29">
        <f t="shared" si="8"/>
        <v>19909.647097882105</v>
      </c>
    </row>
    <row r="47" spans="1:63" ht="3.75" customHeight="1" x14ac:dyDescent="0.2">
      <c r="A47" s="23"/>
      <c r="B47" s="34"/>
      <c r="C47" s="69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1"/>
    </row>
    <row r="48" spans="1:63" x14ac:dyDescent="0.2">
      <c r="A48" s="23" t="s">
        <v>1</v>
      </c>
      <c r="B48" s="24" t="s">
        <v>7</v>
      </c>
      <c r="C48" s="69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1"/>
    </row>
    <row r="49" spans="1:63" s="35" customFormat="1" x14ac:dyDescent="0.2">
      <c r="A49" s="23" t="s">
        <v>78</v>
      </c>
      <c r="B49" s="26" t="s">
        <v>2</v>
      </c>
      <c r="C49" s="76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8"/>
    </row>
    <row r="50" spans="1:63" s="35" customFormat="1" x14ac:dyDescent="0.2">
      <c r="A50" s="23"/>
      <c r="B50" s="27" t="s">
        <v>129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2.0886145791249184</v>
      </c>
      <c r="I50" s="28">
        <v>0.44538933292896665</v>
      </c>
      <c r="J50" s="28">
        <v>0</v>
      </c>
      <c r="K50" s="28">
        <v>0</v>
      </c>
      <c r="L50" s="28">
        <v>0.41373112833590331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2.8513692462506448</v>
      </c>
      <c r="S50" s="28">
        <v>0</v>
      </c>
      <c r="T50" s="28">
        <v>0</v>
      </c>
      <c r="U50" s="28">
        <v>0</v>
      </c>
      <c r="V50" s="28">
        <v>0.33383323289290079</v>
      </c>
      <c r="W50" s="28">
        <v>0.16695989628675978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0.68533931161315342</v>
      </c>
      <c r="AH50" s="28">
        <v>0</v>
      </c>
      <c r="AI50" s="28">
        <v>0</v>
      </c>
      <c r="AJ50" s="28">
        <v>0</v>
      </c>
      <c r="AK50" s="28">
        <v>0.10098357822542675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28.467998488998987</v>
      </c>
      <c r="AW50" s="28">
        <v>0.51722081709377743</v>
      </c>
      <c r="AX50" s="28">
        <v>0</v>
      </c>
      <c r="AY50" s="28">
        <v>0</v>
      </c>
      <c r="AZ50" s="28">
        <v>4.639767337976032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58.091667846946102</v>
      </c>
      <c r="BG50" s="28">
        <v>0.8898421632979937</v>
      </c>
      <c r="BH50" s="28">
        <v>0</v>
      </c>
      <c r="BI50" s="28">
        <v>0</v>
      </c>
      <c r="BJ50" s="28">
        <v>7.382025448361726</v>
      </c>
      <c r="BK50" s="29">
        <f t="shared" ref="BK50:BK51" si="13">SUM(C50:BJ50)</f>
        <v>107.07474240833329</v>
      </c>
    </row>
    <row r="51" spans="1:63" s="35" customFormat="1" x14ac:dyDescent="0.2">
      <c r="A51" s="23"/>
      <c r="B51" s="27" t="s">
        <v>130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1.5002402440148128</v>
      </c>
      <c r="I51" s="28">
        <v>0.58147131060009893</v>
      </c>
      <c r="J51" s="28">
        <v>0</v>
      </c>
      <c r="K51" s="28">
        <v>0</v>
      </c>
      <c r="L51" s="28">
        <v>8.0193327666311966E-3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2.380905469818472</v>
      </c>
      <c r="S51" s="28">
        <v>0</v>
      </c>
      <c r="T51" s="28">
        <v>0</v>
      </c>
      <c r="U51" s="28">
        <v>0</v>
      </c>
      <c r="V51" s="28">
        <v>2.2499594333318058E-2</v>
      </c>
      <c r="W51" s="28">
        <v>6.5540141564506715E-2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0.14433179370227725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84.01217462346797</v>
      </c>
      <c r="AW51" s="28">
        <v>0.1799523954780774</v>
      </c>
      <c r="AX51" s="28">
        <v>0</v>
      </c>
      <c r="AY51" s="28">
        <v>0</v>
      </c>
      <c r="AZ51" s="28">
        <v>5.2226796225197862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136.68031968195893</v>
      </c>
      <c r="BG51" s="28">
        <v>0</v>
      </c>
      <c r="BH51" s="28">
        <v>0</v>
      </c>
      <c r="BI51" s="28">
        <v>0</v>
      </c>
      <c r="BJ51" s="28">
        <v>1.0479422329086039</v>
      </c>
      <c r="BK51" s="29">
        <f t="shared" si="13"/>
        <v>231.84607644313351</v>
      </c>
    </row>
    <row r="52" spans="1:63" s="35" customFormat="1" x14ac:dyDescent="0.2">
      <c r="A52" s="23"/>
      <c r="B52" s="30" t="s">
        <v>87</v>
      </c>
      <c r="C52" s="36">
        <f>SUM(C50:C51)</f>
        <v>0</v>
      </c>
      <c r="D52" s="36">
        <f t="shared" ref="D52:BK52" si="14">SUM(D50:D51)</f>
        <v>0</v>
      </c>
      <c r="E52" s="36">
        <f t="shared" si="14"/>
        <v>0</v>
      </c>
      <c r="F52" s="36">
        <f t="shared" si="14"/>
        <v>0</v>
      </c>
      <c r="G52" s="36">
        <f t="shared" si="14"/>
        <v>0</v>
      </c>
      <c r="H52" s="36">
        <f t="shared" si="14"/>
        <v>3.588854823139731</v>
      </c>
      <c r="I52" s="36">
        <f t="shared" si="14"/>
        <v>1.0268606435290657</v>
      </c>
      <c r="J52" s="36">
        <f t="shared" si="14"/>
        <v>0</v>
      </c>
      <c r="K52" s="36">
        <f t="shared" si="14"/>
        <v>0</v>
      </c>
      <c r="L52" s="36">
        <f t="shared" si="14"/>
        <v>0.4217504611025345</v>
      </c>
      <c r="M52" s="36">
        <f t="shared" si="14"/>
        <v>0</v>
      </c>
      <c r="N52" s="36">
        <f t="shared" si="14"/>
        <v>0</v>
      </c>
      <c r="O52" s="36">
        <f t="shared" si="14"/>
        <v>0</v>
      </c>
      <c r="P52" s="36">
        <f t="shared" si="14"/>
        <v>0</v>
      </c>
      <c r="Q52" s="36">
        <f t="shared" si="14"/>
        <v>0</v>
      </c>
      <c r="R52" s="36">
        <f t="shared" si="14"/>
        <v>5.2322747160691172</v>
      </c>
      <c r="S52" s="36">
        <f t="shared" si="14"/>
        <v>0</v>
      </c>
      <c r="T52" s="36">
        <f t="shared" si="14"/>
        <v>0</v>
      </c>
      <c r="U52" s="36">
        <f t="shared" si="14"/>
        <v>0</v>
      </c>
      <c r="V52" s="36">
        <f t="shared" si="14"/>
        <v>0.35633282722621884</v>
      </c>
      <c r="W52" s="36">
        <f t="shared" si="14"/>
        <v>0.23250003785126649</v>
      </c>
      <c r="X52" s="36">
        <f t="shared" si="14"/>
        <v>0</v>
      </c>
      <c r="Y52" s="36">
        <f t="shared" si="14"/>
        <v>0</v>
      </c>
      <c r="Z52" s="36">
        <f t="shared" si="14"/>
        <v>0</v>
      </c>
      <c r="AA52" s="36">
        <f t="shared" si="14"/>
        <v>0</v>
      </c>
      <c r="AB52" s="36">
        <f t="shared" si="14"/>
        <v>0</v>
      </c>
      <c r="AC52" s="36">
        <f t="shared" si="14"/>
        <v>0</v>
      </c>
      <c r="AD52" s="36">
        <f t="shared" si="14"/>
        <v>0</v>
      </c>
      <c r="AE52" s="36">
        <f t="shared" si="14"/>
        <v>0</v>
      </c>
      <c r="AF52" s="36">
        <f t="shared" si="14"/>
        <v>0</v>
      </c>
      <c r="AG52" s="36">
        <f t="shared" si="14"/>
        <v>0.82967110531543065</v>
      </c>
      <c r="AH52" s="36">
        <f t="shared" si="14"/>
        <v>0</v>
      </c>
      <c r="AI52" s="36">
        <f t="shared" si="14"/>
        <v>0</v>
      </c>
      <c r="AJ52" s="36">
        <f t="shared" si="14"/>
        <v>0</v>
      </c>
      <c r="AK52" s="36">
        <f t="shared" si="14"/>
        <v>0.10098357822542675</v>
      </c>
      <c r="AL52" s="36">
        <f t="shared" si="14"/>
        <v>0</v>
      </c>
      <c r="AM52" s="36">
        <f t="shared" si="14"/>
        <v>0</v>
      </c>
      <c r="AN52" s="36">
        <f t="shared" si="14"/>
        <v>0</v>
      </c>
      <c r="AO52" s="36">
        <f t="shared" si="14"/>
        <v>0</v>
      </c>
      <c r="AP52" s="36">
        <f t="shared" si="14"/>
        <v>0</v>
      </c>
      <c r="AQ52" s="36">
        <f t="shared" si="14"/>
        <v>0</v>
      </c>
      <c r="AR52" s="36">
        <f t="shared" si="14"/>
        <v>0</v>
      </c>
      <c r="AS52" s="36">
        <f t="shared" si="14"/>
        <v>0</v>
      </c>
      <c r="AT52" s="36">
        <f t="shared" si="14"/>
        <v>0</v>
      </c>
      <c r="AU52" s="36">
        <f t="shared" si="14"/>
        <v>0</v>
      </c>
      <c r="AV52" s="36">
        <f t="shared" si="14"/>
        <v>112.48017311246696</v>
      </c>
      <c r="AW52" s="36">
        <f t="shared" si="14"/>
        <v>0.69717321257185483</v>
      </c>
      <c r="AX52" s="36">
        <f t="shared" si="14"/>
        <v>0</v>
      </c>
      <c r="AY52" s="36">
        <f t="shared" si="14"/>
        <v>0</v>
      </c>
      <c r="AZ52" s="36">
        <f t="shared" si="14"/>
        <v>9.8624469604958183</v>
      </c>
      <c r="BA52" s="36">
        <f t="shared" si="14"/>
        <v>0</v>
      </c>
      <c r="BB52" s="36">
        <f t="shared" si="14"/>
        <v>0</v>
      </c>
      <c r="BC52" s="36">
        <f t="shared" si="14"/>
        <v>0</v>
      </c>
      <c r="BD52" s="36">
        <f t="shared" si="14"/>
        <v>0</v>
      </c>
      <c r="BE52" s="36">
        <f t="shared" si="14"/>
        <v>0</v>
      </c>
      <c r="BF52" s="36">
        <f t="shared" si="14"/>
        <v>194.77198752890504</v>
      </c>
      <c r="BG52" s="36">
        <f t="shared" si="14"/>
        <v>0.8898421632979937</v>
      </c>
      <c r="BH52" s="36">
        <f t="shared" si="14"/>
        <v>0</v>
      </c>
      <c r="BI52" s="36">
        <f t="shared" si="14"/>
        <v>0</v>
      </c>
      <c r="BJ52" s="36">
        <f t="shared" si="14"/>
        <v>8.4299676812703304</v>
      </c>
      <c r="BK52" s="36">
        <f t="shared" si="14"/>
        <v>338.92081885146683</v>
      </c>
    </row>
    <row r="53" spans="1:63" x14ac:dyDescent="0.2">
      <c r="A53" s="23" t="s">
        <v>79</v>
      </c>
      <c r="B53" s="26" t="s">
        <v>16</v>
      </c>
      <c r="C53" s="69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  <c r="BJ53" s="70"/>
      <c r="BK53" s="71"/>
    </row>
    <row r="54" spans="1:63" x14ac:dyDescent="0.2">
      <c r="A54" s="23"/>
      <c r="B54" s="27" t="s">
        <v>146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2.0922549962626009</v>
      </c>
      <c r="I54" s="28">
        <v>1.2915374621034763</v>
      </c>
      <c r="J54" s="28">
        <v>0</v>
      </c>
      <c r="K54" s="28">
        <v>0</v>
      </c>
      <c r="L54" s="28">
        <v>5.3327070918477659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2.1266620941079641</v>
      </c>
      <c r="S54" s="28">
        <v>0.53054686376806903</v>
      </c>
      <c r="T54" s="28">
        <v>0</v>
      </c>
      <c r="U54" s="28">
        <v>0</v>
      </c>
      <c r="V54" s="28">
        <v>2.1353309759767902</v>
      </c>
      <c r="W54" s="28">
        <v>4.0161375397722188E-2</v>
      </c>
      <c r="X54" s="28">
        <v>0</v>
      </c>
      <c r="Y54" s="28">
        <v>0</v>
      </c>
      <c r="Z54" s="28">
        <v>0</v>
      </c>
      <c r="AA54" s="28">
        <v>9.5588843629068596E-2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0.32854641185115635</v>
      </c>
      <c r="AH54" s="28">
        <v>1.9227413332448869E-2</v>
      </c>
      <c r="AI54" s="28">
        <v>0</v>
      </c>
      <c r="AJ54" s="28">
        <v>0</v>
      </c>
      <c r="AK54" s="28">
        <v>0.47649689067880707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12.514714011377954</v>
      </c>
      <c r="AW54" s="28">
        <v>3.2568704587424047</v>
      </c>
      <c r="AX54" s="28">
        <v>0</v>
      </c>
      <c r="AY54" s="28">
        <v>0</v>
      </c>
      <c r="AZ54" s="28">
        <v>14.907857271554946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21.309303637791935</v>
      </c>
      <c r="BG54" s="28">
        <v>0.55325095371140276</v>
      </c>
      <c r="BH54" s="28">
        <v>0.291462333320398</v>
      </c>
      <c r="BI54" s="28">
        <v>0</v>
      </c>
      <c r="BJ54" s="28">
        <v>8.0690751491450587</v>
      </c>
      <c r="BK54" s="29">
        <f t="shared" ref="BK54:BK65" si="15">SUM(C54:BJ54)</f>
        <v>75.371594234599968</v>
      </c>
    </row>
    <row r="55" spans="1:63" x14ac:dyDescent="0.2">
      <c r="A55" s="23"/>
      <c r="B55" s="27" t="s">
        <v>131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0.44939454309972932</v>
      </c>
      <c r="I55" s="28">
        <v>0.55041066666665006</v>
      </c>
      <c r="J55" s="28">
        <v>0</v>
      </c>
      <c r="K55" s="28">
        <v>0</v>
      </c>
      <c r="L55" s="28">
        <v>15.62461470446792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0.85207226513261836</v>
      </c>
      <c r="S55" s="28">
        <v>0.22016426666662003</v>
      </c>
      <c r="T55" s="28">
        <v>0</v>
      </c>
      <c r="U55" s="28">
        <v>0</v>
      </c>
      <c r="V55" s="28">
        <v>0.39853018146645913</v>
      </c>
      <c r="W55" s="28">
        <v>1.6470722633325122E-2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0.47471425406979428</v>
      </c>
      <c r="AH55" s="28">
        <v>0</v>
      </c>
      <c r="AI55" s="28">
        <v>0</v>
      </c>
      <c r="AJ55" s="28">
        <v>0</v>
      </c>
      <c r="AK55" s="28">
        <v>0.16023504336781724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9.1208200975793652</v>
      </c>
      <c r="AW55" s="28">
        <v>0.57900698970370756</v>
      </c>
      <c r="AX55" s="28">
        <v>0</v>
      </c>
      <c r="AY55" s="28">
        <v>0</v>
      </c>
      <c r="AZ55" s="28">
        <v>4.806702043496589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19.378281186469369</v>
      </c>
      <c r="BG55" s="28">
        <v>0.65632313213798577</v>
      </c>
      <c r="BH55" s="28">
        <v>0</v>
      </c>
      <c r="BI55" s="28">
        <v>0</v>
      </c>
      <c r="BJ55" s="28">
        <v>7.0050066195086913</v>
      </c>
      <c r="BK55" s="29">
        <f t="shared" si="15"/>
        <v>60.292746716466638</v>
      </c>
    </row>
    <row r="56" spans="1:63" x14ac:dyDescent="0.2">
      <c r="A56" s="23"/>
      <c r="B56" s="27" t="s">
        <v>132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0.57933600583307088</v>
      </c>
      <c r="I56" s="28">
        <v>0</v>
      </c>
      <c r="J56" s="28">
        <v>0</v>
      </c>
      <c r="K56" s="28">
        <v>0</v>
      </c>
      <c r="L56" s="28">
        <v>9.6688357492011079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0.35956029656624428</v>
      </c>
      <c r="S56" s="28">
        <v>2.0974953333302564E-2</v>
      </c>
      <c r="T56" s="28">
        <v>0</v>
      </c>
      <c r="U56" s="28">
        <v>0</v>
      </c>
      <c r="V56" s="28">
        <v>0.34215392633294184</v>
      </c>
      <c r="W56" s="28">
        <v>3.1069044999047046E-3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6.8007275299899902E-2</v>
      </c>
      <c r="AH56" s="28">
        <v>0</v>
      </c>
      <c r="AI56" s="28">
        <v>0</v>
      </c>
      <c r="AJ56" s="28">
        <v>0</v>
      </c>
      <c r="AK56" s="28">
        <v>3.0917898233245374E-2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5.2534176899635776</v>
      </c>
      <c r="AW56" s="28">
        <v>0.41502862190060907</v>
      </c>
      <c r="AX56" s="28">
        <v>0</v>
      </c>
      <c r="AY56" s="28">
        <v>0</v>
      </c>
      <c r="AZ56" s="28">
        <v>5.0070988721397676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10.843096760059753</v>
      </c>
      <c r="BG56" s="28">
        <v>0.41595187780041043</v>
      </c>
      <c r="BH56" s="28">
        <v>0</v>
      </c>
      <c r="BI56" s="28">
        <v>0</v>
      </c>
      <c r="BJ56" s="28">
        <v>3.2547352674694925</v>
      </c>
      <c r="BK56" s="29">
        <f t="shared" si="15"/>
        <v>36.26222209863333</v>
      </c>
    </row>
    <row r="57" spans="1:63" x14ac:dyDescent="0.2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2.0409515928218513</v>
      </c>
      <c r="I57" s="28">
        <v>11.738978694523055</v>
      </c>
      <c r="J57" s="28">
        <v>0</v>
      </c>
      <c r="K57" s="28">
        <v>0</v>
      </c>
      <c r="L57" s="28">
        <v>67.391653464939466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2.0226262883868897</v>
      </c>
      <c r="S57" s="28">
        <v>0.19933760803225906</v>
      </c>
      <c r="T57" s="28">
        <v>0</v>
      </c>
      <c r="U57" s="28">
        <v>0</v>
      </c>
      <c r="V57" s="28">
        <v>0.40272959302978639</v>
      </c>
      <c r="W57" s="28">
        <v>8.0898464856359625E-2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0.41238862506618135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87.362472414930494</v>
      </c>
      <c r="AW57" s="28">
        <v>4.3219819785869085</v>
      </c>
      <c r="AX57" s="28">
        <v>0</v>
      </c>
      <c r="AY57" s="28">
        <v>0</v>
      </c>
      <c r="AZ57" s="28">
        <v>9.350333255157194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150.82832546935924</v>
      </c>
      <c r="BG57" s="28">
        <v>1.709743782264999</v>
      </c>
      <c r="BH57" s="28">
        <v>1.0850779932743537E-2</v>
      </c>
      <c r="BI57" s="28">
        <v>0</v>
      </c>
      <c r="BJ57" s="28">
        <v>6.384601425079139</v>
      </c>
      <c r="BK57" s="29">
        <f t="shared" si="15"/>
        <v>344.25787343696658</v>
      </c>
    </row>
    <row r="58" spans="1:63" x14ac:dyDescent="0.2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3.7769425833524943</v>
      </c>
      <c r="I58" s="28">
        <v>5.5484755388336255</v>
      </c>
      <c r="J58" s="28">
        <v>0</v>
      </c>
      <c r="K58" s="28">
        <v>0</v>
      </c>
      <c r="L58" s="28">
        <v>41.554325404149743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5.1479861753303595</v>
      </c>
      <c r="S58" s="28">
        <v>48.833742543336562</v>
      </c>
      <c r="T58" s="28">
        <v>0</v>
      </c>
      <c r="U58" s="28">
        <v>0</v>
      </c>
      <c r="V58" s="28">
        <v>2.3400859167971655</v>
      </c>
      <c r="W58" s="28">
        <v>0.10918352094160859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0.98430895765467463</v>
      </c>
      <c r="AH58" s="28">
        <v>0</v>
      </c>
      <c r="AI58" s="28">
        <v>0</v>
      </c>
      <c r="AJ58" s="28">
        <v>0</v>
      </c>
      <c r="AK58" s="28">
        <v>7.0273465269755003E-2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36.052015401995995</v>
      </c>
      <c r="AW58" s="28">
        <v>2.8684572888294988</v>
      </c>
      <c r="AX58" s="28">
        <v>0</v>
      </c>
      <c r="AY58" s="28">
        <v>0</v>
      </c>
      <c r="AZ58" s="28">
        <v>5.8813575036518202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83.125106275035137</v>
      </c>
      <c r="BG58" s="28">
        <v>2.2109237533726041</v>
      </c>
      <c r="BH58" s="28">
        <v>6.7699131749009668E-3</v>
      </c>
      <c r="BI58" s="28">
        <v>0</v>
      </c>
      <c r="BJ58" s="28">
        <v>9.9726221360407319</v>
      </c>
      <c r="BK58" s="29">
        <f t="shared" si="15"/>
        <v>248.48257637776669</v>
      </c>
    </row>
    <row r="59" spans="1:63" x14ac:dyDescent="0.2">
      <c r="A59" s="23"/>
      <c r="B59" s="27" t="s">
        <v>135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0.92531061607012377</v>
      </c>
      <c r="I59" s="28">
        <v>0.23049092354622855</v>
      </c>
      <c r="J59" s="28">
        <v>0</v>
      </c>
      <c r="K59" s="28">
        <v>0</v>
      </c>
      <c r="L59" s="28">
        <v>4.2024988362320794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0.79366537308167373</v>
      </c>
      <c r="S59" s="28">
        <v>1.8341052860156617</v>
      </c>
      <c r="T59" s="28">
        <v>0</v>
      </c>
      <c r="U59" s="28">
        <v>0</v>
      </c>
      <c r="V59" s="28">
        <v>0.75903450185423915</v>
      </c>
      <c r="W59" s="28">
        <v>8.8758665792677167E-3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6.6644993511486367E-2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3.9944766707009585</v>
      </c>
      <c r="AW59" s="28">
        <v>0.12226146903302994</v>
      </c>
      <c r="AX59" s="28">
        <v>0</v>
      </c>
      <c r="AY59" s="28">
        <v>0</v>
      </c>
      <c r="AZ59" s="28">
        <v>1.4009353102151811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4.9734421329046583</v>
      </c>
      <c r="BG59" s="28">
        <v>9.9377478006990788E-2</v>
      </c>
      <c r="BH59" s="28">
        <v>0</v>
      </c>
      <c r="BI59" s="28">
        <v>0</v>
      </c>
      <c r="BJ59" s="28">
        <v>0.73328484331509369</v>
      </c>
      <c r="BK59" s="29">
        <f t="shared" si="15"/>
        <v>20.144404301066672</v>
      </c>
    </row>
    <row r="60" spans="1:63" x14ac:dyDescent="0.2">
      <c r="A60" s="23"/>
      <c r="B60" s="27" t="s">
        <v>136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0.90971306172097777</v>
      </c>
      <c r="I60" s="28">
        <v>0.20579558069553303</v>
      </c>
      <c r="J60" s="28">
        <v>0</v>
      </c>
      <c r="K60" s="28">
        <v>0</v>
      </c>
      <c r="L60" s="28">
        <v>0.62700694794106293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0.5211894429224162</v>
      </c>
      <c r="S60" s="28">
        <v>0.28982085403115659</v>
      </c>
      <c r="T60" s="28">
        <v>0</v>
      </c>
      <c r="U60" s="28">
        <v>0</v>
      </c>
      <c r="V60" s="28">
        <v>0.13727970228885439</v>
      </c>
      <c r="W60" s="28">
        <v>1.15315994937744E-2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1.404987676527588E-2</v>
      </c>
      <c r="AH60" s="28">
        <v>0</v>
      </c>
      <c r="AI60" s="28">
        <v>0</v>
      </c>
      <c r="AJ60" s="28">
        <v>0</v>
      </c>
      <c r="AK60" s="28">
        <v>3.3228010078590486E-4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5.3742289689355571</v>
      </c>
      <c r="AW60" s="28">
        <v>0.35689656447712392</v>
      </c>
      <c r="AX60" s="28">
        <v>0</v>
      </c>
      <c r="AY60" s="28">
        <v>0</v>
      </c>
      <c r="AZ60" s="28">
        <v>0.49896177262811148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5.4222622255353379</v>
      </c>
      <c r="BG60" s="28">
        <v>0.27547909314390778</v>
      </c>
      <c r="BH60" s="28">
        <v>0</v>
      </c>
      <c r="BI60" s="28">
        <v>0</v>
      </c>
      <c r="BJ60" s="28">
        <v>0.67478992725345699</v>
      </c>
      <c r="BK60" s="29">
        <f t="shared" si="15"/>
        <v>15.319337897933332</v>
      </c>
    </row>
    <row r="61" spans="1:63" x14ac:dyDescent="0.2">
      <c r="A61" s="23"/>
      <c r="B61" s="27" t="s">
        <v>137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0.42256436624522653</v>
      </c>
      <c r="I61" s="28">
        <v>0.58565245123547749</v>
      </c>
      <c r="J61" s="28">
        <v>0</v>
      </c>
      <c r="K61" s="28">
        <v>0</v>
      </c>
      <c r="L61" s="28">
        <v>9.8191190584112409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0.84649071472148452</v>
      </c>
      <c r="S61" s="28">
        <v>0</v>
      </c>
      <c r="T61" s="28">
        <v>0</v>
      </c>
      <c r="U61" s="28">
        <v>0</v>
      </c>
      <c r="V61" s="28">
        <v>0.8716887153199101</v>
      </c>
      <c r="W61" s="28">
        <v>9.46068787554733E-2</v>
      </c>
      <c r="X61" s="28">
        <v>5.453277332663378E-3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0.1665688581469546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16.992818600425238</v>
      </c>
      <c r="AW61" s="28">
        <v>0.68876515095323432</v>
      </c>
      <c r="AX61" s="28">
        <v>0</v>
      </c>
      <c r="AY61" s="28">
        <v>0</v>
      </c>
      <c r="AZ61" s="28">
        <v>0.99185270648463741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32.16587893822571</v>
      </c>
      <c r="BG61" s="28">
        <v>0.36463900179368158</v>
      </c>
      <c r="BH61" s="28">
        <v>0</v>
      </c>
      <c r="BI61" s="28">
        <v>0</v>
      </c>
      <c r="BJ61" s="28">
        <v>1.4176315703158329</v>
      </c>
      <c r="BK61" s="29">
        <f t="shared" si="15"/>
        <v>65.43373028836676</v>
      </c>
    </row>
    <row r="62" spans="1:63" x14ac:dyDescent="0.2">
      <c r="A62" s="23"/>
      <c r="B62" s="27" t="s">
        <v>138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3.1960162043338429</v>
      </c>
      <c r="I62" s="28">
        <v>0.89434771228529297</v>
      </c>
      <c r="J62" s="28">
        <v>6.9122749996305082</v>
      </c>
      <c r="K62" s="28">
        <v>0</v>
      </c>
      <c r="L62" s="28">
        <v>22.580993163507614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4.0859242107876437</v>
      </c>
      <c r="S62" s="28">
        <v>1.5015764330863339</v>
      </c>
      <c r="T62" s="28">
        <v>0</v>
      </c>
      <c r="U62" s="28">
        <v>0</v>
      </c>
      <c r="V62" s="28">
        <v>1.234255450568758</v>
      </c>
      <c r="W62" s="28">
        <v>0.12633204336747422</v>
      </c>
      <c r="X62" s="28">
        <v>0</v>
      </c>
      <c r="Y62" s="28">
        <v>0</v>
      </c>
      <c r="Z62" s="28">
        <v>0</v>
      </c>
      <c r="AA62" s="28">
        <v>5.9232277967244326E-2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0.83705169614093045</v>
      </c>
      <c r="AH62" s="28">
        <v>0</v>
      </c>
      <c r="AI62" s="28">
        <v>0</v>
      </c>
      <c r="AJ62" s="28">
        <v>0</v>
      </c>
      <c r="AK62" s="28">
        <v>0.21679824606895831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24.982957941309625</v>
      </c>
      <c r="AW62" s="28">
        <v>3.0274631580670075</v>
      </c>
      <c r="AX62" s="28">
        <v>0</v>
      </c>
      <c r="AY62" s="28">
        <v>0</v>
      </c>
      <c r="AZ62" s="28">
        <v>17.051999304381482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51.113658479729381</v>
      </c>
      <c r="BG62" s="28">
        <v>1.2670994740421184</v>
      </c>
      <c r="BH62" s="28">
        <v>0</v>
      </c>
      <c r="BI62" s="28">
        <v>0</v>
      </c>
      <c r="BJ62" s="28">
        <v>19.605453934725936</v>
      </c>
      <c r="BK62" s="29">
        <f t="shared" si="15"/>
        <v>158.69343473000015</v>
      </c>
    </row>
    <row r="63" spans="1:63" x14ac:dyDescent="0.2">
      <c r="A63" s="23"/>
      <c r="B63" s="27" t="s">
        <v>139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0.82932024819977734</v>
      </c>
      <c r="I63" s="28">
        <v>0</v>
      </c>
      <c r="J63" s="28">
        <v>0</v>
      </c>
      <c r="K63" s="28">
        <v>0</v>
      </c>
      <c r="L63" s="28">
        <v>8.4708293116668436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0.73902715720003209</v>
      </c>
      <c r="S63" s="28">
        <v>0</v>
      </c>
      <c r="T63" s="28">
        <v>0</v>
      </c>
      <c r="U63" s="28">
        <v>0</v>
      </c>
      <c r="V63" s="28">
        <v>9.3511647500017947E-2</v>
      </c>
      <c r="W63" s="28">
        <v>3.2532629166078762E-2</v>
      </c>
      <c r="X63" s="28">
        <v>0</v>
      </c>
      <c r="Y63" s="28">
        <v>0</v>
      </c>
      <c r="Z63" s="28">
        <v>0</v>
      </c>
      <c r="AA63" s="28">
        <v>5.1622649999016022E-3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0.30166841872744987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6.315050965795753</v>
      </c>
      <c r="AW63" s="28">
        <v>0.21787339429584709</v>
      </c>
      <c r="AX63" s="28">
        <v>0</v>
      </c>
      <c r="AY63" s="28">
        <v>0</v>
      </c>
      <c r="AZ63" s="28">
        <v>1.1177544206169363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14.113567098107893</v>
      </c>
      <c r="BG63" s="28">
        <v>0.46832068079107331</v>
      </c>
      <c r="BH63" s="28">
        <v>0</v>
      </c>
      <c r="BI63" s="28">
        <v>0</v>
      </c>
      <c r="BJ63" s="28">
        <v>2.0135958571657655</v>
      </c>
      <c r="BK63" s="29">
        <f t="shared" si="15"/>
        <v>34.718214094233375</v>
      </c>
    </row>
    <row r="64" spans="1:63" x14ac:dyDescent="0.2">
      <c r="A64" s="23"/>
      <c r="B64" s="30" t="s">
        <v>88</v>
      </c>
      <c r="C64" s="28">
        <f t="shared" ref="C64:AH64" si="16">SUM(C54:C63)</f>
        <v>0</v>
      </c>
      <c r="D64" s="28">
        <f t="shared" si="16"/>
        <v>0</v>
      </c>
      <c r="E64" s="28">
        <f t="shared" si="16"/>
        <v>0</v>
      </c>
      <c r="F64" s="28">
        <f t="shared" si="16"/>
        <v>0</v>
      </c>
      <c r="G64" s="28">
        <f t="shared" si="16"/>
        <v>0</v>
      </c>
      <c r="H64" s="28">
        <f t="shared" si="16"/>
        <v>15.221804217939697</v>
      </c>
      <c r="I64" s="28">
        <f t="shared" si="16"/>
        <v>21.045689029889338</v>
      </c>
      <c r="J64" s="28">
        <f t="shared" si="16"/>
        <v>6.9122749996305082</v>
      </c>
      <c r="K64" s="28">
        <f t="shared" si="16"/>
        <v>0</v>
      </c>
      <c r="L64" s="28">
        <f t="shared" si="16"/>
        <v>185.27258373236484</v>
      </c>
      <c r="M64" s="28">
        <f t="shared" si="16"/>
        <v>0</v>
      </c>
      <c r="N64" s="28">
        <f t="shared" si="16"/>
        <v>0</v>
      </c>
      <c r="O64" s="28">
        <f t="shared" si="16"/>
        <v>0</v>
      </c>
      <c r="P64" s="28">
        <f t="shared" si="16"/>
        <v>0</v>
      </c>
      <c r="Q64" s="28">
        <f t="shared" si="16"/>
        <v>0</v>
      </c>
      <c r="R64" s="28">
        <f t="shared" si="16"/>
        <v>17.495204018237324</v>
      </c>
      <c r="S64" s="28">
        <f t="shared" si="16"/>
        <v>53.430268808269965</v>
      </c>
      <c r="T64" s="28">
        <f t="shared" si="16"/>
        <v>0</v>
      </c>
      <c r="U64" s="28">
        <f t="shared" si="16"/>
        <v>0</v>
      </c>
      <c r="V64" s="28">
        <f t="shared" si="16"/>
        <v>8.7146006111349212</v>
      </c>
      <c r="W64" s="28">
        <f t="shared" si="16"/>
        <v>0.52370000569098862</v>
      </c>
      <c r="X64" s="28">
        <f t="shared" si="16"/>
        <v>5.453277332663378E-3</v>
      </c>
      <c r="Y64" s="28">
        <f t="shared" si="16"/>
        <v>0</v>
      </c>
      <c r="Z64" s="28">
        <f t="shared" si="16"/>
        <v>0</v>
      </c>
      <c r="AA64" s="28">
        <f t="shared" si="16"/>
        <v>0.15998338659621453</v>
      </c>
      <c r="AB64" s="28">
        <f t="shared" si="16"/>
        <v>0</v>
      </c>
      <c r="AC64" s="28">
        <f t="shared" si="16"/>
        <v>0</v>
      </c>
      <c r="AD64" s="28">
        <f t="shared" si="16"/>
        <v>0</v>
      </c>
      <c r="AE64" s="28">
        <f t="shared" si="16"/>
        <v>0</v>
      </c>
      <c r="AF64" s="28">
        <f t="shared" si="16"/>
        <v>0</v>
      </c>
      <c r="AG64" s="28">
        <f t="shared" si="16"/>
        <v>3.6539493672338041</v>
      </c>
      <c r="AH64" s="28">
        <f t="shared" si="16"/>
        <v>1.9227413332448869E-2</v>
      </c>
      <c r="AI64" s="28">
        <f t="shared" ref="AI64:BJ64" si="17">SUM(AI54:AI63)</f>
        <v>0</v>
      </c>
      <c r="AJ64" s="28">
        <f t="shared" si="17"/>
        <v>0</v>
      </c>
      <c r="AK64" s="28">
        <f t="shared" si="17"/>
        <v>0.95505382371936887</v>
      </c>
      <c r="AL64" s="28">
        <f t="shared" si="17"/>
        <v>0</v>
      </c>
      <c r="AM64" s="28">
        <f t="shared" si="17"/>
        <v>0</v>
      </c>
      <c r="AN64" s="28">
        <f t="shared" si="17"/>
        <v>0</v>
      </c>
      <c r="AO64" s="28">
        <f t="shared" si="17"/>
        <v>0</v>
      </c>
      <c r="AP64" s="28">
        <f t="shared" si="17"/>
        <v>0</v>
      </c>
      <c r="AQ64" s="28">
        <f t="shared" si="17"/>
        <v>0</v>
      </c>
      <c r="AR64" s="28">
        <f t="shared" si="17"/>
        <v>0</v>
      </c>
      <c r="AS64" s="28">
        <f t="shared" si="17"/>
        <v>0</v>
      </c>
      <c r="AT64" s="28">
        <f t="shared" si="17"/>
        <v>0</v>
      </c>
      <c r="AU64" s="28">
        <f t="shared" si="17"/>
        <v>0</v>
      </c>
      <c r="AV64" s="28">
        <f t="shared" si="17"/>
        <v>207.96297276301453</v>
      </c>
      <c r="AW64" s="28">
        <f t="shared" si="17"/>
        <v>15.854605074589369</v>
      </c>
      <c r="AX64" s="28">
        <f t="shared" si="17"/>
        <v>0</v>
      </c>
      <c r="AY64" s="28">
        <f t="shared" si="17"/>
        <v>0</v>
      </c>
      <c r="AZ64" s="28">
        <f t="shared" si="17"/>
        <v>61.014852460326665</v>
      </c>
      <c r="BA64" s="28">
        <f t="shared" si="17"/>
        <v>0</v>
      </c>
      <c r="BB64" s="28">
        <f t="shared" si="17"/>
        <v>0</v>
      </c>
      <c r="BC64" s="28">
        <f t="shared" si="17"/>
        <v>0</v>
      </c>
      <c r="BD64" s="28">
        <f t="shared" si="17"/>
        <v>0</v>
      </c>
      <c r="BE64" s="28">
        <f t="shared" si="17"/>
        <v>0</v>
      </c>
      <c r="BF64" s="28">
        <f t="shared" si="17"/>
        <v>393.27292220321851</v>
      </c>
      <c r="BG64" s="28">
        <f t="shared" si="17"/>
        <v>8.0211092270651729</v>
      </c>
      <c r="BH64" s="28">
        <f t="shared" si="17"/>
        <v>0.30908302642804247</v>
      </c>
      <c r="BI64" s="28">
        <f t="shared" si="17"/>
        <v>0</v>
      </c>
      <c r="BJ64" s="28">
        <f t="shared" si="17"/>
        <v>59.130796730019206</v>
      </c>
      <c r="BK64" s="29">
        <f t="shared" si="15"/>
        <v>1058.9761341760336</v>
      </c>
    </row>
    <row r="65" spans="1:63" x14ac:dyDescent="0.2">
      <c r="A65" s="23"/>
      <c r="B65" s="33" t="s">
        <v>86</v>
      </c>
      <c r="C65" s="31">
        <f t="shared" ref="C65:AH65" si="18">C52+C64</f>
        <v>0</v>
      </c>
      <c r="D65" s="31">
        <f t="shared" si="18"/>
        <v>0</v>
      </c>
      <c r="E65" s="31">
        <f t="shared" si="18"/>
        <v>0</v>
      </c>
      <c r="F65" s="31">
        <f t="shared" si="18"/>
        <v>0</v>
      </c>
      <c r="G65" s="31">
        <f t="shared" si="18"/>
        <v>0</v>
      </c>
      <c r="H65" s="31">
        <f t="shared" si="18"/>
        <v>18.810659041079429</v>
      </c>
      <c r="I65" s="31">
        <f t="shared" si="18"/>
        <v>22.072549673418404</v>
      </c>
      <c r="J65" s="31">
        <f t="shared" si="18"/>
        <v>6.9122749996305082</v>
      </c>
      <c r="K65" s="31">
        <f t="shared" si="18"/>
        <v>0</v>
      </c>
      <c r="L65" s="31">
        <f t="shared" si="18"/>
        <v>185.69433419346737</v>
      </c>
      <c r="M65" s="31">
        <f t="shared" si="18"/>
        <v>0</v>
      </c>
      <c r="N65" s="31">
        <f t="shared" si="18"/>
        <v>0</v>
      </c>
      <c r="O65" s="31">
        <f t="shared" si="18"/>
        <v>0</v>
      </c>
      <c r="P65" s="31">
        <f t="shared" si="18"/>
        <v>0</v>
      </c>
      <c r="Q65" s="31">
        <f t="shared" si="18"/>
        <v>0</v>
      </c>
      <c r="R65" s="31">
        <f t="shared" si="18"/>
        <v>22.727478734306441</v>
      </c>
      <c r="S65" s="31">
        <f t="shared" si="18"/>
        <v>53.430268808269965</v>
      </c>
      <c r="T65" s="31">
        <f t="shared" si="18"/>
        <v>0</v>
      </c>
      <c r="U65" s="31">
        <f t="shared" si="18"/>
        <v>0</v>
      </c>
      <c r="V65" s="31">
        <f t="shared" si="18"/>
        <v>9.0709334383611395</v>
      </c>
      <c r="W65" s="31">
        <f t="shared" si="18"/>
        <v>0.75620004354225512</v>
      </c>
      <c r="X65" s="31">
        <f t="shared" si="18"/>
        <v>5.453277332663378E-3</v>
      </c>
      <c r="Y65" s="31">
        <f t="shared" si="18"/>
        <v>0</v>
      </c>
      <c r="Z65" s="31">
        <f t="shared" si="18"/>
        <v>0</v>
      </c>
      <c r="AA65" s="31">
        <f t="shared" si="18"/>
        <v>0.15998338659621453</v>
      </c>
      <c r="AB65" s="31">
        <f t="shared" si="18"/>
        <v>0</v>
      </c>
      <c r="AC65" s="31">
        <f t="shared" si="18"/>
        <v>0</v>
      </c>
      <c r="AD65" s="31">
        <f t="shared" si="18"/>
        <v>0</v>
      </c>
      <c r="AE65" s="31">
        <f t="shared" si="18"/>
        <v>0</v>
      </c>
      <c r="AF65" s="31">
        <f t="shared" si="18"/>
        <v>0</v>
      </c>
      <c r="AG65" s="31">
        <f t="shared" si="18"/>
        <v>4.4836204725492346</v>
      </c>
      <c r="AH65" s="31">
        <f t="shared" si="18"/>
        <v>1.9227413332448869E-2</v>
      </c>
      <c r="AI65" s="31">
        <f t="shared" ref="AI65:BJ65" si="19">AI52+AI64</f>
        <v>0</v>
      </c>
      <c r="AJ65" s="31">
        <f t="shared" si="19"/>
        <v>0</v>
      </c>
      <c r="AK65" s="31">
        <f t="shared" si="19"/>
        <v>1.0560374019447956</v>
      </c>
      <c r="AL65" s="31">
        <f t="shared" si="19"/>
        <v>0</v>
      </c>
      <c r="AM65" s="31">
        <f t="shared" si="19"/>
        <v>0</v>
      </c>
      <c r="AN65" s="31">
        <f t="shared" si="19"/>
        <v>0</v>
      </c>
      <c r="AO65" s="31">
        <f t="shared" si="19"/>
        <v>0</v>
      </c>
      <c r="AP65" s="31">
        <f t="shared" si="19"/>
        <v>0</v>
      </c>
      <c r="AQ65" s="31">
        <f t="shared" si="19"/>
        <v>0</v>
      </c>
      <c r="AR65" s="31">
        <f t="shared" si="19"/>
        <v>0</v>
      </c>
      <c r="AS65" s="31">
        <f t="shared" si="19"/>
        <v>0</v>
      </c>
      <c r="AT65" s="31">
        <f t="shared" si="19"/>
        <v>0</v>
      </c>
      <c r="AU65" s="31">
        <f t="shared" si="19"/>
        <v>0</v>
      </c>
      <c r="AV65" s="31">
        <f t="shared" si="19"/>
        <v>320.44314587548149</v>
      </c>
      <c r="AW65" s="31">
        <f t="shared" si="19"/>
        <v>16.551778287161223</v>
      </c>
      <c r="AX65" s="31">
        <f t="shared" si="19"/>
        <v>0</v>
      </c>
      <c r="AY65" s="31">
        <f t="shared" si="19"/>
        <v>0</v>
      </c>
      <c r="AZ65" s="31">
        <f t="shared" si="19"/>
        <v>70.877299420822482</v>
      </c>
      <c r="BA65" s="31">
        <f t="shared" si="19"/>
        <v>0</v>
      </c>
      <c r="BB65" s="31">
        <f t="shared" si="19"/>
        <v>0</v>
      </c>
      <c r="BC65" s="31">
        <f t="shared" si="19"/>
        <v>0</v>
      </c>
      <c r="BD65" s="31">
        <f t="shared" si="19"/>
        <v>0</v>
      </c>
      <c r="BE65" s="31">
        <f t="shared" si="19"/>
        <v>0</v>
      </c>
      <c r="BF65" s="31">
        <f t="shared" si="19"/>
        <v>588.04490973212353</v>
      </c>
      <c r="BG65" s="31">
        <f t="shared" si="19"/>
        <v>8.9109513903631665</v>
      </c>
      <c r="BH65" s="31">
        <f t="shared" si="19"/>
        <v>0.30908302642804247</v>
      </c>
      <c r="BI65" s="31">
        <f t="shared" si="19"/>
        <v>0</v>
      </c>
      <c r="BJ65" s="31">
        <f t="shared" si="19"/>
        <v>67.56076441128954</v>
      </c>
      <c r="BK65" s="29">
        <f t="shared" si="15"/>
        <v>1397.8969530275003</v>
      </c>
    </row>
    <row r="66" spans="1:63" ht="3" customHeight="1" x14ac:dyDescent="0.2">
      <c r="A66" s="23"/>
      <c r="B66" s="26"/>
      <c r="C66" s="69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1"/>
    </row>
    <row r="67" spans="1:63" x14ac:dyDescent="0.2">
      <c r="A67" s="23" t="s">
        <v>17</v>
      </c>
      <c r="B67" s="24" t="s">
        <v>8</v>
      </c>
      <c r="C67" s="69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1"/>
    </row>
    <row r="68" spans="1:63" x14ac:dyDescent="0.2">
      <c r="A68" s="23" t="s">
        <v>78</v>
      </c>
      <c r="B68" s="26" t="s">
        <v>18</v>
      </c>
      <c r="C68" s="69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70"/>
      <c r="BI68" s="70"/>
      <c r="BJ68" s="70"/>
      <c r="BK68" s="71"/>
    </row>
    <row r="69" spans="1:63" x14ac:dyDescent="0.2">
      <c r="A69" s="23"/>
      <c r="B69" s="27" t="s">
        <v>140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1.5203776844508528</v>
      </c>
      <c r="I69" s="28">
        <v>4.2960795065668256</v>
      </c>
      <c r="J69" s="28">
        <v>0</v>
      </c>
      <c r="K69" s="28">
        <v>0</v>
      </c>
      <c r="L69" s="28">
        <v>3.7705048908799861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2.2620943012575894</v>
      </c>
      <c r="S69" s="28">
        <v>0.51799989227692433</v>
      </c>
      <c r="T69" s="28">
        <v>4.2332906700565145</v>
      </c>
      <c r="U69" s="28">
        <v>0</v>
      </c>
      <c r="V69" s="28">
        <v>3.599243732444636</v>
      </c>
      <c r="W69" s="28">
        <v>8.3244824277350291E-2</v>
      </c>
      <c r="X69" s="28">
        <v>0</v>
      </c>
      <c r="Y69" s="28">
        <v>0</v>
      </c>
      <c r="Z69" s="28">
        <v>0</v>
      </c>
      <c r="AA69" s="28">
        <v>0.16652063210596696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0.50150264233123043</v>
      </c>
      <c r="AH69" s="28">
        <v>0</v>
      </c>
      <c r="AI69" s="28">
        <v>0</v>
      </c>
      <c r="AJ69" s="28">
        <v>0</v>
      </c>
      <c r="AK69" s="28">
        <v>0.45631961991510989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23.130335065548195</v>
      </c>
      <c r="AW69" s="28">
        <v>6.3200392163496559</v>
      </c>
      <c r="AX69" s="28">
        <v>0</v>
      </c>
      <c r="AY69" s="28">
        <v>0</v>
      </c>
      <c r="AZ69" s="28">
        <v>22.488467148207356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36.201959582881528</v>
      </c>
      <c r="BG69" s="28">
        <v>5.7985384769200135</v>
      </c>
      <c r="BH69" s="28">
        <v>4.3482198994130981</v>
      </c>
      <c r="BI69" s="28">
        <v>0</v>
      </c>
      <c r="BJ69" s="28">
        <v>30.822543726817187</v>
      </c>
      <c r="BK69" s="29">
        <f t="shared" ref="BK69:BK70" si="20">SUM(C69:BJ69)</f>
        <v>150.51728151270004</v>
      </c>
    </row>
    <row r="70" spans="1:63" x14ac:dyDescent="0.2">
      <c r="A70" s="23"/>
      <c r="B70" s="33" t="s">
        <v>85</v>
      </c>
      <c r="C70" s="31">
        <f>SUM(C69)</f>
        <v>0</v>
      </c>
      <c r="D70" s="31">
        <f t="shared" ref="D70:BJ70" si="21">SUM(D69)</f>
        <v>0</v>
      </c>
      <c r="E70" s="31">
        <f t="shared" si="21"/>
        <v>0</v>
      </c>
      <c r="F70" s="31">
        <f t="shared" si="21"/>
        <v>0</v>
      </c>
      <c r="G70" s="31">
        <f t="shared" si="21"/>
        <v>0</v>
      </c>
      <c r="H70" s="31">
        <f t="shared" si="21"/>
        <v>1.5203776844508528</v>
      </c>
      <c r="I70" s="31">
        <f t="shared" si="21"/>
        <v>4.2960795065668256</v>
      </c>
      <c r="J70" s="31">
        <f t="shared" si="21"/>
        <v>0</v>
      </c>
      <c r="K70" s="31">
        <f t="shared" si="21"/>
        <v>0</v>
      </c>
      <c r="L70" s="31">
        <f t="shared" si="21"/>
        <v>3.7705048908799861</v>
      </c>
      <c r="M70" s="31">
        <f t="shared" si="21"/>
        <v>0</v>
      </c>
      <c r="N70" s="31">
        <f t="shared" si="21"/>
        <v>0</v>
      </c>
      <c r="O70" s="31">
        <f t="shared" si="21"/>
        <v>0</v>
      </c>
      <c r="P70" s="31">
        <f t="shared" si="21"/>
        <v>0</v>
      </c>
      <c r="Q70" s="31">
        <f t="shared" si="21"/>
        <v>0</v>
      </c>
      <c r="R70" s="31">
        <f t="shared" si="21"/>
        <v>2.2620943012575894</v>
      </c>
      <c r="S70" s="31">
        <f t="shared" si="21"/>
        <v>0.51799989227692433</v>
      </c>
      <c r="T70" s="31">
        <f t="shared" si="21"/>
        <v>4.2332906700565145</v>
      </c>
      <c r="U70" s="31">
        <f t="shared" si="21"/>
        <v>0</v>
      </c>
      <c r="V70" s="31">
        <f t="shared" si="21"/>
        <v>3.599243732444636</v>
      </c>
      <c r="W70" s="31">
        <f t="shared" si="21"/>
        <v>8.3244824277350291E-2</v>
      </c>
      <c r="X70" s="31">
        <f t="shared" si="21"/>
        <v>0</v>
      </c>
      <c r="Y70" s="31">
        <f t="shared" si="21"/>
        <v>0</v>
      </c>
      <c r="Z70" s="31">
        <f t="shared" si="21"/>
        <v>0</v>
      </c>
      <c r="AA70" s="31">
        <f t="shared" si="21"/>
        <v>0.16652063210596696</v>
      </c>
      <c r="AB70" s="31">
        <f t="shared" si="21"/>
        <v>0</v>
      </c>
      <c r="AC70" s="31">
        <f t="shared" si="21"/>
        <v>0</v>
      </c>
      <c r="AD70" s="31">
        <f t="shared" si="21"/>
        <v>0</v>
      </c>
      <c r="AE70" s="31">
        <f t="shared" si="21"/>
        <v>0</v>
      </c>
      <c r="AF70" s="31">
        <f t="shared" si="21"/>
        <v>0</v>
      </c>
      <c r="AG70" s="31">
        <f t="shared" si="21"/>
        <v>0.50150264233123043</v>
      </c>
      <c r="AH70" s="31">
        <f t="shared" si="21"/>
        <v>0</v>
      </c>
      <c r="AI70" s="31">
        <f t="shared" si="21"/>
        <v>0</v>
      </c>
      <c r="AJ70" s="31">
        <f t="shared" si="21"/>
        <v>0</v>
      </c>
      <c r="AK70" s="31">
        <f t="shared" si="21"/>
        <v>0.45631961991510989</v>
      </c>
      <c r="AL70" s="31">
        <f t="shared" si="21"/>
        <v>0</v>
      </c>
      <c r="AM70" s="31">
        <f t="shared" si="21"/>
        <v>0</v>
      </c>
      <c r="AN70" s="31">
        <f t="shared" si="21"/>
        <v>0</v>
      </c>
      <c r="AO70" s="31">
        <f t="shared" si="21"/>
        <v>0</v>
      </c>
      <c r="AP70" s="31">
        <f t="shared" si="21"/>
        <v>0</v>
      </c>
      <c r="AQ70" s="31">
        <f t="shared" si="21"/>
        <v>0</v>
      </c>
      <c r="AR70" s="31">
        <f t="shared" si="21"/>
        <v>0</v>
      </c>
      <c r="AS70" s="31">
        <f t="shared" si="21"/>
        <v>0</v>
      </c>
      <c r="AT70" s="31">
        <f t="shared" si="21"/>
        <v>0</v>
      </c>
      <c r="AU70" s="31">
        <f t="shared" si="21"/>
        <v>0</v>
      </c>
      <c r="AV70" s="31">
        <f t="shared" si="21"/>
        <v>23.130335065548195</v>
      </c>
      <c r="AW70" s="31">
        <f t="shared" si="21"/>
        <v>6.3200392163496559</v>
      </c>
      <c r="AX70" s="31">
        <f t="shared" si="21"/>
        <v>0</v>
      </c>
      <c r="AY70" s="31">
        <f t="shared" si="21"/>
        <v>0</v>
      </c>
      <c r="AZ70" s="31">
        <f t="shared" si="21"/>
        <v>22.488467148207356</v>
      </c>
      <c r="BA70" s="31">
        <f t="shared" si="21"/>
        <v>0</v>
      </c>
      <c r="BB70" s="31">
        <f t="shared" si="21"/>
        <v>0</v>
      </c>
      <c r="BC70" s="31">
        <f t="shared" si="21"/>
        <v>0</v>
      </c>
      <c r="BD70" s="31">
        <f t="shared" si="21"/>
        <v>0</v>
      </c>
      <c r="BE70" s="31">
        <f t="shared" si="21"/>
        <v>0</v>
      </c>
      <c r="BF70" s="31">
        <f t="shared" si="21"/>
        <v>36.201959582881528</v>
      </c>
      <c r="BG70" s="31">
        <f t="shared" si="21"/>
        <v>5.7985384769200135</v>
      </c>
      <c r="BH70" s="31">
        <f t="shared" si="21"/>
        <v>4.3482198994130981</v>
      </c>
      <c r="BI70" s="31">
        <f t="shared" si="21"/>
        <v>0</v>
      </c>
      <c r="BJ70" s="31">
        <f t="shared" si="21"/>
        <v>30.822543726817187</v>
      </c>
      <c r="BK70" s="29">
        <f t="shared" si="20"/>
        <v>150.51728151270004</v>
      </c>
    </row>
    <row r="71" spans="1:63" ht="2.25" customHeight="1" x14ac:dyDescent="0.2">
      <c r="A71" s="23"/>
      <c r="B71" s="26"/>
      <c r="C71" s="69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1"/>
    </row>
    <row r="72" spans="1:63" x14ac:dyDescent="0.2">
      <c r="A72" s="23" t="s">
        <v>4</v>
      </c>
      <c r="B72" s="24" t="s">
        <v>9</v>
      </c>
      <c r="C72" s="69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1"/>
    </row>
    <row r="73" spans="1:63" x14ac:dyDescent="0.2">
      <c r="A73" s="23" t="s">
        <v>78</v>
      </c>
      <c r="B73" s="26" t="s">
        <v>19</v>
      </c>
      <c r="C73" s="69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1"/>
    </row>
    <row r="74" spans="1:63" x14ac:dyDescent="0.2">
      <c r="A74" s="23"/>
      <c r="B74" s="30" t="s">
        <v>39</v>
      </c>
      <c r="C74" s="31"/>
      <c r="D74" s="28"/>
      <c r="E74" s="28"/>
      <c r="F74" s="28"/>
      <c r="G74" s="37"/>
      <c r="H74" s="31"/>
      <c r="I74" s="28"/>
      <c r="J74" s="28"/>
      <c r="K74" s="28"/>
      <c r="L74" s="37"/>
      <c r="M74" s="31"/>
      <c r="N74" s="28"/>
      <c r="O74" s="28"/>
      <c r="P74" s="28"/>
      <c r="Q74" s="37"/>
      <c r="R74" s="31"/>
      <c r="S74" s="28"/>
      <c r="T74" s="28"/>
      <c r="U74" s="28"/>
      <c r="V74" s="37"/>
      <c r="W74" s="31"/>
      <c r="X74" s="28"/>
      <c r="Y74" s="28"/>
      <c r="Z74" s="28"/>
      <c r="AA74" s="37"/>
      <c r="AB74" s="31"/>
      <c r="AC74" s="28"/>
      <c r="AD74" s="28"/>
      <c r="AE74" s="28"/>
      <c r="AF74" s="37"/>
      <c r="AG74" s="31"/>
      <c r="AH74" s="28"/>
      <c r="AI74" s="28"/>
      <c r="AJ74" s="28"/>
      <c r="AK74" s="37"/>
      <c r="AL74" s="31"/>
      <c r="AM74" s="28"/>
      <c r="AN74" s="28"/>
      <c r="AO74" s="28"/>
      <c r="AP74" s="37"/>
      <c r="AQ74" s="31"/>
      <c r="AR74" s="28"/>
      <c r="AS74" s="28"/>
      <c r="AT74" s="28"/>
      <c r="AU74" s="37"/>
      <c r="AV74" s="31"/>
      <c r="AW74" s="28"/>
      <c r="AX74" s="28"/>
      <c r="AY74" s="28"/>
      <c r="AZ74" s="37"/>
      <c r="BA74" s="31"/>
      <c r="BB74" s="28"/>
      <c r="BC74" s="28"/>
      <c r="BD74" s="28"/>
      <c r="BE74" s="37"/>
      <c r="BF74" s="31"/>
      <c r="BG74" s="28"/>
      <c r="BH74" s="28"/>
      <c r="BI74" s="28"/>
      <c r="BJ74" s="37"/>
      <c r="BK74" s="29"/>
    </row>
    <row r="75" spans="1:63" x14ac:dyDescent="0.2">
      <c r="A75" s="23"/>
      <c r="B75" s="30" t="s">
        <v>87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0</v>
      </c>
      <c r="BG75" s="31">
        <v>0</v>
      </c>
      <c r="BH75" s="31">
        <v>0</v>
      </c>
      <c r="BI75" s="31">
        <v>0</v>
      </c>
      <c r="BJ75" s="31">
        <v>0</v>
      </c>
      <c r="BK75" s="29">
        <f>SUM(C75:BJ75)</f>
        <v>0</v>
      </c>
    </row>
    <row r="76" spans="1:63" x14ac:dyDescent="0.2">
      <c r="A76" s="23" t="s">
        <v>79</v>
      </c>
      <c r="B76" s="26" t="s">
        <v>20</v>
      </c>
      <c r="C76" s="69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70"/>
      <c r="BI76" s="70"/>
      <c r="BJ76" s="70"/>
      <c r="BK76" s="71"/>
    </row>
    <row r="77" spans="1:63" x14ac:dyDescent="0.2">
      <c r="A77" s="23"/>
      <c r="B77" s="30" t="s">
        <v>142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  <c r="AL77" s="31">
        <v>0</v>
      </c>
      <c r="AM77" s="31">
        <v>0</v>
      </c>
      <c r="AN77" s="31">
        <v>0</v>
      </c>
      <c r="AO77" s="31">
        <v>0</v>
      </c>
      <c r="AP77" s="31">
        <v>0</v>
      </c>
      <c r="AQ77" s="31">
        <v>0</v>
      </c>
      <c r="AR77" s="31">
        <v>0</v>
      </c>
      <c r="AS77" s="31">
        <v>0</v>
      </c>
      <c r="AT77" s="31">
        <v>0</v>
      </c>
      <c r="AU77" s="31">
        <v>0</v>
      </c>
      <c r="AV77" s="31">
        <v>0.57731377661788053</v>
      </c>
      <c r="AW77" s="31">
        <v>69.242992230049907</v>
      </c>
      <c r="AX77" s="31">
        <v>6.3671816867093423</v>
      </c>
      <c r="AY77" s="31">
        <v>0</v>
      </c>
      <c r="AZ77" s="31">
        <v>2.4451078845337451</v>
      </c>
      <c r="BA77" s="31">
        <v>0</v>
      </c>
      <c r="BB77" s="31">
        <v>0</v>
      </c>
      <c r="BC77" s="31">
        <v>0</v>
      </c>
      <c r="BD77" s="31">
        <v>0</v>
      </c>
      <c r="BE77" s="31">
        <v>0</v>
      </c>
      <c r="BF77" s="31">
        <v>0.1397550110946634</v>
      </c>
      <c r="BG77" s="31">
        <v>8.509689391276486E-3</v>
      </c>
      <c r="BH77" s="31">
        <v>0</v>
      </c>
      <c r="BI77" s="31">
        <v>0</v>
      </c>
      <c r="BJ77" s="31">
        <v>0.46259592085969586</v>
      </c>
      <c r="BK77" s="29">
        <f t="shared" ref="BK77:BK82" si="22">SUM(C77:BJ77)</f>
        <v>79.243456199256514</v>
      </c>
    </row>
    <row r="78" spans="1:63" x14ac:dyDescent="0.2">
      <c r="A78" s="23"/>
      <c r="B78" s="30" t="s">
        <v>143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0.15116254943135959</v>
      </c>
      <c r="AW78" s="31">
        <v>152.84490900046907</v>
      </c>
      <c r="AX78" s="31">
        <v>248.01712392733353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  <c r="BF78" s="31">
        <v>0.11000868609578006</v>
      </c>
      <c r="BG78" s="31">
        <v>11.204213990912647</v>
      </c>
      <c r="BH78" s="31">
        <v>0</v>
      </c>
      <c r="BI78" s="31">
        <v>0</v>
      </c>
      <c r="BJ78" s="31">
        <v>0.52999829290318923</v>
      </c>
      <c r="BK78" s="29">
        <f t="shared" si="22"/>
        <v>412.85741644714557</v>
      </c>
    </row>
    <row r="79" spans="1:63" x14ac:dyDescent="0.2">
      <c r="A79" s="23"/>
      <c r="B79" s="30" t="s">
        <v>144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  <c r="AL79" s="31">
        <v>0</v>
      </c>
      <c r="AM79" s="31">
        <v>0</v>
      </c>
      <c r="AN79" s="31">
        <v>0</v>
      </c>
      <c r="AO79" s="31">
        <v>0</v>
      </c>
      <c r="AP79" s="31">
        <v>0</v>
      </c>
      <c r="AQ79" s="31">
        <v>0</v>
      </c>
      <c r="AR79" s="31">
        <v>0</v>
      </c>
      <c r="AS79" s="31">
        <v>0</v>
      </c>
      <c r="AT79" s="31">
        <v>0</v>
      </c>
      <c r="AU79" s="31">
        <v>0</v>
      </c>
      <c r="AV79" s="31">
        <v>0.11834628100141001</v>
      </c>
      <c r="AW79" s="31">
        <v>62.939970007524899</v>
      </c>
      <c r="AX79" s="31">
        <v>242.88536189600532</v>
      </c>
      <c r="AY79" s="31">
        <v>0</v>
      </c>
      <c r="AZ79" s="31">
        <v>0</v>
      </c>
      <c r="BA79" s="31">
        <v>0</v>
      </c>
      <c r="BB79" s="31">
        <v>0</v>
      </c>
      <c r="BC79" s="31">
        <v>0</v>
      </c>
      <c r="BD79" s="31">
        <v>0</v>
      </c>
      <c r="BE79" s="31">
        <v>0</v>
      </c>
      <c r="BF79" s="31">
        <v>3.4310720614694167E-2</v>
      </c>
      <c r="BG79" s="31">
        <v>6.0399256429539765E-4</v>
      </c>
      <c r="BH79" s="31">
        <v>0</v>
      </c>
      <c r="BI79" s="31">
        <v>0</v>
      </c>
      <c r="BJ79" s="31">
        <v>0</v>
      </c>
      <c r="BK79" s="29">
        <f t="shared" si="22"/>
        <v>305.97859289771066</v>
      </c>
    </row>
    <row r="80" spans="1:63" x14ac:dyDescent="0.2">
      <c r="A80" s="23"/>
      <c r="B80" s="30" t="s">
        <v>145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1">
        <v>0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  <c r="AL80" s="31">
        <v>0</v>
      </c>
      <c r="AM80" s="31">
        <v>0</v>
      </c>
      <c r="AN80" s="31">
        <v>0</v>
      </c>
      <c r="AO80" s="31">
        <v>0</v>
      </c>
      <c r="AP80" s="31">
        <v>0</v>
      </c>
      <c r="AQ80" s="31">
        <v>0</v>
      </c>
      <c r="AR80" s="31">
        <v>0</v>
      </c>
      <c r="AS80" s="31">
        <v>0</v>
      </c>
      <c r="AT80" s="31">
        <v>0</v>
      </c>
      <c r="AU80" s="31">
        <v>0</v>
      </c>
      <c r="AV80" s="31">
        <v>0.65748076027081503</v>
      </c>
      <c r="AW80" s="31">
        <v>0.66206038872745743</v>
      </c>
      <c r="AX80" s="31">
        <v>263.98991148311211</v>
      </c>
      <c r="AY80" s="31">
        <v>0</v>
      </c>
      <c r="AZ80" s="31">
        <v>0</v>
      </c>
      <c r="BA80" s="31">
        <v>0</v>
      </c>
      <c r="BB80" s="31">
        <v>0</v>
      </c>
      <c r="BC80" s="31">
        <v>0</v>
      </c>
      <c r="BD80" s="31">
        <v>0</v>
      </c>
      <c r="BE80" s="31">
        <v>0</v>
      </c>
      <c r="BF80" s="31">
        <v>2.0364229960761651</v>
      </c>
      <c r="BG80" s="31">
        <v>4.946887304352113E-4</v>
      </c>
      <c r="BH80" s="31">
        <v>0</v>
      </c>
      <c r="BI80" s="31">
        <v>0</v>
      </c>
      <c r="BJ80" s="31">
        <v>0</v>
      </c>
      <c r="BK80" s="29">
        <f t="shared" si="22"/>
        <v>267.34637031691699</v>
      </c>
    </row>
    <row r="81" spans="1:63" x14ac:dyDescent="0.2">
      <c r="A81" s="23"/>
      <c r="B81" s="30" t="s">
        <v>88</v>
      </c>
      <c r="C81" s="31">
        <f>SUM(C77:C80)</f>
        <v>0</v>
      </c>
      <c r="D81" s="31">
        <f t="shared" ref="D81:BJ81" si="23">SUM(D77:D80)</f>
        <v>0</v>
      </c>
      <c r="E81" s="31">
        <f t="shared" si="23"/>
        <v>0</v>
      </c>
      <c r="F81" s="31">
        <f t="shared" si="23"/>
        <v>0</v>
      </c>
      <c r="G81" s="31">
        <f t="shared" si="23"/>
        <v>0</v>
      </c>
      <c r="H81" s="31">
        <f t="shared" si="23"/>
        <v>0</v>
      </c>
      <c r="I81" s="31">
        <f t="shared" si="23"/>
        <v>0</v>
      </c>
      <c r="J81" s="31">
        <f t="shared" si="23"/>
        <v>0</v>
      </c>
      <c r="K81" s="31">
        <f t="shared" si="23"/>
        <v>0</v>
      </c>
      <c r="L81" s="31">
        <f t="shared" si="23"/>
        <v>0</v>
      </c>
      <c r="M81" s="31">
        <f t="shared" si="23"/>
        <v>0</v>
      </c>
      <c r="N81" s="31">
        <f t="shared" si="23"/>
        <v>0</v>
      </c>
      <c r="O81" s="31">
        <f t="shared" si="23"/>
        <v>0</v>
      </c>
      <c r="P81" s="31">
        <f t="shared" si="23"/>
        <v>0</v>
      </c>
      <c r="Q81" s="31">
        <f t="shared" si="23"/>
        <v>0</v>
      </c>
      <c r="R81" s="31">
        <f t="shared" si="23"/>
        <v>0</v>
      </c>
      <c r="S81" s="31">
        <f t="shared" si="23"/>
        <v>0</v>
      </c>
      <c r="T81" s="31">
        <f t="shared" si="23"/>
        <v>0</v>
      </c>
      <c r="U81" s="31">
        <f t="shared" si="23"/>
        <v>0</v>
      </c>
      <c r="V81" s="31">
        <f t="shared" si="23"/>
        <v>0</v>
      </c>
      <c r="W81" s="31">
        <f t="shared" si="23"/>
        <v>0</v>
      </c>
      <c r="X81" s="31">
        <f t="shared" si="23"/>
        <v>0</v>
      </c>
      <c r="Y81" s="31">
        <f t="shared" si="23"/>
        <v>0</v>
      </c>
      <c r="Z81" s="31">
        <f t="shared" si="23"/>
        <v>0</v>
      </c>
      <c r="AA81" s="31">
        <f t="shared" si="23"/>
        <v>0</v>
      </c>
      <c r="AB81" s="31">
        <f t="shared" si="23"/>
        <v>0</v>
      </c>
      <c r="AC81" s="31">
        <f t="shared" si="23"/>
        <v>0</v>
      </c>
      <c r="AD81" s="31">
        <f t="shared" si="23"/>
        <v>0</v>
      </c>
      <c r="AE81" s="31">
        <f t="shared" si="23"/>
        <v>0</v>
      </c>
      <c r="AF81" s="31">
        <f t="shared" si="23"/>
        <v>0</v>
      </c>
      <c r="AG81" s="31">
        <f t="shared" si="23"/>
        <v>0</v>
      </c>
      <c r="AH81" s="31">
        <f t="shared" si="23"/>
        <v>0</v>
      </c>
      <c r="AI81" s="31">
        <f t="shared" si="23"/>
        <v>0</v>
      </c>
      <c r="AJ81" s="31">
        <f t="shared" si="23"/>
        <v>0</v>
      </c>
      <c r="AK81" s="31">
        <f t="shared" si="23"/>
        <v>0</v>
      </c>
      <c r="AL81" s="31">
        <f t="shared" si="23"/>
        <v>0</v>
      </c>
      <c r="AM81" s="31">
        <f t="shared" si="23"/>
        <v>0</v>
      </c>
      <c r="AN81" s="31">
        <f t="shared" si="23"/>
        <v>0</v>
      </c>
      <c r="AO81" s="31">
        <f t="shared" si="23"/>
        <v>0</v>
      </c>
      <c r="AP81" s="31">
        <f t="shared" si="23"/>
        <v>0</v>
      </c>
      <c r="AQ81" s="31">
        <f t="shared" si="23"/>
        <v>0</v>
      </c>
      <c r="AR81" s="31">
        <f t="shared" si="23"/>
        <v>0</v>
      </c>
      <c r="AS81" s="31">
        <f t="shared" si="23"/>
        <v>0</v>
      </c>
      <c r="AT81" s="31">
        <f t="shared" si="23"/>
        <v>0</v>
      </c>
      <c r="AU81" s="31">
        <f t="shared" si="23"/>
        <v>0</v>
      </c>
      <c r="AV81" s="31">
        <f t="shared" si="23"/>
        <v>1.5043033673214652</v>
      </c>
      <c r="AW81" s="31">
        <f t="shared" si="23"/>
        <v>285.68993162677134</v>
      </c>
      <c r="AX81" s="31">
        <f t="shared" si="23"/>
        <v>761.25957899316029</v>
      </c>
      <c r="AY81" s="31">
        <f t="shared" si="23"/>
        <v>0</v>
      </c>
      <c r="AZ81" s="31">
        <f t="shared" si="23"/>
        <v>2.4451078845337451</v>
      </c>
      <c r="BA81" s="31">
        <f t="shared" si="23"/>
        <v>0</v>
      </c>
      <c r="BB81" s="31">
        <f t="shared" si="23"/>
        <v>0</v>
      </c>
      <c r="BC81" s="31">
        <f t="shared" si="23"/>
        <v>0</v>
      </c>
      <c r="BD81" s="31">
        <f t="shared" si="23"/>
        <v>0</v>
      </c>
      <c r="BE81" s="31">
        <f t="shared" si="23"/>
        <v>0</v>
      </c>
      <c r="BF81" s="31">
        <f t="shared" si="23"/>
        <v>2.3204974138813026</v>
      </c>
      <c r="BG81" s="31">
        <f t="shared" si="23"/>
        <v>11.213822361598655</v>
      </c>
      <c r="BH81" s="31">
        <f t="shared" si="23"/>
        <v>0</v>
      </c>
      <c r="BI81" s="31">
        <f t="shared" si="23"/>
        <v>0</v>
      </c>
      <c r="BJ81" s="31">
        <f t="shared" si="23"/>
        <v>0.99259421376288515</v>
      </c>
      <c r="BK81" s="29">
        <f t="shared" si="22"/>
        <v>1065.42583586103</v>
      </c>
    </row>
    <row r="82" spans="1:63" x14ac:dyDescent="0.2">
      <c r="A82" s="23"/>
      <c r="B82" s="33" t="s">
        <v>86</v>
      </c>
      <c r="C82" s="31">
        <f>C75+C81</f>
        <v>0</v>
      </c>
      <c r="D82" s="31">
        <f t="shared" ref="D82:BJ82" si="24">D75+D81</f>
        <v>0</v>
      </c>
      <c r="E82" s="31">
        <f t="shared" si="24"/>
        <v>0</v>
      </c>
      <c r="F82" s="31">
        <f t="shared" si="24"/>
        <v>0</v>
      </c>
      <c r="G82" s="31">
        <f t="shared" si="24"/>
        <v>0</v>
      </c>
      <c r="H82" s="31">
        <f t="shared" si="24"/>
        <v>0</v>
      </c>
      <c r="I82" s="31">
        <f t="shared" si="24"/>
        <v>0</v>
      </c>
      <c r="J82" s="31">
        <f t="shared" si="24"/>
        <v>0</v>
      </c>
      <c r="K82" s="31">
        <f t="shared" si="24"/>
        <v>0</v>
      </c>
      <c r="L82" s="31">
        <f t="shared" si="24"/>
        <v>0</v>
      </c>
      <c r="M82" s="31">
        <f t="shared" si="24"/>
        <v>0</v>
      </c>
      <c r="N82" s="31">
        <f t="shared" si="24"/>
        <v>0</v>
      </c>
      <c r="O82" s="31">
        <f t="shared" si="24"/>
        <v>0</v>
      </c>
      <c r="P82" s="31">
        <f t="shared" si="24"/>
        <v>0</v>
      </c>
      <c r="Q82" s="31">
        <f t="shared" si="24"/>
        <v>0</v>
      </c>
      <c r="R82" s="31">
        <f t="shared" si="24"/>
        <v>0</v>
      </c>
      <c r="S82" s="31">
        <f t="shared" si="24"/>
        <v>0</v>
      </c>
      <c r="T82" s="31">
        <f t="shared" si="24"/>
        <v>0</v>
      </c>
      <c r="U82" s="31">
        <f t="shared" si="24"/>
        <v>0</v>
      </c>
      <c r="V82" s="31">
        <f t="shared" si="24"/>
        <v>0</v>
      </c>
      <c r="W82" s="31">
        <f t="shared" si="24"/>
        <v>0</v>
      </c>
      <c r="X82" s="31">
        <f t="shared" si="24"/>
        <v>0</v>
      </c>
      <c r="Y82" s="31">
        <f t="shared" si="24"/>
        <v>0</v>
      </c>
      <c r="Z82" s="31">
        <f t="shared" si="24"/>
        <v>0</v>
      </c>
      <c r="AA82" s="31">
        <f t="shared" si="24"/>
        <v>0</v>
      </c>
      <c r="AB82" s="31">
        <f t="shared" si="24"/>
        <v>0</v>
      </c>
      <c r="AC82" s="31">
        <f t="shared" si="24"/>
        <v>0</v>
      </c>
      <c r="AD82" s="31">
        <f t="shared" si="24"/>
        <v>0</v>
      </c>
      <c r="AE82" s="31">
        <f t="shared" si="24"/>
        <v>0</v>
      </c>
      <c r="AF82" s="31">
        <f t="shared" si="24"/>
        <v>0</v>
      </c>
      <c r="AG82" s="31">
        <f t="shared" si="24"/>
        <v>0</v>
      </c>
      <c r="AH82" s="31">
        <f t="shared" si="24"/>
        <v>0</v>
      </c>
      <c r="AI82" s="31">
        <f t="shared" si="24"/>
        <v>0</v>
      </c>
      <c r="AJ82" s="31">
        <f t="shared" si="24"/>
        <v>0</v>
      </c>
      <c r="AK82" s="31">
        <f t="shared" si="24"/>
        <v>0</v>
      </c>
      <c r="AL82" s="31">
        <f t="shared" si="24"/>
        <v>0</v>
      </c>
      <c r="AM82" s="31">
        <f t="shared" si="24"/>
        <v>0</v>
      </c>
      <c r="AN82" s="31">
        <f t="shared" si="24"/>
        <v>0</v>
      </c>
      <c r="AO82" s="31">
        <f t="shared" si="24"/>
        <v>0</v>
      </c>
      <c r="AP82" s="31">
        <f t="shared" si="24"/>
        <v>0</v>
      </c>
      <c r="AQ82" s="31">
        <f t="shared" si="24"/>
        <v>0</v>
      </c>
      <c r="AR82" s="31">
        <f t="shared" si="24"/>
        <v>0</v>
      </c>
      <c r="AS82" s="31">
        <f t="shared" si="24"/>
        <v>0</v>
      </c>
      <c r="AT82" s="31">
        <f t="shared" si="24"/>
        <v>0</v>
      </c>
      <c r="AU82" s="31">
        <f t="shared" si="24"/>
        <v>0</v>
      </c>
      <c r="AV82" s="31">
        <f t="shared" si="24"/>
        <v>1.5043033673214652</v>
      </c>
      <c r="AW82" s="31">
        <f t="shared" si="24"/>
        <v>285.68993162677134</v>
      </c>
      <c r="AX82" s="31">
        <f t="shared" si="24"/>
        <v>761.25957899316029</v>
      </c>
      <c r="AY82" s="31">
        <f t="shared" si="24"/>
        <v>0</v>
      </c>
      <c r="AZ82" s="31">
        <f t="shared" si="24"/>
        <v>2.4451078845337451</v>
      </c>
      <c r="BA82" s="31">
        <f t="shared" si="24"/>
        <v>0</v>
      </c>
      <c r="BB82" s="31">
        <f t="shared" si="24"/>
        <v>0</v>
      </c>
      <c r="BC82" s="31">
        <f t="shared" si="24"/>
        <v>0</v>
      </c>
      <c r="BD82" s="31">
        <f t="shared" si="24"/>
        <v>0</v>
      </c>
      <c r="BE82" s="31">
        <f t="shared" si="24"/>
        <v>0</v>
      </c>
      <c r="BF82" s="31">
        <f t="shared" si="24"/>
        <v>2.3204974138813026</v>
      </c>
      <c r="BG82" s="31">
        <f t="shared" si="24"/>
        <v>11.213822361598655</v>
      </c>
      <c r="BH82" s="31">
        <f t="shared" si="24"/>
        <v>0</v>
      </c>
      <c r="BI82" s="31">
        <f t="shared" si="24"/>
        <v>0</v>
      </c>
      <c r="BJ82" s="31">
        <f t="shared" si="24"/>
        <v>0.99259421376288515</v>
      </c>
      <c r="BK82" s="29">
        <f t="shared" si="22"/>
        <v>1065.42583586103</v>
      </c>
    </row>
    <row r="83" spans="1:63" ht="4.5" customHeight="1" x14ac:dyDescent="0.2">
      <c r="A83" s="23"/>
      <c r="B83" s="26"/>
      <c r="C83" s="69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70"/>
      <c r="BI83" s="70"/>
      <c r="BJ83" s="70"/>
      <c r="BK83" s="71"/>
    </row>
    <row r="84" spans="1:63" x14ac:dyDescent="0.2">
      <c r="A84" s="23" t="s">
        <v>21</v>
      </c>
      <c r="B84" s="24" t="s">
        <v>22</v>
      </c>
      <c r="C84" s="69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70"/>
      <c r="BI84" s="70"/>
      <c r="BJ84" s="70"/>
      <c r="BK84" s="71"/>
    </row>
    <row r="85" spans="1:63" x14ac:dyDescent="0.2">
      <c r="A85" s="23" t="s">
        <v>78</v>
      </c>
      <c r="B85" s="26" t="s">
        <v>23</v>
      </c>
      <c r="C85" s="69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70"/>
      <c r="BI85" s="70"/>
      <c r="BJ85" s="70"/>
      <c r="BK85" s="71"/>
    </row>
    <row r="86" spans="1:63" x14ac:dyDescent="0.2">
      <c r="A86" s="23"/>
      <c r="B86" s="30" t="s">
        <v>39</v>
      </c>
      <c r="C86" s="31"/>
      <c r="D86" s="28"/>
      <c r="E86" s="28"/>
      <c r="F86" s="28"/>
      <c r="G86" s="37"/>
      <c r="H86" s="31"/>
      <c r="I86" s="28"/>
      <c r="J86" s="28"/>
      <c r="K86" s="28"/>
      <c r="L86" s="37"/>
      <c r="M86" s="31"/>
      <c r="N86" s="28"/>
      <c r="O86" s="28"/>
      <c r="P86" s="28"/>
      <c r="Q86" s="37"/>
      <c r="R86" s="31"/>
      <c r="S86" s="28"/>
      <c r="T86" s="28"/>
      <c r="U86" s="28"/>
      <c r="V86" s="37"/>
      <c r="W86" s="31"/>
      <c r="X86" s="28"/>
      <c r="Y86" s="28"/>
      <c r="Z86" s="28"/>
      <c r="AA86" s="37"/>
      <c r="AB86" s="31"/>
      <c r="AC86" s="28"/>
      <c r="AD86" s="28"/>
      <c r="AE86" s="28"/>
      <c r="AF86" s="37"/>
      <c r="AG86" s="31"/>
      <c r="AH86" s="28"/>
      <c r="AI86" s="28"/>
      <c r="AJ86" s="28"/>
      <c r="AK86" s="37"/>
      <c r="AL86" s="31"/>
      <c r="AM86" s="28"/>
      <c r="AN86" s="28"/>
      <c r="AO86" s="28"/>
      <c r="AP86" s="37"/>
      <c r="AQ86" s="31"/>
      <c r="AR86" s="28"/>
      <c r="AS86" s="28"/>
      <c r="AT86" s="28"/>
      <c r="AU86" s="37"/>
      <c r="AV86" s="31"/>
      <c r="AW86" s="28"/>
      <c r="AX86" s="28"/>
      <c r="AY86" s="28"/>
      <c r="AZ86" s="37"/>
      <c r="BA86" s="31"/>
      <c r="BB86" s="28"/>
      <c r="BC86" s="28"/>
      <c r="BD86" s="28"/>
      <c r="BE86" s="37"/>
      <c r="BF86" s="31"/>
      <c r="BG86" s="28"/>
      <c r="BH86" s="28"/>
      <c r="BI86" s="28"/>
      <c r="BJ86" s="37"/>
      <c r="BK86" s="29"/>
    </row>
    <row r="87" spans="1:63" x14ac:dyDescent="0.2">
      <c r="A87" s="23"/>
      <c r="B87" s="33" t="s">
        <v>85</v>
      </c>
      <c r="C87" s="31">
        <v>0</v>
      </c>
      <c r="D87" s="28">
        <v>0</v>
      </c>
      <c r="E87" s="28">
        <v>0</v>
      </c>
      <c r="F87" s="28">
        <v>0</v>
      </c>
      <c r="G87" s="37">
        <v>0</v>
      </c>
      <c r="H87" s="31">
        <v>0</v>
      </c>
      <c r="I87" s="28">
        <v>0</v>
      </c>
      <c r="J87" s="28">
        <v>0</v>
      </c>
      <c r="K87" s="28">
        <v>0</v>
      </c>
      <c r="L87" s="37">
        <v>0</v>
      </c>
      <c r="M87" s="31">
        <v>0</v>
      </c>
      <c r="N87" s="28">
        <v>0</v>
      </c>
      <c r="O87" s="28">
        <v>0</v>
      </c>
      <c r="P87" s="28">
        <v>0</v>
      </c>
      <c r="Q87" s="37">
        <v>0</v>
      </c>
      <c r="R87" s="31">
        <v>0</v>
      </c>
      <c r="S87" s="28">
        <v>0</v>
      </c>
      <c r="T87" s="28">
        <v>0</v>
      </c>
      <c r="U87" s="28">
        <v>0</v>
      </c>
      <c r="V87" s="37">
        <v>0</v>
      </c>
      <c r="W87" s="31">
        <v>0</v>
      </c>
      <c r="X87" s="28">
        <v>0</v>
      </c>
      <c r="Y87" s="28">
        <v>0</v>
      </c>
      <c r="Z87" s="28">
        <v>0</v>
      </c>
      <c r="AA87" s="37">
        <v>0</v>
      </c>
      <c r="AB87" s="31">
        <v>0</v>
      </c>
      <c r="AC87" s="28">
        <v>0</v>
      </c>
      <c r="AD87" s="28">
        <v>0</v>
      </c>
      <c r="AE87" s="28">
        <v>0</v>
      </c>
      <c r="AF87" s="37">
        <v>0</v>
      </c>
      <c r="AG87" s="31">
        <v>0</v>
      </c>
      <c r="AH87" s="28">
        <v>0</v>
      </c>
      <c r="AI87" s="28">
        <v>0</v>
      </c>
      <c r="AJ87" s="28">
        <v>0</v>
      </c>
      <c r="AK87" s="37">
        <v>0</v>
      </c>
      <c r="AL87" s="31">
        <v>0</v>
      </c>
      <c r="AM87" s="28">
        <v>0</v>
      </c>
      <c r="AN87" s="28">
        <v>0</v>
      </c>
      <c r="AO87" s="28">
        <v>0</v>
      </c>
      <c r="AP87" s="37">
        <v>0</v>
      </c>
      <c r="AQ87" s="31">
        <v>0</v>
      </c>
      <c r="AR87" s="28">
        <v>0</v>
      </c>
      <c r="AS87" s="28">
        <v>0</v>
      </c>
      <c r="AT87" s="28">
        <v>0</v>
      </c>
      <c r="AU87" s="37">
        <v>0</v>
      </c>
      <c r="AV87" s="31">
        <v>0</v>
      </c>
      <c r="AW87" s="28">
        <v>0</v>
      </c>
      <c r="AX87" s="28">
        <v>0</v>
      </c>
      <c r="AY87" s="28">
        <v>0</v>
      </c>
      <c r="AZ87" s="37">
        <v>0</v>
      </c>
      <c r="BA87" s="31">
        <v>0</v>
      </c>
      <c r="BB87" s="28">
        <v>0</v>
      </c>
      <c r="BC87" s="28">
        <v>0</v>
      </c>
      <c r="BD87" s="28">
        <v>0</v>
      </c>
      <c r="BE87" s="37">
        <v>0</v>
      </c>
      <c r="BF87" s="31">
        <v>0</v>
      </c>
      <c r="BG87" s="28">
        <v>0</v>
      </c>
      <c r="BH87" s="28">
        <v>0</v>
      </c>
      <c r="BI87" s="28">
        <v>0</v>
      </c>
      <c r="BJ87" s="37">
        <v>0</v>
      </c>
      <c r="BK87" s="29">
        <f>SUM(C87:BJ87)</f>
        <v>0</v>
      </c>
    </row>
    <row r="88" spans="1:63" ht="4.5" customHeight="1" x14ac:dyDescent="0.2">
      <c r="A88" s="23"/>
      <c r="B88" s="38"/>
      <c r="C88" s="69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70"/>
      <c r="AT88" s="70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70"/>
      <c r="BI88" s="70"/>
      <c r="BJ88" s="70"/>
      <c r="BK88" s="71"/>
    </row>
    <row r="89" spans="1:63" x14ac:dyDescent="0.2">
      <c r="A89" s="23"/>
      <c r="B89" s="39" t="s">
        <v>101</v>
      </c>
      <c r="C89" s="40">
        <f t="shared" ref="C89:AH89" si="25">C46+C65+C70+C82+C87</f>
        <v>0</v>
      </c>
      <c r="D89" s="40">
        <f t="shared" si="25"/>
        <v>0</v>
      </c>
      <c r="E89" s="40">
        <f t="shared" si="25"/>
        <v>0</v>
      </c>
      <c r="F89" s="40">
        <f t="shared" si="25"/>
        <v>0</v>
      </c>
      <c r="G89" s="40">
        <f t="shared" si="25"/>
        <v>0</v>
      </c>
      <c r="H89" s="40">
        <f t="shared" si="25"/>
        <v>44.060293862958787</v>
      </c>
      <c r="I89" s="40">
        <f t="shared" si="25"/>
        <v>8969.8573926720328</v>
      </c>
      <c r="J89" s="40">
        <f t="shared" si="25"/>
        <v>3820.5603102246046</v>
      </c>
      <c r="K89" s="40">
        <f t="shared" si="25"/>
        <v>4.5375472734945328</v>
      </c>
      <c r="L89" s="40">
        <f t="shared" si="25"/>
        <v>1292.6772743416598</v>
      </c>
      <c r="M89" s="40">
        <f t="shared" si="25"/>
        <v>0</v>
      </c>
      <c r="N89" s="40">
        <f t="shared" si="25"/>
        <v>0</v>
      </c>
      <c r="O89" s="40">
        <f t="shared" si="25"/>
        <v>0</v>
      </c>
      <c r="P89" s="40">
        <f t="shared" si="25"/>
        <v>0</v>
      </c>
      <c r="Q89" s="40">
        <f t="shared" si="25"/>
        <v>0</v>
      </c>
      <c r="R89" s="40">
        <f t="shared" si="25"/>
        <v>57.914549627109452</v>
      </c>
      <c r="S89" s="40">
        <f t="shared" si="25"/>
        <v>704.45739434475956</v>
      </c>
      <c r="T89" s="40">
        <f t="shared" si="25"/>
        <v>1364.3582058835088</v>
      </c>
      <c r="U89" s="40">
        <f t="shared" si="25"/>
        <v>0</v>
      </c>
      <c r="V89" s="40">
        <f t="shared" si="25"/>
        <v>86.639075520776032</v>
      </c>
      <c r="W89" s="40">
        <f t="shared" si="25"/>
        <v>1.0441961607313017</v>
      </c>
      <c r="X89" s="40">
        <f t="shared" si="25"/>
        <v>61.840514511341787</v>
      </c>
      <c r="Y89" s="40">
        <f t="shared" si="25"/>
        <v>0</v>
      </c>
      <c r="Z89" s="40">
        <f t="shared" si="25"/>
        <v>0</v>
      </c>
      <c r="AA89" s="40">
        <f t="shared" si="25"/>
        <v>1.8517317438385257</v>
      </c>
      <c r="AB89" s="40">
        <f t="shared" si="25"/>
        <v>0</v>
      </c>
      <c r="AC89" s="40">
        <f t="shared" si="25"/>
        <v>0</v>
      </c>
      <c r="AD89" s="40">
        <f t="shared" si="25"/>
        <v>0</v>
      </c>
      <c r="AE89" s="40">
        <f t="shared" si="25"/>
        <v>0</v>
      </c>
      <c r="AF89" s="40">
        <f t="shared" si="25"/>
        <v>0</v>
      </c>
      <c r="AG89" s="40">
        <f t="shared" si="25"/>
        <v>7.2953195561018562</v>
      </c>
      <c r="AH89" s="40">
        <f t="shared" si="25"/>
        <v>0.65729507662093289</v>
      </c>
      <c r="AI89" s="40">
        <f t="shared" ref="AI89:BK89" si="26">AI46+AI65+AI70+AI82+AI87</f>
        <v>0</v>
      </c>
      <c r="AJ89" s="40">
        <f t="shared" si="26"/>
        <v>0</v>
      </c>
      <c r="AK89" s="40">
        <f t="shared" si="26"/>
        <v>5.0385840477872508</v>
      </c>
      <c r="AL89" s="40">
        <f t="shared" si="26"/>
        <v>0</v>
      </c>
      <c r="AM89" s="40">
        <f t="shared" si="26"/>
        <v>0</v>
      </c>
      <c r="AN89" s="40">
        <f t="shared" si="26"/>
        <v>0</v>
      </c>
      <c r="AO89" s="40">
        <f t="shared" si="26"/>
        <v>0</v>
      </c>
      <c r="AP89" s="40">
        <f t="shared" si="26"/>
        <v>0</v>
      </c>
      <c r="AQ89" s="40">
        <f t="shared" si="26"/>
        <v>0</v>
      </c>
      <c r="AR89" s="40">
        <f t="shared" si="26"/>
        <v>0</v>
      </c>
      <c r="AS89" s="40">
        <f t="shared" si="26"/>
        <v>0</v>
      </c>
      <c r="AT89" s="40">
        <f t="shared" si="26"/>
        <v>0</v>
      </c>
      <c r="AU89" s="40">
        <f t="shared" si="26"/>
        <v>0</v>
      </c>
      <c r="AV89" s="40">
        <f t="shared" si="26"/>
        <v>530.34273502981682</v>
      </c>
      <c r="AW89" s="40">
        <f t="shared" si="26"/>
        <v>2466.795319504663</v>
      </c>
      <c r="AX89" s="40">
        <f t="shared" si="26"/>
        <v>829.18737332246121</v>
      </c>
      <c r="AY89" s="40">
        <f t="shared" si="26"/>
        <v>3.3317031953724188</v>
      </c>
      <c r="AZ89" s="40">
        <f t="shared" si="26"/>
        <v>613.74051814907682</v>
      </c>
      <c r="BA89" s="40">
        <f t="shared" si="26"/>
        <v>0</v>
      </c>
      <c r="BB89" s="40">
        <f t="shared" si="26"/>
        <v>0</v>
      </c>
      <c r="BC89" s="40">
        <f t="shared" si="26"/>
        <v>0</v>
      </c>
      <c r="BD89" s="40">
        <f t="shared" si="26"/>
        <v>0</v>
      </c>
      <c r="BE89" s="40">
        <f t="shared" si="26"/>
        <v>0</v>
      </c>
      <c r="BF89" s="40">
        <f t="shared" si="26"/>
        <v>888.68940683537915</v>
      </c>
      <c r="BG89" s="40">
        <f t="shared" si="26"/>
        <v>234.94698312349155</v>
      </c>
      <c r="BH89" s="40">
        <f t="shared" si="26"/>
        <v>205.90347711171967</v>
      </c>
      <c r="BI89" s="40">
        <f t="shared" si="26"/>
        <v>0</v>
      </c>
      <c r="BJ89" s="40">
        <f t="shared" si="26"/>
        <v>327.75996716402631</v>
      </c>
      <c r="BK89" s="40">
        <f t="shared" si="26"/>
        <v>22523.487168283336</v>
      </c>
    </row>
    <row r="90" spans="1:63" ht="4.5" customHeight="1" x14ac:dyDescent="0.2">
      <c r="A90" s="23"/>
      <c r="B90" s="39"/>
      <c r="C90" s="74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70"/>
      <c r="BI90" s="70"/>
      <c r="BJ90" s="70"/>
      <c r="BK90" s="75"/>
    </row>
    <row r="91" spans="1:63" ht="14.25" customHeight="1" x14ac:dyDescent="0.3">
      <c r="A91" s="23" t="s">
        <v>5</v>
      </c>
      <c r="B91" s="21" t="s">
        <v>25</v>
      </c>
      <c r="C91" s="74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70"/>
      <c r="BI91" s="70"/>
      <c r="BJ91" s="70"/>
      <c r="BK91" s="75"/>
    </row>
    <row r="92" spans="1:63" x14ac:dyDescent="0.2">
      <c r="A92" s="23"/>
      <c r="B92" s="30" t="s">
        <v>39</v>
      </c>
      <c r="C92" s="28"/>
      <c r="D92" s="28"/>
      <c r="E92" s="28"/>
      <c r="F92" s="28"/>
      <c r="G92" s="41"/>
      <c r="H92" s="31"/>
      <c r="I92" s="28"/>
      <c r="J92" s="28"/>
      <c r="K92" s="28"/>
      <c r="L92" s="41"/>
      <c r="M92" s="31"/>
      <c r="N92" s="28"/>
      <c r="O92" s="28"/>
      <c r="P92" s="28"/>
      <c r="Q92" s="41"/>
      <c r="R92" s="31"/>
      <c r="S92" s="28"/>
      <c r="T92" s="28"/>
      <c r="U92" s="28"/>
      <c r="V92" s="37"/>
      <c r="W92" s="42"/>
      <c r="X92" s="28"/>
      <c r="Y92" s="28"/>
      <c r="Z92" s="28"/>
      <c r="AA92" s="41"/>
      <c r="AB92" s="31"/>
      <c r="AC92" s="28"/>
      <c r="AD92" s="28"/>
      <c r="AE92" s="28"/>
      <c r="AF92" s="41"/>
      <c r="AG92" s="31"/>
      <c r="AH92" s="28"/>
      <c r="AI92" s="28"/>
      <c r="AJ92" s="28"/>
      <c r="AK92" s="41"/>
      <c r="AL92" s="31"/>
      <c r="AM92" s="28"/>
      <c r="AN92" s="28"/>
      <c r="AO92" s="28"/>
      <c r="AP92" s="41"/>
      <c r="AQ92" s="31"/>
      <c r="AR92" s="28"/>
      <c r="AS92" s="28"/>
      <c r="AT92" s="28"/>
      <c r="AU92" s="41"/>
      <c r="AV92" s="31"/>
      <c r="AW92" s="28"/>
      <c r="AX92" s="28"/>
      <c r="AY92" s="28"/>
      <c r="AZ92" s="41"/>
      <c r="BA92" s="31"/>
      <c r="BB92" s="28"/>
      <c r="BC92" s="28"/>
      <c r="BD92" s="28"/>
      <c r="BE92" s="41"/>
      <c r="BF92" s="31"/>
      <c r="BG92" s="28"/>
      <c r="BH92" s="28"/>
      <c r="BI92" s="28"/>
      <c r="BJ92" s="41"/>
      <c r="BK92" s="31"/>
    </row>
    <row r="93" spans="1:63" ht="13.5" thickBot="1" x14ac:dyDescent="0.25">
      <c r="A93" s="43"/>
      <c r="B93" s="33" t="s">
        <v>85</v>
      </c>
      <c r="C93" s="28">
        <v>0</v>
      </c>
      <c r="D93" s="28">
        <v>0</v>
      </c>
      <c r="E93" s="28">
        <v>0</v>
      </c>
      <c r="F93" s="28">
        <v>0</v>
      </c>
      <c r="G93" s="41">
        <v>0</v>
      </c>
      <c r="H93" s="31">
        <v>0</v>
      </c>
      <c r="I93" s="28">
        <v>0</v>
      </c>
      <c r="J93" s="28">
        <v>0</v>
      </c>
      <c r="K93" s="28">
        <v>0</v>
      </c>
      <c r="L93" s="41">
        <v>0</v>
      </c>
      <c r="M93" s="31">
        <v>0</v>
      </c>
      <c r="N93" s="28">
        <v>0</v>
      </c>
      <c r="O93" s="28">
        <v>0</v>
      </c>
      <c r="P93" s="28">
        <v>0</v>
      </c>
      <c r="Q93" s="41">
        <v>0</v>
      </c>
      <c r="R93" s="31">
        <v>0</v>
      </c>
      <c r="S93" s="28">
        <v>0</v>
      </c>
      <c r="T93" s="28">
        <v>0</v>
      </c>
      <c r="U93" s="28">
        <v>0</v>
      </c>
      <c r="V93" s="37">
        <v>0</v>
      </c>
      <c r="W93" s="42">
        <v>0</v>
      </c>
      <c r="X93" s="28">
        <v>0</v>
      </c>
      <c r="Y93" s="28">
        <v>0</v>
      </c>
      <c r="Z93" s="28">
        <v>0</v>
      </c>
      <c r="AA93" s="41">
        <v>0</v>
      </c>
      <c r="AB93" s="31">
        <v>0</v>
      </c>
      <c r="AC93" s="28">
        <v>0</v>
      </c>
      <c r="AD93" s="28">
        <v>0</v>
      </c>
      <c r="AE93" s="28">
        <v>0</v>
      </c>
      <c r="AF93" s="41">
        <v>0</v>
      </c>
      <c r="AG93" s="31">
        <v>0</v>
      </c>
      <c r="AH93" s="28">
        <v>0</v>
      </c>
      <c r="AI93" s="28">
        <v>0</v>
      </c>
      <c r="AJ93" s="28">
        <v>0</v>
      </c>
      <c r="AK93" s="41">
        <v>0</v>
      </c>
      <c r="AL93" s="31">
        <v>0</v>
      </c>
      <c r="AM93" s="28">
        <v>0</v>
      </c>
      <c r="AN93" s="28">
        <v>0</v>
      </c>
      <c r="AO93" s="28">
        <v>0</v>
      </c>
      <c r="AP93" s="41">
        <v>0</v>
      </c>
      <c r="AQ93" s="31">
        <v>0</v>
      </c>
      <c r="AR93" s="28">
        <v>0</v>
      </c>
      <c r="AS93" s="28">
        <v>0</v>
      </c>
      <c r="AT93" s="28">
        <v>0</v>
      </c>
      <c r="AU93" s="41">
        <v>0</v>
      </c>
      <c r="AV93" s="31">
        <v>0</v>
      </c>
      <c r="AW93" s="28">
        <v>0</v>
      </c>
      <c r="AX93" s="28">
        <v>0</v>
      </c>
      <c r="AY93" s="28">
        <v>0</v>
      </c>
      <c r="AZ93" s="41">
        <v>0</v>
      </c>
      <c r="BA93" s="31">
        <v>0</v>
      </c>
      <c r="BB93" s="28">
        <v>0</v>
      </c>
      <c r="BC93" s="28">
        <v>0</v>
      </c>
      <c r="BD93" s="28">
        <v>0</v>
      </c>
      <c r="BE93" s="41">
        <v>0</v>
      </c>
      <c r="BF93" s="31">
        <v>0</v>
      </c>
      <c r="BG93" s="28">
        <v>0</v>
      </c>
      <c r="BH93" s="28">
        <v>0</v>
      </c>
      <c r="BI93" s="28">
        <v>0</v>
      </c>
      <c r="BJ93" s="41">
        <v>0</v>
      </c>
      <c r="BK93" s="29">
        <f>SUM(C93:BJ93)</f>
        <v>0</v>
      </c>
    </row>
    <row r="94" spans="1:63" ht="6" customHeight="1" x14ac:dyDescent="0.2">
      <c r="A94" s="35"/>
      <c r="B94" s="44"/>
    </row>
    <row r="95" spans="1:63" x14ac:dyDescent="0.2">
      <c r="A95" s="35"/>
      <c r="B95" s="35" t="s">
        <v>28</v>
      </c>
      <c r="L95" s="35" t="s">
        <v>40</v>
      </c>
    </row>
    <row r="96" spans="1:63" x14ac:dyDescent="0.2">
      <c r="A96" s="35"/>
      <c r="B96" s="35" t="s">
        <v>29</v>
      </c>
      <c r="L96" s="35" t="s">
        <v>32</v>
      </c>
    </row>
    <row r="97" spans="2:61" x14ac:dyDescent="0.2">
      <c r="L97" s="35" t="s">
        <v>33</v>
      </c>
    </row>
    <row r="98" spans="2:61" x14ac:dyDescent="0.2">
      <c r="B98" s="35" t="s">
        <v>35</v>
      </c>
      <c r="L98" s="35" t="s">
        <v>100</v>
      </c>
      <c r="BI98" s="45"/>
    </row>
    <row r="99" spans="2:61" x14ac:dyDescent="0.2">
      <c r="B99" s="35" t="s">
        <v>36</v>
      </c>
      <c r="L99" s="35" t="s">
        <v>102</v>
      </c>
    </row>
    <row r="100" spans="2:61" x14ac:dyDescent="0.2">
      <c r="B100" s="35"/>
      <c r="L100" s="35" t="s">
        <v>34</v>
      </c>
    </row>
    <row r="102" spans="2:61" x14ac:dyDescent="0.2">
      <c r="B102" s="25" t="s">
        <v>40</v>
      </c>
    </row>
    <row r="103" spans="2:61" x14ac:dyDescent="0.2">
      <c r="B103" s="25" t="s">
        <v>32</v>
      </c>
    </row>
    <row r="104" spans="2:61" x14ac:dyDescent="0.2">
      <c r="B104" s="25" t="s">
        <v>33</v>
      </c>
    </row>
    <row r="105" spans="2:61" x14ac:dyDescent="0.2">
      <c r="B105" s="25" t="s">
        <v>100</v>
      </c>
    </row>
    <row r="106" spans="2:61" x14ac:dyDescent="0.2">
      <c r="B106" s="25" t="s">
        <v>102</v>
      </c>
    </row>
    <row r="107" spans="2:61" x14ac:dyDescent="0.2">
      <c r="B107" s="25" t="s">
        <v>34</v>
      </c>
    </row>
    <row r="108" spans="2:61" x14ac:dyDescent="0.2">
      <c r="B108" s="35"/>
    </row>
  </sheetData>
  <mergeCells count="49">
    <mergeCell ref="C88:BK88"/>
    <mergeCell ref="A1:A5"/>
    <mergeCell ref="C68:BK68"/>
    <mergeCell ref="C90:BK90"/>
    <mergeCell ref="C91:BK91"/>
    <mergeCell ref="C72:BK72"/>
    <mergeCell ref="C73:BK73"/>
    <mergeCell ref="C76:BK76"/>
    <mergeCell ref="C83:BK83"/>
    <mergeCell ref="C84:BK84"/>
    <mergeCell ref="C48:BK48"/>
    <mergeCell ref="C85:BK85"/>
    <mergeCell ref="C49:BK49"/>
    <mergeCell ref="C47:BK47"/>
    <mergeCell ref="C53:BK53"/>
    <mergeCell ref="C66:BK66"/>
    <mergeCell ref="C67:BK67"/>
    <mergeCell ref="C71:BK71"/>
    <mergeCell ref="C10:BK10"/>
    <mergeCell ref="C13:BK13"/>
    <mergeCell ref="C22:BK22"/>
    <mergeCell ref="C25:BK25"/>
    <mergeCell ref="C28:BK28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workbookViewId="0">
      <selection activeCell="C9" sqref="C9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79" t="s">
        <v>148</v>
      </c>
      <c r="C2" s="80"/>
      <c r="D2" s="80"/>
      <c r="E2" s="80"/>
      <c r="F2" s="80"/>
      <c r="G2" s="80"/>
      <c r="H2" s="80"/>
      <c r="I2" s="80"/>
      <c r="J2" s="80"/>
      <c r="K2" s="81"/>
    </row>
    <row r="3" spans="2:11" x14ac:dyDescent="0.2">
      <c r="B3" s="82" t="s">
        <v>141</v>
      </c>
      <c r="C3" s="83"/>
      <c r="D3" s="83"/>
      <c r="E3" s="83"/>
      <c r="F3" s="83"/>
      <c r="G3" s="83"/>
      <c r="H3" s="83"/>
      <c r="I3" s="83"/>
      <c r="J3" s="83"/>
      <c r="K3" s="84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6.4876162143352916E-3</v>
      </c>
      <c r="E5" s="7">
        <v>8.1314107883006699E-3</v>
      </c>
      <c r="F5" s="7">
        <v>0.27699182380911425</v>
      </c>
      <c r="G5" s="7">
        <v>5.3532015103498511E-3</v>
      </c>
      <c r="H5" s="7">
        <v>0</v>
      </c>
      <c r="I5" s="7">
        <v>0</v>
      </c>
      <c r="J5" s="7">
        <v>0</v>
      </c>
      <c r="K5" s="5">
        <v>0</v>
      </c>
    </row>
    <row r="6" spans="2:11" x14ac:dyDescent="0.2">
      <c r="B6" s="1">
        <v>2</v>
      </c>
      <c r="C6" s="3" t="s">
        <v>43</v>
      </c>
      <c r="D6" s="7">
        <v>0.58987810952254593</v>
      </c>
      <c r="E6" s="7">
        <v>3.0893049535304251</v>
      </c>
      <c r="F6" s="7">
        <v>7.8230671788234378</v>
      </c>
      <c r="G6" s="7">
        <v>0.21166223678816057</v>
      </c>
      <c r="H6" s="7">
        <v>0</v>
      </c>
      <c r="I6" s="7">
        <v>0</v>
      </c>
      <c r="J6" s="7">
        <v>8.3969138087590309E-2</v>
      </c>
      <c r="K6" s="5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4.6862960571645559E-2</v>
      </c>
      <c r="F7" s="7">
        <v>3.2023084478321279E-2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 x14ac:dyDescent="0.2">
      <c r="B8" s="1">
        <v>4</v>
      </c>
      <c r="C8" s="3" t="s">
        <v>45</v>
      </c>
      <c r="D8" s="7">
        <v>203.42375732801884</v>
      </c>
      <c r="E8" s="7">
        <v>26.733462955793378</v>
      </c>
      <c r="F8" s="7">
        <v>8.262725768644998</v>
      </c>
      <c r="G8" s="7">
        <v>0.38902264717264434</v>
      </c>
      <c r="H8" s="7">
        <v>0</v>
      </c>
      <c r="I8" s="7">
        <v>0</v>
      </c>
      <c r="J8" s="7">
        <v>0</v>
      </c>
      <c r="K8" s="5">
        <v>0</v>
      </c>
    </row>
    <row r="9" spans="2:11" x14ac:dyDescent="0.2">
      <c r="B9" s="1">
        <v>5</v>
      </c>
      <c r="C9" s="3" t="s">
        <v>46</v>
      </c>
      <c r="D9" s="7">
        <v>28.840305315068846</v>
      </c>
      <c r="E9" s="7">
        <v>18.504058862040051</v>
      </c>
      <c r="F9" s="7">
        <v>43.089529437469707</v>
      </c>
      <c r="G9" s="7">
        <v>2.1848988134771048</v>
      </c>
      <c r="H9" s="7">
        <v>0</v>
      </c>
      <c r="I9" s="7">
        <v>0</v>
      </c>
      <c r="J9" s="7">
        <v>0.30950331663047048</v>
      </c>
      <c r="K9" s="5">
        <v>0</v>
      </c>
    </row>
    <row r="10" spans="2:11" x14ac:dyDescent="0.2">
      <c r="B10" s="1">
        <v>6</v>
      </c>
      <c r="C10" s="3" t="s">
        <v>47</v>
      </c>
      <c r="D10" s="7">
        <v>0.24623752392831633</v>
      </c>
      <c r="E10" s="7">
        <v>1.6710369428380627</v>
      </c>
      <c r="F10" s="7">
        <v>4.4320215808909911</v>
      </c>
      <c r="G10" s="7">
        <v>0.63378721205484112</v>
      </c>
      <c r="H10" s="7">
        <v>0</v>
      </c>
      <c r="I10" s="7">
        <v>0</v>
      </c>
      <c r="J10" s="7">
        <v>7.3251939793583069E-3</v>
      </c>
      <c r="K10" s="5">
        <v>0</v>
      </c>
    </row>
    <row r="11" spans="2:11" x14ac:dyDescent="0.2">
      <c r="B11" s="1">
        <v>7</v>
      </c>
      <c r="C11" s="3" t="s">
        <v>48</v>
      </c>
      <c r="D11" s="7">
        <v>2.212243214721842</v>
      </c>
      <c r="E11" s="7">
        <v>15.691555787775766</v>
      </c>
      <c r="F11" s="7">
        <v>19.872161592655232</v>
      </c>
      <c r="G11" s="7">
        <v>1.0032039226123219</v>
      </c>
      <c r="H11" s="7">
        <v>0</v>
      </c>
      <c r="I11" s="7">
        <v>0</v>
      </c>
      <c r="J11" s="7">
        <v>0</v>
      </c>
      <c r="K11" s="5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 x14ac:dyDescent="0.2">
      <c r="B14" s="1">
        <v>10</v>
      </c>
      <c r="C14" s="3" t="s">
        <v>51</v>
      </c>
      <c r="D14" s="7">
        <v>74.553717788425701</v>
      </c>
      <c r="E14" s="7">
        <v>152.99753345285836</v>
      </c>
      <c r="F14" s="7">
        <v>12.165284077066417</v>
      </c>
      <c r="G14" s="7">
        <v>0.94661446125568471</v>
      </c>
      <c r="H14" s="7">
        <v>0</v>
      </c>
      <c r="I14" s="7">
        <v>0</v>
      </c>
      <c r="J14" s="7">
        <v>1.7242620758788751E-2</v>
      </c>
      <c r="K14" s="5">
        <v>0</v>
      </c>
    </row>
    <row r="15" spans="2:11" x14ac:dyDescent="0.2">
      <c r="B15" s="1">
        <v>11</v>
      </c>
      <c r="C15" s="3" t="s">
        <v>52</v>
      </c>
      <c r="D15" s="7">
        <v>226.03816127874754</v>
      </c>
      <c r="E15" s="7">
        <v>379.01974588978726</v>
      </c>
      <c r="F15" s="7">
        <v>134.2398504308245</v>
      </c>
      <c r="G15" s="7">
        <v>25.225234220488495</v>
      </c>
      <c r="H15" s="7">
        <v>0</v>
      </c>
      <c r="I15" s="7">
        <v>0</v>
      </c>
      <c r="J15" s="7">
        <v>0.17493459893284352</v>
      </c>
      <c r="K15" s="5">
        <v>0</v>
      </c>
    </row>
    <row r="16" spans="2:11" x14ac:dyDescent="0.2">
      <c r="B16" s="1">
        <v>12</v>
      </c>
      <c r="C16" s="3" t="s">
        <v>53</v>
      </c>
      <c r="D16" s="7">
        <v>368.47616364287097</v>
      </c>
      <c r="E16" s="7">
        <v>39.066345507003469</v>
      </c>
      <c r="F16" s="7">
        <v>7.1396901063114759</v>
      </c>
      <c r="G16" s="7">
        <v>1.5460086062909899</v>
      </c>
      <c r="H16" s="7">
        <v>0</v>
      </c>
      <c r="I16" s="7">
        <v>0</v>
      </c>
      <c r="J16" s="7">
        <v>4.1468571945252372E-2</v>
      </c>
      <c r="K16" s="5">
        <v>0</v>
      </c>
    </row>
    <row r="17" spans="2:11" x14ac:dyDescent="0.2">
      <c r="B17" s="1">
        <v>13</v>
      </c>
      <c r="C17" s="3" t="s">
        <v>54</v>
      </c>
      <c r="D17" s="7">
        <v>0.1158873301767931</v>
      </c>
      <c r="E17" s="7">
        <v>0.24680572118306404</v>
      </c>
      <c r="F17" s="7">
        <v>0.82279662573087353</v>
      </c>
      <c r="G17" s="7">
        <v>5.9627158290973224E-2</v>
      </c>
      <c r="H17" s="7">
        <v>0</v>
      </c>
      <c r="I17" s="7">
        <v>0</v>
      </c>
      <c r="J17" s="7">
        <v>1.9516854308079102E-4</v>
      </c>
      <c r="K17" s="5">
        <v>0</v>
      </c>
    </row>
    <row r="18" spans="2:11" x14ac:dyDescent="0.2">
      <c r="B18" s="1">
        <v>14</v>
      </c>
      <c r="C18" s="3" t="s">
        <v>55</v>
      </c>
      <c r="D18" s="7">
        <v>0.20402731571475813</v>
      </c>
      <c r="E18" s="7">
        <v>1.8408606204756282</v>
      </c>
      <c r="F18" s="7">
        <v>4.8577747251153722</v>
      </c>
      <c r="G18" s="7">
        <v>0.58680802566736878</v>
      </c>
      <c r="H18" s="7">
        <v>0</v>
      </c>
      <c r="I18" s="7">
        <v>0</v>
      </c>
      <c r="J18" s="7">
        <v>1.3148839697233432E-4</v>
      </c>
      <c r="K18" s="5">
        <v>0</v>
      </c>
    </row>
    <row r="19" spans="2:11" x14ac:dyDescent="0.2">
      <c r="B19" s="1">
        <v>15</v>
      </c>
      <c r="C19" s="3" t="s">
        <v>56</v>
      </c>
      <c r="D19" s="7">
        <v>42.444834576043931</v>
      </c>
      <c r="E19" s="7">
        <v>34.699511257124932</v>
      </c>
      <c r="F19" s="7">
        <v>44.241048761950672</v>
      </c>
      <c r="G19" s="7">
        <v>3.7689350858314614</v>
      </c>
      <c r="H19" s="7">
        <v>0</v>
      </c>
      <c r="I19" s="7">
        <v>0</v>
      </c>
      <c r="J19" s="7">
        <v>0</v>
      </c>
      <c r="K19" s="5">
        <v>0</v>
      </c>
    </row>
    <row r="20" spans="2:11" x14ac:dyDescent="0.2">
      <c r="B20" s="1">
        <v>16</v>
      </c>
      <c r="C20" s="3" t="s">
        <v>57</v>
      </c>
      <c r="D20" s="7">
        <v>1058.1703471710107</v>
      </c>
      <c r="E20" s="7">
        <v>406.8380243821486</v>
      </c>
      <c r="F20" s="7">
        <v>118.16781816634676</v>
      </c>
      <c r="G20" s="7">
        <v>12.918820820779668</v>
      </c>
      <c r="H20" s="7">
        <v>0</v>
      </c>
      <c r="I20" s="7">
        <v>0</v>
      </c>
      <c r="J20" s="7">
        <v>12.875735847160168</v>
      </c>
      <c r="K20" s="5">
        <v>0</v>
      </c>
    </row>
    <row r="21" spans="2:11" x14ac:dyDescent="0.2">
      <c r="B21" s="1">
        <v>17</v>
      </c>
      <c r="C21" s="3" t="s">
        <v>58</v>
      </c>
      <c r="D21" s="7">
        <v>85.603328770389979</v>
      </c>
      <c r="E21" s="7">
        <v>41.442590115365086</v>
      </c>
      <c r="F21" s="7">
        <v>68.522371734638966</v>
      </c>
      <c r="G21" s="7">
        <v>4.160030929503435</v>
      </c>
      <c r="H21" s="7">
        <v>0</v>
      </c>
      <c r="I21" s="7">
        <v>0</v>
      </c>
      <c r="J21" s="7">
        <v>0.20050304014866235</v>
      </c>
      <c r="K21" s="5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 x14ac:dyDescent="0.2">
      <c r="B23" s="1">
        <v>19</v>
      </c>
      <c r="C23" s="3" t="s">
        <v>60</v>
      </c>
      <c r="D23" s="7">
        <v>41.684907488588586</v>
      </c>
      <c r="E23" s="7">
        <v>29.779353189915078</v>
      </c>
      <c r="F23" s="7">
        <v>98.450460602892591</v>
      </c>
      <c r="G23" s="7">
        <v>3.0415481808282827</v>
      </c>
      <c r="H23" s="7">
        <v>0</v>
      </c>
      <c r="I23" s="7">
        <v>0</v>
      </c>
      <c r="J23" s="7">
        <v>0.40805033505770322</v>
      </c>
      <c r="K23" s="5">
        <v>0</v>
      </c>
    </row>
    <row r="24" spans="2:11" x14ac:dyDescent="0.2">
      <c r="B24" s="1">
        <v>20</v>
      </c>
      <c r="C24" s="3" t="s">
        <v>61</v>
      </c>
      <c r="D24" s="7">
        <v>9584.9857525671141</v>
      </c>
      <c r="E24" s="7">
        <v>2774.392419713522</v>
      </c>
      <c r="F24" s="7">
        <v>405.52599189978474</v>
      </c>
      <c r="G24" s="7">
        <v>33.668327792174544</v>
      </c>
      <c r="H24" s="7">
        <v>0</v>
      </c>
      <c r="I24" s="7">
        <v>0</v>
      </c>
      <c r="J24" s="7">
        <v>1038.6463611750041</v>
      </c>
      <c r="K24" s="5">
        <v>0</v>
      </c>
    </row>
    <row r="25" spans="2:11" x14ac:dyDescent="0.2">
      <c r="B25" s="1">
        <v>21</v>
      </c>
      <c r="C25" s="2" t="s">
        <v>62</v>
      </c>
      <c r="D25" s="7">
        <v>8.2302877355302085E-4</v>
      </c>
      <c r="E25" s="7">
        <v>2.478085572823064E-2</v>
      </c>
      <c r="F25" s="7">
        <v>7.4665360690126151E-2</v>
      </c>
      <c r="G25" s="7">
        <v>4.6809790190686397E-4</v>
      </c>
      <c r="H25" s="7">
        <v>0</v>
      </c>
      <c r="I25" s="7">
        <v>0</v>
      </c>
      <c r="J25" s="7">
        <v>0</v>
      </c>
      <c r="K25" s="5">
        <v>0</v>
      </c>
    </row>
    <row r="26" spans="2:11" x14ac:dyDescent="0.2">
      <c r="B26" s="1">
        <v>22</v>
      </c>
      <c r="C26" s="3" t="s">
        <v>63</v>
      </c>
      <c r="D26" s="7">
        <v>2.3236799222317563E-2</v>
      </c>
      <c r="E26" s="7">
        <v>4.4036799999767867E-2</v>
      </c>
      <c r="F26" s="7">
        <v>0.56572205656392116</v>
      </c>
      <c r="G26" s="7">
        <v>1.0473919026024563E-3</v>
      </c>
      <c r="H26" s="7">
        <v>0</v>
      </c>
      <c r="I26" s="7">
        <v>0</v>
      </c>
      <c r="J26" s="7">
        <v>0</v>
      </c>
      <c r="K26" s="5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 x14ac:dyDescent="0.2">
      <c r="B28" s="1">
        <v>24</v>
      </c>
      <c r="C28" s="2" t="s">
        <v>65</v>
      </c>
      <c r="D28" s="7">
        <v>1.3526335142618239E-3</v>
      </c>
      <c r="E28" s="7">
        <v>5.3823984742792458E-2</v>
      </c>
      <c r="F28" s="7">
        <v>4.1577030101298859E-2</v>
      </c>
      <c r="G28" s="7">
        <v>3.1547601692403296E-3</v>
      </c>
      <c r="H28" s="7">
        <v>0</v>
      </c>
      <c r="I28" s="7">
        <v>0</v>
      </c>
      <c r="J28" s="7">
        <v>0</v>
      </c>
      <c r="K28" s="5">
        <v>0</v>
      </c>
    </row>
    <row r="29" spans="2:11" x14ac:dyDescent="0.2">
      <c r="B29" s="1">
        <v>25</v>
      </c>
      <c r="C29" s="3" t="s">
        <v>66</v>
      </c>
      <c r="D29" s="7">
        <v>884.01202241910062</v>
      </c>
      <c r="E29" s="7">
        <v>244.97310641073619</v>
      </c>
      <c r="F29" s="7">
        <v>35.900696376857475</v>
      </c>
      <c r="G29" s="7">
        <v>2.9253367476569663</v>
      </c>
      <c r="H29" s="7">
        <v>0</v>
      </c>
      <c r="I29" s="7">
        <v>0</v>
      </c>
      <c r="J29" s="7">
        <v>0.24024987861468711</v>
      </c>
      <c r="K29" s="5">
        <v>0</v>
      </c>
    </row>
    <row r="30" spans="2:11" x14ac:dyDescent="0.2">
      <c r="B30" s="1">
        <v>26</v>
      </c>
      <c r="C30" s="3" t="s">
        <v>67</v>
      </c>
      <c r="D30" s="7">
        <v>1.6264751272380726</v>
      </c>
      <c r="E30" s="7">
        <v>9.817095821932865</v>
      </c>
      <c r="F30" s="7">
        <v>12.172896374648273</v>
      </c>
      <c r="G30" s="7">
        <v>0.7216561406373907</v>
      </c>
      <c r="H30" s="7">
        <v>0</v>
      </c>
      <c r="I30" s="7">
        <v>0</v>
      </c>
      <c r="J30" s="7">
        <v>2.4236580499227226E-2</v>
      </c>
      <c r="K30" s="5">
        <v>0</v>
      </c>
    </row>
    <row r="31" spans="2:11" x14ac:dyDescent="0.2">
      <c r="B31" s="1">
        <v>27</v>
      </c>
      <c r="C31" s="3" t="s">
        <v>16</v>
      </c>
      <c r="D31" s="7">
        <v>7.1519764487609536E-2</v>
      </c>
      <c r="E31" s="7">
        <v>4.8986935535831746</v>
      </c>
      <c r="F31" s="7">
        <v>1.3860725132023006</v>
      </c>
      <c r="G31" s="7">
        <v>2.7198697143997794E-2</v>
      </c>
      <c r="H31" s="7">
        <v>0</v>
      </c>
      <c r="I31" s="7">
        <v>0</v>
      </c>
      <c r="J31" s="7">
        <v>0.78322048344636819</v>
      </c>
      <c r="K31" s="5">
        <v>0</v>
      </c>
    </row>
    <row r="32" spans="2:11" x14ac:dyDescent="0.2">
      <c r="B32" s="1">
        <v>28</v>
      </c>
      <c r="C32" s="3" t="s">
        <v>68</v>
      </c>
      <c r="D32" s="7">
        <v>18.48655282002327</v>
      </c>
      <c r="E32" s="7">
        <v>0.45954490234093553</v>
      </c>
      <c r="F32" s="7">
        <v>1.1776705146104316</v>
      </c>
      <c r="G32" s="7">
        <v>1.2469917581610011E-2</v>
      </c>
      <c r="H32" s="7">
        <v>0</v>
      </c>
      <c r="I32" s="7">
        <v>0</v>
      </c>
      <c r="J32" s="7">
        <v>0</v>
      </c>
      <c r="K32" s="5">
        <v>0</v>
      </c>
    </row>
    <row r="33" spans="2:11" x14ac:dyDescent="0.2">
      <c r="B33" s="1">
        <v>29</v>
      </c>
      <c r="C33" s="3" t="s">
        <v>69</v>
      </c>
      <c r="D33" s="7">
        <v>1.5996046975756526</v>
      </c>
      <c r="E33" s="7">
        <v>26.179244307543964</v>
      </c>
      <c r="F33" s="7">
        <v>27.234584908737624</v>
      </c>
      <c r="G33" s="7">
        <v>1.4090028431493422</v>
      </c>
      <c r="H33" s="7">
        <v>0</v>
      </c>
      <c r="I33" s="7">
        <v>0</v>
      </c>
      <c r="J33" s="7">
        <v>8.7517859709566777E-3</v>
      </c>
      <c r="K33" s="5">
        <v>0</v>
      </c>
    </row>
    <row r="34" spans="2:11" x14ac:dyDescent="0.2">
      <c r="B34" s="1">
        <v>30</v>
      </c>
      <c r="C34" s="3" t="s">
        <v>70</v>
      </c>
      <c r="D34" s="7">
        <v>18.955557202901726</v>
      </c>
      <c r="E34" s="7">
        <v>129.66816826966541</v>
      </c>
      <c r="F34" s="7">
        <v>25.905523674782586</v>
      </c>
      <c r="G34" s="7">
        <v>2.7355120775350592</v>
      </c>
      <c r="H34" s="7">
        <v>0</v>
      </c>
      <c r="I34" s="7">
        <v>0</v>
      </c>
      <c r="J34" s="7">
        <v>0.27029414651023725</v>
      </c>
      <c r="K34" s="5">
        <v>0</v>
      </c>
    </row>
    <row r="35" spans="2:11" x14ac:dyDescent="0.2">
      <c r="B35" s="1">
        <v>31</v>
      </c>
      <c r="C35" s="2" t="s">
        <v>71</v>
      </c>
      <c r="D35" s="7">
        <v>0.38454791716184428</v>
      </c>
      <c r="E35" s="7">
        <v>6.2380686098262458E-2</v>
      </c>
      <c r="F35" s="7">
        <v>0.18414961188556217</v>
      </c>
      <c r="G35" s="7">
        <v>0</v>
      </c>
      <c r="H35" s="7">
        <v>0</v>
      </c>
      <c r="I35" s="7">
        <v>0</v>
      </c>
      <c r="J35" s="7">
        <v>0</v>
      </c>
      <c r="K35" s="5">
        <v>0</v>
      </c>
    </row>
    <row r="36" spans="2:11" x14ac:dyDescent="0.2">
      <c r="B36" s="1">
        <v>32</v>
      </c>
      <c r="C36" s="3" t="s">
        <v>72</v>
      </c>
      <c r="D36" s="7">
        <v>1472.9529075373489</v>
      </c>
      <c r="E36" s="7">
        <v>255.89757893611045</v>
      </c>
      <c r="F36" s="7">
        <v>39.954985809193168</v>
      </c>
      <c r="G36" s="7">
        <v>3.0567641000704211</v>
      </c>
      <c r="H36" s="7">
        <v>0</v>
      </c>
      <c r="I36" s="7">
        <v>0</v>
      </c>
      <c r="J36" s="7">
        <v>9.8149416993127723</v>
      </c>
      <c r="K36" s="5">
        <v>0</v>
      </c>
    </row>
    <row r="37" spans="2:11" x14ac:dyDescent="0.2">
      <c r="B37" s="1">
        <v>33</v>
      </c>
      <c r="C37" s="3" t="s">
        <v>103</v>
      </c>
      <c r="D37" s="7">
        <v>56.44382384454768</v>
      </c>
      <c r="E37" s="7">
        <v>213.72810747255065</v>
      </c>
      <c r="F37" s="7">
        <v>30.618072109690157</v>
      </c>
      <c r="G37" s="7">
        <v>4.2256057588948472</v>
      </c>
      <c r="H37" s="7">
        <v>0</v>
      </c>
      <c r="I37" s="7">
        <v>0</v>
      </c>
      <c r="J37" s="7">
        <v>0.40618265762020644</v>
      </c>
      <c r="K37" s="5">
        <v>0</v>
      </c>
    </row>
    <row r="38" spans="2:11" x14ac:dyDescent="0.2">
      <c r="B38" s="1">
        <v>34</v>
      </c>
      <c r="C38" s="3" t="s">
        <v>73</v>
      </c>
      <c r="D38" s="7">
        <v>20.186090373055876</v>
      </c>
      <c r="E38" s="7">
        <v>6.8372681306966096E-2</v>
      </c>
      <c r="F38" s="7">
        <v>0.67667124778886745</v>
      </c>
      <c r="G38" s="7">
        <v>7.5610301241367996E-3</v>
      </c>
      <c r="H38" s="7">
        <v>0</v>
      </c>
      <c r="I38" s="7">
        <v>0</v>
      </c>
      <c r="J38" s="7">
        <v>2.2848224407301739E-3</v>
      </c>
      <c r="K38" s="5">
        <v>0</v>
      </c>
    </row>
    <row r="39" spans="2:11" x14ac:dyDescent="0.2">
      <c r="B39" s="1">
        <v>35</v>
      </c>
      <c r="C39" s="3" t="s">
        <v>74</v>
      </c>
      <c r="D39" s="7">
        <v>16.77532904969711</v>
      </c>
      <c r="E39" s="7">
        <v>142.96215563689566</v>
      </c>
      <c r="F39" s="7">
        <v>149.61520759214829</v>
      </c>
      <c r="G39" s="7">
        <v>25.721098675095551</v>
      </c>
      <c r="H39" s="7">
        <v>0</v>
      </c>
      <c r="I39" s="7">
        <v>0</v>
      </c>
      <c r="J39" s="7">
        <v>0.4979360833245543</v>
      </c>
      <c r="K39" s="5">
        <v>0</v>
      </c>
    </row>
    <row r="40" spans="2:11" x14ac:dyDescent="0.2">
      <c r="B40" s="1">
        <v>36</v>
      </c>
      <c r="C40" s="3" t="s">
        <v>75</v>
      </c>
      <c r="D40" s="7">
        <v>0.15623334603253713</v>
      </c>
      <c r="E40" s="7">
        <v>5.0176870117507457</v>
      </c>
      <c r="F40" s="7">
        <v>5.7050086982793609</v>
      </c>
      <c r="G40" s="7">
        <v>0.65259495010849911</v>
      </c>
      <c r="H40" s="7">
        <v>0</v>
      </c>
      <c r="I40" s="7">
        <v>0</v>
      </c>
      <c r="J40" s="7">
        <v>0</v>
      </c>
      <c r="K40" s="5">
        <v>0</v>
      </c>
    </row>
    <row r="41" spans="2:11" x14ac:dyDescent="0.2">
      <c r="B41" s="1">
        <v>37</v>
      </c>
      <c r="C41" s="3" t="s">
        <v>76</v>
      </c>
      <c r="D41" s="7">
        <v>353.91643645316651</v>
      </c>
      <c r="E41" s="7">
        <v>386.53616677799096</v>
      </c>
      <c r="F41" s="7">
        <v>88.761841550885833</v>
      </c>
      <c r="G41" s="7">
        <v>18.667927010002114</v>
      </c>
      <c r="H41" s="7">
        <v>0</v>
      </c>
      <c r="I41" s="7">
        <v>0</v>
      </c>
      <c r="J41" s="7">
        <v>0.61231722865259086</v>
      </c>
      <c r="K41" s="5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2017-07-06T13:39:26Z</dcterms:modified>
</cp:coreProperties>
</file>