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93" i="8" l="1"/>
  <c r="BK87" i="8"/>
  <c r="BK80" i="8"/>
  <c r="BK79" i="8"/>
  <c r="BK78" i="8"/>
  <c r="BK77" i="8"/>
  <c r="BK75" i="8"/>
  <c r="BK69" i="8"/>
  <c r="BK63" i="8"/>
  <c r="BK62" i="8"/>
  <c r="BK61" i="8"/>
  <c r="BK60" i="8"/>
  <c r="BK59" i="8"/>
  <c r="BK58" i="8"/>
  <c r="BK57" i="8"/>
  <c r="BK56" i="8"/>
  <c r="BK55" i="8"/>
  <c r="BK54" i="8"/>
  <c r="BK51" i="8"/>
  <c r="BK50" i="8"/>
  <c r="BK44" i="8"/>
  <c r="BK43" i="8"/>
  <c r="BK42" i="8"/>
  <c r="BK41" i="8"/>
  <c r="BK40" i="8"/>
  <c r="BK39" i="8"/>
  <c r="BK38" i="8"/>
  <c r="BK37" i="8"/>
  <c r="BK36" i="8"/>
  <c r="BK35" i="8"/>
  <c r="BK34" i="8"/>
  <c r="BK33" i="8"/>
  <c r="BK32" i="8"/>
  <c r="BK31" i="8"/>
  <c r="BK30" i="8"/>
  <c r="BK29" i="8"/>
  <c r="BK27" i="8"/>
  <c r="BK23" i="8"/>
  <c r="BK20" i="8"/>
  <c r="BK19" i="8"/>
  <c r="BK18" i="8"/>
  <c r="BK17" i="8"/>
  <c r="BK16" i="8"/>
  <c r="BK15" i="8"/>
  <c r="BK14" i="8"/>
  <c r="BK1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V81" i="8"/>
  <c r="W81" i="8"/>
  <c r="X81" i="8"/>
  <c r="Y81" i="8"/>
  <c r="Z81" i="8"/>
  <c r="AA81" i="8"/>
  <c r="AB81" i="8"/>
  <c r="AC81" i="8"/>
  <c r="AD81" i="8"/>
  <c r="AE81" i="8"/>
  <c r="AF81" i="8"/>
  <c r="AG81" i="8"/>
  <c r="AH81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W82" i="8" s="1"/>
  <c r="AX81" i="8"/>
  <c r="AX82" i="8" s="1"/>
  <c r="AY81" i="8"/>
  <c r="AY82" i="8" s="1"/>
  <c r="AZ81" i="8"/>
  <c r="AZ82" i="8" s="1"/>
  <c r="BA81" i="8"/>
  <c r="BA82" i="8" s="1"/>
  <c r="BB81" i="8"/>
  <c r="BB82" i="8" s="1"/>
  <c r="BC81" i="8"/>
  <c r="BC82" i="8" s="1"/>
  <c r="BD81" i="8"/>
  <c r="BD82" i="8" s="1"/>
  <c r="BE81" i="8"/>
  <c r="BE82" i="8" s="1"/>
  <c r="BF81" i="8"/>
  <c r="BF82" i="8" s="1"/>
  <c r="BG81" i="8"/>
  <c r="BG82" i="8" s="1"/>
  <c r="BH81" i="8"/>
  <c r="BH82" i="8" s="1"/>
  <c r="BI81" i="8"/>
  <c r="BI82" i="8" s="1"/>
  <c r="BJ81" i="8"/>
  <c r="BJ82" i="8" s="1"/>
  <c r="C81" i="8"/>
  <c r="C82" i="8" s="1"/>
  <c r="AV82" i="8"/>
  <c r="BK8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AE82" i="8"/>
  <c r="AF82" i="8"/>
  <c r="AG82" i="8"/>
  <c r="AH82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Y70" i="8"/>
  <c r="Z70" i="8"/>
  <c r="AA70" i="8"/>
  <c r="AB70" i="8"/>
  <c r="AC70" i="8"/>
  <c r="AD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C24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D45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C45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C21" i="8"/>
  <c r="C64" i="8"/>
  <c r="C70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52" i="8"/>
  <c r="BK64" i="8" l="1"/>
  <c r="BI65" i="8"/>
  <c r="BE65" i="8"/>
  <c r="BC65" i="8"/>
  <c r="BA65" i="8"/>
  <c r="AY65" i="8"/>
  <c r="AW65" i="8"/>
  <c r="AU65" i="8"/>
  <c r="AS65" i="8"/>
  <c r="AQ65" i="8"/>
  <c r="AO65" i="8"/>
  <c r="AM65" i="8"/>
  <c r="AK65" i="8"/>
  <c r="AI65" i="8"/>
  <c r="AG65" i="8"/>
  <c r="AE65" i="8"/>
  <c r="AC65" i="8"/>
  <c r="AA65" i="8"/>
  <c r="Y65" i="8"/>
  <c r="W65" i="8"/>
  <c r="U65" i="8"/>
  <c r="S65" i="8"/>
  <c r="Q65" i="8"/>
  <c r="O65" i="8"/>
  <c r="M65" i="8"/>
  <c r="K65" i="8"/>
  <c r="I65" i="8"/>
  <c r="G65" i="8"/>
  <c r="E65" i="8"/>
  <c r="AX65" i="8"/>
  <c r="AV65" i="8"/>
  <c r="AT65" i="8"/>
  <c r="AR65" i="8"/>
  <c r="AP65" i="8"/>
  <c r="AN65" i="8"/>
  <c r="AL65" i="8"/>
  <c r="AJ65" i="8"/>
  <c r="AH65" i="8"/>
  <c r="AF65" i="8"/>
  <c r="AD65" i="8"/>
  <c r="AB65" i="8"/>
  <c r="Z65" i="8"/>
  <c r="X65" i="8"/>
  <c r="V65" i="8"/>
  <c r="T65" i="8"/>
  <c r="R65" i="8"/>
  <c r="P65" i="8"/>
  <c r="N65" i="8"/>
  <c r="L65" i="8"/>
  <c r="J65" i="8"/>
  <c r="H65" i="8"/>
  <c r="F65" i="8"/>
  <c r="D65" i="8"/>
  <c r="BK24" i="8"/>
  <c r="BK70" i="8"/>
  <c r="BG65" i="8"/>
  <c r="BK52" i="8"/>
  <c r="BJ65" i="8"/>
  <c r="BF65" i="8"/>
  <c r="BD65" i="8"/>
  <c r="AZ65" i="8"/>
  <c r="BK9" i="8"/>
  <c r="BK12" i="8"/>
  <c r="BK82" i="8"/>
  <c r="BK81" i="8"/>
  <c r="BB65" i="8"/>
  <c r="BK45" i="8"/>
  <c r="BK21" i="8"/>
  <c r="C65" i="8"/>
  <c r="BH65" i="8"/>
  <c r="BI46" i="8"/>
  <c r="BG46" i="8"/>
  <c r="BG89" i="8" s="1"/>
  <c r="BE46" i="8"/>
  <c r="BE89" i="8" s="1"/>
  <c r="BC46" i="8"/>
  <c r="BC89" i="8" s="1"/>
  <c r="BA46" i="8"/>
  <c r="BA89" i="8" s="1"/>
  <c r="AY46" i="8"/>
  <c r="AY89" i="8" s="1"/>
  <c r="AW46" i="8"/>
  <c r="AW89" i="8" s="1"/>
  <c r="AU46" i="8"/>
  <c r="AU89" i="8" s="1"/>
  <c r="AS46" i="8"/>
  <c r="AS89" i="8" s="1"/>
  <c r="AQ46" i="8"/>
  <c r="AQ89" i="8" s="1"/>
  <c r="AO46" i="8"/>
  <c r="AO89" i="8" s="1"/>
  <c r="AM46" i="8"/>
  <c r="AM89" i="8" s="1"/>
  <c r="AK46" i="8"/>
  <c r="AK89" i="8" s="1"/>
  <c r="AI46" i="8"/>
  <c r="AI89" i="8" s="1"/>
  <c r="AG46" i="8"/>
  <c r="AG89" i="8" s="1"/>
  <c r="AE46" i="8"/>
  <c r="AE89" i="8" s="1"/>
  <c r="AC46" i="8"/>
  <c r="AC89" i="8" s="1"/>
  <c r="AA46" i="8"/>
  <c r="AA89" i="8" s="1"/>
  <c r="Y46" i="8"/>
  <c r="Y89" i="8" s="1"/>
  <c r="W46" i="8"/>
  <c r="W89" i="8" s="1"/>
  <c r="BJ46" i="8"/>
  <c r="BH46" i="8"/>
  <c r="BF46" i="8"/>
  <c r="BD46" i="8"/>
  <c r="BD89" i="8" s="1"/>
  <c r="BB46" i="8"/>
  <c r="AZ46" i="8"/>
  <c r="AX46" i="8"/>
  <c r="AV46" i="8"/>
  <c r="AT46" i="8"/>
  <c r="AR46" i="8"/>
  <c r="AP46" i="8"/>
  <c r="AN46" i="8"/>
  <c r="AL46" i="8"/>
  <c r="AJ46" i="8"/>
  <c r="AH46" i="8"/>
  <c r="AF46" i="8"/>
  <c r="AD46" i="8"/>
  <c r="AB46" i="8"/>
  <c r="Z46" i="8"/>
  <c r="X46" i="8"/>
  <c r="V46" i="8"/>
  <c r="T46" i="8"/>
  <c r="R46" i="8"/>
  <c r="P46" i="8"/>
  <c r="N46" i="8"/>
  <c r="L46" i="8"/>
  <c r="J46" i="8"/>
  <c r="H46" i="8"/>
  <c r="F46" i="8"/>
  <c r="D46" i="8"/>
  <c r="U46" i="8"/>
  <c r="U89" i="8" s="1"/>
  <c r="S46" i="8"/>
  <c r="S89" i="8" s="1"/>
  <c r="Q46" i="8"/>
  <c r="Q89" i="8" s="1"/>
  <c r="O46" i="8"/>
  <c r="O89" i="8" s="1"/>
  <c r="M46" i="8"/>
  <c r="M89" i="8" s="1"/>
  <c r="K46" i="8"/>
  <c r="K89" i="8" s="1"/>
  <c r="I46" i="8"/>
  <c r="I89" i="8" s="1"/>
  <c r="G46" i="8"/>
  <c r="G89" i="8" s="1"/>
  <c r="E46" i="8"/>
  <c r="E89" i="8" s="1"/>
  <c r="C46" i="8"/>
  <c r="BI89" i="8" l="1"/>
  <c r="D89" i="8"/>
  <c r="H89" i="8"/>
  <c r="L89" i="8"/>
  <c r="P89" i="8"/>
  <c r="T89" i="8"/>
  <c r="X89" i="8"/>
  <c r="AB89" i="8"/>
  <c r="AF89" i="8"/>
  <c r="AJ89" i="8"/>
  <c r="AN89" i="8"/>
  <c r="AR89" i="8"/>
  <c r="AV89" i="8"/>
  <c r="F89" i="8"/>
  <c r="J89" i="8"/>
  <c r="N89" i="8"/>
  <c r="R89" i="8"/>
  <c r="V89" i="8"/>
  <c r="Z89" i="8"/>
  <c r="AD89" i="8"/>
  <c r="AH89" i="8"/>
  <c r="AL89" i="8"/>
  <c r="AP89" i="8"/>
  <c r="AT89" i="8"/>
  <c r="AX89" i="8"/>
  <c r="AZ89" i="8"/>
  <c r="BB89" i="8"/>
  <c r="BJ89" i="8"/>
  <c r="BF89" i="8"/>
  <c r="BH89" i="8"/>
  <c r="BK65" i="8"/>
  <c r="C89" i="8"/>
  <c r="BK46" i="8"/>
  <c r="BK89" i="8" l="1"/>
</calcChain>
</file>

<file path=xl/sharedStrings.xml><?xml version="1.0" encoding="utf-8"?>
<sst xmlns="http://schemas.openxmlformats.org/spreadsheetml/2006/main" count="191" uniqueCount="149">
  <si>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</si>
  <si>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</si>
  <si>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</si>
  <si>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</si>
  <si>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</si>
  <si>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</si>
  <si>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</si>
  <si>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</si>
  <si>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</si>
  <si>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</si>
  <si>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</si>
  <si>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</si>
  <si>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</si>
  <si>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</si>
  <si>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</si>
  <si>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</si>
  <si>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</si>
  <si>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</si>
  <si>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</si>
  <si>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</si>
  <si>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</si>
  <si>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</si>
  <si>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</si>
  <si>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</si>
  <si>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</si>
  <si>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</si>
  <si>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</si>
  <si>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</si>
  <si>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</si>
  <si>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</si>
  <si>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</si>
  <si>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</si>
  <si>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</si>
  <si>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</si>
  <si>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</si>
  <si>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</si>
  <si>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</si>
  <si>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</si>
  <si>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</si>
  <si>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</si>
  <si>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</si>
  <si>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</si>
  <si>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</si>
  <si>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</si>
  <si>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</si>
  <si>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</si>
  <si>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</si>
  <si>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</si>
  <si>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</si>
  <si>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</si>
  <si>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</si>
  <si>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</si>
  <si>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</si>
  <si>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</si>
  <si>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</si>
  <si>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</si>
  <si>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</si>
  <si>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</si>
  <si>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</si>
  <si>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</si>
  <si>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</si>
  <si>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</si>
  <si>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</si>
  <si>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</si>
  <si>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</si>
  <si>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</si>
  <si>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</si>
  <si>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</si>
  <si>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</si>
  <si>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</si>
  <si>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</si>
  <si>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</si>
  <si>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</si>
  <si>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</si>
  <si>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</si>
  <si>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</si>
  <si>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</si>
  <si>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</si>
  <si>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</si>
  <si>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</si>
  <si>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</si>
  <si>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</si>
  <si>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</si>
  <si>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</si>
  <si>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</si>
  <si>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</si>
  <si>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</si>
  <si>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</si>
  <si>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</si>
  <si>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</si>
  <si>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</si>
  <si>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</si>
  <si>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</si>
  <si>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</si>
  <si>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</si>
  <si>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</si>
  <si>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</si>
  <si>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</si>
  <si>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</si>
  <si>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</si>
  <si>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</si>
  <si>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</si>
  <si>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</si>
  <si>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</si>
  <si>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</si>
  <si>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</si>
  <si>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</si>
  <si>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</si>
  <si>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</si>
  <si>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</si>
  <si>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</si>
  <si>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</si>
  <si>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</si>
  <si>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</si>
  <si>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</si>
  <si>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</si>
  <si>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</si>
  <si>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</si>
  <si>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</si>
  <si>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</si>
  <si>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</si>
  <si>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</si>
  <si>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</si>
  <si>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</si>
  <si>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</si>
  <si>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</si>
  <si>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</si>
  <si>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</si>
  <si>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</si>
  <si>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</si>
  <si>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</si>
  <si>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</si>
  <si>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</si>
  <si>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</si>
  <si>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</si>
  <si>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</si>
  <si>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</si>
  <si>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</si>
  <si>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</si>
  <si>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</si>
  <si>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</si>
  <si>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</si>
  <si>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</si>
  <si>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</si>
  <si>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</si>
  <si>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</si>
  <si>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</si>
  <si>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30/04/2017 (All figures in Rs. Crore)</t>
  </si>
  <si>
    <t>Table showing State wise /Union Territory wise contribution to AAUM of category of schemes as on 30.04.2017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</si>
</sst>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8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 x14ac:dyDescent="0.35">
      <c r="A1" s="73" t="s">
        <v>77</v>
      </c>
      <c r="B1" s="62" t="s">
        <v>31</v>
      </c>
      <c r="C1" s="53" t="s">
        <v>147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4"/>
      <c r="B2" s="63"/>
      <c r="C2" s="67" t="s">
        <v>30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9"/>
      <c r="W2" s="67" t="s">
        <v>26</v>
      </c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9"/>
      <c r="AQ2" s="67" t="s">
        <v>27</v>
      </c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9"/>
      <c r="BK2" s="59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4"/>
      <c r="B3" s="63"/>
      <c r="C3" s="56" t="s">
        <v>11</v>
      </c>
      <c r="D3" s="57"/>
      <c r="E3" s="57"/>
      <c r="F3" s="57"/>
      <c r="G3" s="57"/>
      <c r="H3" s="57"/>
      <c r="I3" s="57"/>
      <c r="J3" s="57"/>
      <c r="K3" s="57"/>
      <c r="L3" s="58"/>
      <c r="M3" s="56" t="s">
        <v>12</v>
      </c>
      <c r="N3" s="57"/>
      <c r="O3" s="57"/>
      <c r="P3" s="57"/>
      <c r="Q3" s="57"/>
      <c r="R3" s="57"/>
      <c r="S3" s="57"/>
      <c r="T3" s="57"/>
      <c r="U3" s="57"/>
      <c r="V3" s="58"/>
      <c r="W3" s="56" t="s">
        <v>11</v>
      </c>
      <c r="X3" s="57"/>
      <c r="Y3" s="57"/>
      <c r="Z3" s="57"/>
      <c r="AA3" s="57"/>
      <c r="AB3" s="57"/>
      <c r="AC3" s="57"/>
      <c r="AD3" s="57"/>
      <c r="AE3" s="57"/>
      <c r="AF3" s="58"/>
      <c r="AG3" s="56" t="s">
        <v>12</v>
      </c>
      <c r="AH3" s="57"/>
      <c r="AI3" s="57"/>
      <c r="AJ3" s="57"/>
      <c r="AK3" s="57"/>
      <c r="AL3" s="57"/>
      <c r="AM3" s="57"/>
      <c r="AN3" s="57"/>
      <c r="AO3" s="57"/>
      <c r="AP3" s="58"/>
      <c r="AQ3" s="56" t="s">
        <v>11</v>
      </c>
      <c r="AR3" s="57"/>
      <c r="AS3" s="57"/>
      <c r="AT3" s="57"/>
      <c r="AU3" s="57"/>
      <c r="AV3" s="57"/>
      <c r="AW3" s="57"/>
      <c r="AX3" s="57"/>
      <c r="AY3" s="57"/>
      <c r="AZ3" s="58"/>
      <c r="BA3" s="56" t="s">
        <v>12</v>
      </c>
      <c r="BB3" s="57"/>
      <c r="BC3" s="57"/>
      <c r="BD3" s="57"/>
      <c r="BE3" s="57"/>
      <c r="BF3" s="57"/>
      <c r="BG3" s="57"/>
      <c r="BH3" s="57"/>
      <c r="BI3" s="57"/>
      <c r="BJ3" s="58"/>
      <c r="BK3" s="60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4"/>
      <c r="B4" s="63"/>
      <c r="C4" s="50" t="s">
        <v>37</v>
      </c>
      <c r="D4" s="51"/>
      <c r="E4" s="51"/>
      <c r="F4" s="51"/>
      <c r="G4" s="52"/>
      <c r="H4" s="47" t="s">
        <v>38</v>
      </c>
      <c r="I4" s="48"/>
      <c r="J4" s="48"/>
      <c r="K4" s="48"/>
      <c r="L4" s="49"/>
      <c r="M4" s="50" t="s">
        <v>37</v>
      </c>
      <c r="N4" s="51"/>
      <c r="O4" s="51"/>
      <c r="P4" s="51"/>
      <c r="Q4" s="52"/>
      <c r="R4" s="47" t="s">
        <v>38</v>
      </c>
      <c r="S4" s="48"/>
      <c r="T4" s="48"/>
      <c r="U4" s="48"/>
      <c r="V4" s="49"/>
      <c r="W4" s="50" t="s">
        <v>37</v>
      </c>
      <c r="X4" s="51"/>
      <c r="Y4" s="51"/>
      <c r="Z4" s="51"/>
      <c r="AA4" s="52"/>
      <c r="AB4" s="47" t="s">
        <v>38</v>
      </c>
      <c r="AC4" s="48"/>
      <c r="AD4" s="48"/>
      <c r="AE4" s="48"/>
      <c r="AF4" s="49"/>
      <c r="AG4" s="50" t="s">
        <v>37</v>
      </c>
      <c r="AH4" s="51"/>
      <c r="AI4" s="51"/>
      <c r="AJ4" s="51"/>
      <c r="AK4" s="52"/>
      <c r="AL4" s="47" t="s">
        <v>38</v>
      </c>
      <c r="AM4" s="48"/>
      <c r="AN4" s="48"/>
      <c r="AO4" s="48"/>
      <c r="AP4" s="49"/>
      <c r="AQ4" s="50" t="s">
        <v>37</v>
      </c>
      <c r="AR4" s="51"/>
      <c r="AS4" s="51"/>
      <c r="AT4" s="51"/>
      <c r="AU4" s="52"/>
      <c r="AV4" s="47" t="s">
        <v>38</v>
      </c>
      <c r="AW4" s="48"/>
      <c r="AX4" s="48"/>
      <c r="AY4" s="48"/>
      <c r="AZ4" s="49"/>
      <c r="BA4" s="50" t="s">
        <v>37</v>
      </c>
      <c r="BB4" s="51"/>
      <c r="BC4" s="51"/>
      <c r="BD4" s="51"/>
      <c r="BE4" s="52"/>
      <c r="BF4" s="47" t="s">
        <v>38</v>
      </c>
      <c r="BG4" s="48"/>
      <c r="BH4" s="48"/>
      <c r="BI4" s="48"/>
      <c r="BJ4" s="49"/>
      <c r="BK4" s="60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4"/>
      <c r="B5" s="6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1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4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6"/>
    </row>
    <row r="7" spans="1:107" x14ac:dyDescent="0.2">
      <c r="A7" s="23" t="s">
        <v>78</v>
      </c>
      <c r="B7" s="26" t="s">
        <v>13</v>
      </c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6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6.6773610090285498</v>
      </c>
      <c r="I8" s="28">
        <v>8205.8085142379696</v>
      </c>
      <c r="J8" s="28">
        <v>3074.893023392232</v>
      </c>
      <c r="K8" s="28">
        <v>0</v>
      </c>
      <c r="L8" s="28">
        <v>216.66156960571539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4.5847302440694637</v>
      </c>
      <c r="S8" s="28">
        <v>411.15896522944854</v>
      </c>
      <c r="T8" s="28">
        <v>494.64619466040563</v>
      </c>
      <c r="U8" s="28">
        <v>0</v>
      </c>
      <c r="V8" s="28">
        <v>19.58603045766678</v>
      </c>
      <c r="W8" s="28">
        <v>3.0615788525161954E-3</v>
      </c>
      <c r="X8" s="28">
        <v>59.418809425608394</v>
      </c>
      <c r="Y8" s="28">
        <v>0</v>
      </c>
      <c r="Z8" s="28">
        <v>0</v>
      </c>
      <c r="AA8" s="28">
        <v>0.33631185128878566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0.29616350135953617</v>
      </c>
      <c r="AH8" s="28">
        <v>0.15278788455288256</v>
      </c>
      <c r="AI8" s="28">
        <v>0</v>
      </c>
      <c r="AJ8" s="28">
        <v>0</v>
      </c>
      <c r="AK8" s="28">
        <v>1.5925032895737279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20.980771086493064</v>
      </c>
      <c r="AW8" s="28">
        <v>1210.7194922155579</v>
      </c>
      <c r="AX8" s="28">
        <v>100.63056957478327</v>
      </c>
      <c r="AY8" s="28">
        <v>0</v>
      </c>
      <c r="AZ8" s="28">
        <v>75.838665843777903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13.737040379141256</v>
      </c>
      <c r="BG8" s="28">
        <v>32.628379230495504</v>
      </c>
      <c r="BH8" s="28">
        <v>59.21081766231535</v>
      </c>
      <c r="BI8" s="28">
        <v>0</v>
      </c>
      <c r="BJ8" s="28">
        <v>26.282972743133779</v>
      </c>
      <c r="BK8" s="29">
        <f>SUM(C8:BJ8)</f>
        <v>14035.844735103467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6.6773610090285498</v>
      </c>
      <c r="I9" s="31">
        <f t="shared" si="0"/>
        <v>8205.8085142379696</v>
      </c>
      <c r="J9" s="31">
        <f t="shared" si="0"/>
        <v>3074.893023392232</v>
      </c>
      <c r="K9" s="31">
        <f t="shared" si="0"/>
        <v>0</v>
      </c>
      <c r="L9" s="31">
        <f t="shared" si="0"/>
        <v>216.66156960571539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4.5847302440694637</v>
      </c>
      <c r="S9" s="31">
        <f t="shared" si="0"/>
        <v>411.15896522944854</v>
      </c>
      <c r="T9" s="31">
        <f t="shared" si="0"/>
        <v>494.64619466040563</v>
      </c>
      <c r="U9" s="31">
        <f t="shared" si="0"/>
        <v>0</v>
      </c>
      <c r="V9" s="31">
        <f t="shared" si="0"/>
        <v>19.58603045766678</v>
      </c>
      <c r="W9" s="31">
        <f t="shared" si="0"/>
        <v>3.0615788525161954E-3</v>
      </c>
      <c r="X9" s="31">
        <f t="shared" si="0"/>
        <v>59.418809425608394</v>
      </c>
      <c r="Y9" s="31">
        <f t="shared" si="0"/>
        <v>0</v>
      </c>
      <c r="Z9" s="31">
        <f t="shared" si="0"/>
        <v>0</v>
      </c>
      <c r="AA9" s="31">
        <f t="shared" si="0"/>
        <v>0.33631185128878566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0.29616350135953617</v>
      </c>
      <c r="AH9" s="31">
        <f t="shared" si="0"/>
        <v>0.15278788455288256</v>
      </c>
      <c r="AI9" s="31">
        <f t="shared" si="0"/>
        <v>0</v>
      </c>
      <c r="AJ9" s="31">
        <f t="shared" si="0"/>
        <v>0</v>
      </c>
      <c r="AK9" s="31">
        <f t="shared" si="0"/>
        <v>1.5925032895737279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20.980771086493064</v>
      </c>
      <c r="AW9" s="31">
        <f t="shared" si="0"/>
        <v>1210.7194922155579</v>
      </c>
      <c r="AX9" s="31">
        <f t="shared" si="0"/>
        <v>100.63056957478327</v>
      </c>
      <c r="AY9" s="31">
        <f t="shared" si="0"/>
        <v>0</v>
      </c>
      <c r="AZ9" s="31">
        <f t="shared" si="0"/>
        <v>75.838665843777903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13.737040379141256</v>
      </c>
      <c r="BG9" s="31">
        <f t="shared" si="0"/>
        <v>32.628379230495504</v>
      </c>
      <c r="BH9" s="31">
        <f t="shared" si="0"/>
        <v>59.21081766231535</v>
      </c>
      <c r="BI9" s="31">
        <f t="shared" si="0"/>
        <v>0</v>
      </c>
      <c r="BJ9" s="31">
        <f t="shared" si="0"/>
        <v>26.282972743133779</v>
      </c>
      <c r="BK9" s="29">
        <f>SUM(C9:BJ9)</f>
        <v>14035.844735103467</v>
      </c>
    </row>
    <row r="10" spans="1:107" x14ac:dyDescent="0.2">
      <c r="A10" s="23" t="s">
        <v>79</v>
      </c>
      <c r="B10" s="26" t="s">
        <v>3</v>
      </c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2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0.59415167971297178</v>
      </c>
      <c r="I11" s="28">
        <v>2.330752486952155</v>
      </c>
      <c r="J11" s="28">
        <v>10.366056830099893</v>
      </c>
      <c r="K11" s="28">
        <v>0</v>
      </c>
      <c r="L11" s="28">
        <v>33.376304423617768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0.84730590275178774</v>
      </c>
      <c r="S11" s="28">
        <v>0.43214661660962578</v>
      </c>
      <c r="T11" s="28">
        <v>8.6307247976942403</v>
      </c>
      <c r="U11" s="28">
        <v>0</v>
      </c>
      <c r="V11" s="28">
        <v>1.2767771812616346</v>
      </c>
      <c r="W11" s="28">
        <v>0</v>
      </c>
      <c r="X11" s="28">
        <v>0</v>
      </c>
      <c r="Y11" s="28">
        <v>0</v>
      </c>
      <c r="Z11" s="28">
        <v>0</v>
      </c>
      <c r="AA11" s="28">
        <v>3.0660764425379537E-2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6.3717668183440102E-2</v>
      </c>
      <c r="AH11" s="28">
        <v>0</v>
      </c>
      <c r="AI11" s="28">
        <v>0</v>
      </c>
      <c r="AJ11" s="28">
        <v>0</v>
      </c>
      <c r="AK11" s="28">
        <v>6.7899098282359918E-2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3.2239507793798374</v>
      </c>
      <c r="AW11" s="28">
        <v>10.936782368146803</v>
      </c>
      <c r="AX11" s="28">
        <v>8.1010433475071935</v>
      </c>
      <c r="AY11" s="28">
        <v>0</v>
      </c>
      <c r="AZ11" s="28">
        <v>9.3632504941524637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4.0745743808072685</v>
      </c>
      <c r="BG11" s="28">
        <v>15.662222750902991</v>
      </c>
      <c r="BH11" s="28">
        <v>0.47383663104419588</v>
      </c>
      <c r="BI11" s="28">
        <v>0</v>
      </c>
      <c r="BJ11" s="28">
        <v>3.6014302274680583</v>
      </c>
      <c r="BK11" s="29">
        <f t="shared" ref="BK11:BK12" si="1">SUM(C11:BJ11)</f>
        <v>113.45358842900008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0.59415167971297178</v>
      </c>
      <c r="I12" s="31">
        <f t="shared" si="2"/>
        <v>2.330752486952155</v>
      </c>
      <c r="J12" s="31">
        <f t="shared" si="2"/>
        <v>10.366056830099893</v>
      </c>
      <c r="K12" s="31">
        <f t="shared" si="2"/>
        <v>0</v>
      </c>
      <c r="L12" s="31">
        <f t="shared" si="2"/>
        <v>33.376304423617768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0.84730590275178774</v>
      </c>
      <c r="S12" s="31">
        <f t="shared" si="2"/>
        <v>0.43214661660962578</v>
      </c>
      <c r="T12" s="31">
        <f t="shared" si="2"/>
        <v>8.6307247976942403</v>
      </c>
      <c r="U12" s="31">
        <f t="shared" si="2"/>
        <v>0</v>
      </c>
      <c r="V12" s="31">
        <f t="shared" si="2"/>
        <v>1.2767771812616346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3.0660764425379537E-2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6.3717668183440102E-2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6.7899098282359918E-2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3.2239507793798374</v>
      </c>
      <c r="AW12" s="31">
        <f t="shared" si="2"/>
        <v>10.936782368146803</v>
      </c>
      <c r="AX12" s="31">
        <f t="shared" si="2"/>
        <v>8.1010433475071935</v>
      </c>
      <c r="AY12" s="31">
        <f t="shared" si="2"/>
        <v>0</v>
      </c>
      <c r="AZ12" s="31">
        <f t="shared" si="2"/>
        <v>9.3632504941524637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4.0745743808072685</v>
      </c>
      <c r="BG12" s="31">
        <f t="shared" si="2"/>
        <v>15.662222750902991</v>
      </c>
      <c r="BH12" s="31">
        <f t="shared" si="2"/>
        <v>0.47383663104419588</v>
      </c>
      <c r="BI12" s="31">
        <f t="shared" si="2"/>
        <v>0</v>
      </c>
      <c r="BJ12" s="31">
        <f t="shared" si="2"/>
        <v>3.6014302274680583</v>
      </c>
      <c r="BK12" s="29">
        <f t="shared" si="1"/>
        <v>113.45358842900008</v>
      </c>
    </row>
    <row r="13" spans="1:107" x14ac:dyDescent="0.2">
      <c r="A13" s="23" t="s">
        <v>80</v>
      </c>
      <c r="B13" s="26" t="s">
        <v>10</v>
      </c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2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0.36832380746654503</v>
      </c>
      <c r="I14" s="28">
        <v>1.6528165333333023</v>
      </c>
      <c r="J14" s="28">
        <v>0</v>
      </c>
      <c r="K14" s="28">
        <v>0</v>
      </c>
      <c r="L14" s="28">
        <v>4.6412359653336681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2.6699343999903265E-2</v>
      </c>
      <c r="S14" s="28">
        <v>0</v>
      </c>
      <c r="T14" s="28">
        <v>0</v>
      </c>
      <c r="U14" s="28">
        <v>0</v>
      </c>
      <c r="V14" s="28">
        <v>0.38650478933324728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0.534361182799444</v>
      </c>
      <c r="AW14" s="28">
        <v>6.3633171466670246</v>
      </c>
      <c r="AX14" s="28">
        <v>0</v>
      </c>
      <c r="AY14" s="28">
        <v>0</v>
      </c>
      <c r="AZ14" s="28">
        <v>2.848135591599835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0.13515277446651114</v>
      </c>
      <c r="BG14" s="28">
        <v>0</v>
      </c>
      <c r="BH14" s="28">
        <v>0</v>
      </c>
      <c r="BI14" s="28">
        <v>0</v>
      </c>
      <c r="BJ14" s="28">
        <v>7.0549546666671814</v>
      </c>
      <c r="BK14" s="29">
        <f t="shared" ref="BK14:BK21" si="3">SUM(C14:BJ14)</f>
        <v>24.011501801666665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0.16194252616645477</v>
      </c>
      <c r="I15" s="28">
        <v>0.63179466666681372</v>
      </c>
      <c r="J15" s="28">
        <v>0.31589733333340686</v>
      </c>
      <c r="K15" s="28">
        <v>0</v>
      </c>
      <c r="L15" s="28">
        <v>0.71415061770004151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1.197162816650405E-2</v>
      </c>
      <c r="S15" s="28">
        <v>0.63179466666681372</v>
      </c>
      <c r="T15" s="28">
        <v>0.12635893333334275</v>
      </c>
      <c r="U15" s="28">
        <v>0</v>
      </c>
      <c r="V15" s="28">
        <v>6.3179466666621373E-2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3.7831419999902888E-2</v>
      </c>
      <c r="AW15" s="28">
        <v>2.5220946666667925</v>
      </c>
      <c r="AX15" s="28">
        <v>0</v>
      </c>
      <c r="AY15" s="28">
        <v>0</v>
      </c>
      <c r="AZ15" s="28">
        <v>3.7511052879666864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5.8913609299804492E-2</v>
      </c>
      <c r="BG15" s="28">
        <v>1.4502044333334108</v>
      </c>
      <c r="BH15" s="28">
        <v>0</v>
      </c>
      <c r="BI15" s="28">
        <v>0</v>
      </c>
      <c r="BJ15" s="28">
        <v>1.2988787533333992</v>
      </c>
      <c r="BK15" s="29">
        <f t="shared" si="3"/>
        <v>11.776118009299996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0.17427188016650436</v>
      </c>
      <c r="I16" s="28">
        <v>36.198276346667413</v>
      </c>
      <c r="J16" s="28">
        <v>0</v>
      </c>
      <c r="K16" s="28">
        <v>0</v>
      </c>
      <c r="L16" s="28">
        <v>4.3885485373331097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0.60170811726641504</v>
      </c>
      <c r="S16" s="28">
        <v>0.11346117800000284</v>
      </c>
      <c r="T16" s="28">
        <v>0.63019283333331566</v>
      </c>
      <c r="U16" s="28">
        <v>0</v>
      </c>
      <c r="V16" s="28">
        <v>5.864042624233246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1.345677735199768</v>
      </c>
      <c r="AW16" s="28">
        <v>2.7963135000001413</v>
      </c>
      <c r="AX16" s="28">
        <v>0</v>
      </c>
      <c r="AY16" s="28">
        <v>0</v>
      </c>
      <c r="AZ16" s="28">
        <v>14.158332100933817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0.59400783089953013</v>
      </c>
      <c r="BG16" s="28">
        <v>0.21003421400001065</v>
      </c>
      <c r="BH16" s="28">
        <v>0</v>
      </c>
      <c r="BI16" s="28">
        <v>0</v>
      </c>
      <c r="BJ16" s="28">
        <v>1.3360164500000675</v>
      </c>
      <c r="BK16" s="29">
        <f t="shared" si="3"/>
        <v>68.410883348033337</v>
      </c>
    </row>
    <row r="17" spans="1:63" x14ac:dyDescent="0.2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8.5972168999800647E-2</v>
      </c>
      <c r="I17" s="28">
        <v>31.350616666666834</v>
      </c>
      <c r="J17" s="28">
        <v>0</v>
      </c>
      <c r="K17" s="28">
        <v>0</v>
      </c>
      <c r="L17" s="28">
        <v>31.787585405366737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2.0858130900000157E-2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0.18455219093310604</v>
      </c>
      <c r="AW17" s="28">
        <v>2.5031506666666843</v>
      </c>
      <c r="AX17" s="28">
        <v>0</v>
      </c>
      <c r="AY17" s="28">
        <v>0</v>
      </c>
      <c r="AZ17" s="28">
        <v>8.6826062825663932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0.11287018006650379</v>
      </c>
      <c r="BG17" s="28">
        <v>22.856207819333967</v>
      </c>
      <c r="BH17" s="28">
        <v>0</v>
      </c>
      <c r="BI17" s="28">
        <v>0</v>
      </c>
      <c r="BJ17" s="28">
        <v>2.5719998257666865</v>
      </c>
      <c r="BK17" s="29">
        <f t="shared" si="3"/>
        <v>100.15641933726673</v>
      </c>
    </row>
    <row r="18" spans="1:63" x14ac:dyDescent="0.2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0.26179948159980415</v>
      </c>
      <c r="I18" s="28">
        <v>20.910668761666834</v>
      </c>
      <c r="J18" s="28">
        <v>0</v>
      </c>
      <c r="K18" s="28">
        <v>0</v>
      </c>
      <c r="L18" s="28">
        <v>22.862515798466763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0.10436856349990167</v>
      </c>
      <c r="S18" s="28">
        <v>19.922498122233616</v>
      </c>
      <c r="T18" s="28">
        <v>0</v>
      </c>
      <c r="U18" s="28">
        <v>0</v>
      </c>
      <c r="V18" s="28">
        <v>0.18772077489980299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0.60051462343281847</v>
      </c>
      <c r="AW18" s="28">
        <v>5.6694579972009294</v>
      </c>
      <c r="AX18" s="28">
        <v>0</v>
      </c>
      <c r="AY18" s="28">
        <v>0</v>
      </c>
      <c r="AZ18" s="28">
        <v>6.1767713208671315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0.56240353849911107</v>
      </c>
      <c r="BG18" s="28">
        <v>0</v>
      </c>
      <c r="BH18" s="28">
        <v>0.67678123333343487</v>
      </c>
      <c r="BI18" s="28">
        <v>0</v>
      </c>
      <c r="BJ18" s="28">
        <v>0.68154946473323585</v>
      </c>
      <c r="BK18" s="29">
        <f t="shared" si="3"/>
        <v>78.617049680433368</v>
      </c>
    </row>
    <row r="19" spans="1:63" x14ac:dyDescent="0.2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0.11500519686653406</v>
      </c>
      <c r="I19" s="28">
        <v>18.406405000000127</v>
      </c>
      <c r="J19" s="28">
        <v>0</v>
      </c>
      <c r="K19" s="28">
        <v>0</v>
      </c>
      <c r="L19" s="28">
        <v>20.762424840000044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7.7613674633300545E-2</v>
      </c>
      <c r="S19" s="28">
        <v>18.406405000000127</v>
      </c>
      <c r="T19" s="28">
        <v>0</v>
      </c>
      <c r="U19" s="28">
        <v>0</v>
      </c>
      <c r="V19" s="28">
        <v>8.7123650333200617E-2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1.1050827970327681</v>
      </c>
      <c r="AW19" s="28">
        <v>10.960000553334428</v>
      </c>
      <c r="AX19" s="28">
        <v>0</v>
      </c>
      <c r="AY19" s="28">
        <v>0</v>
      </c>
      <c r="AZ19" s="28">
        <v>4.8860032215335476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0.13260638529916993</v>
      </c>
      <c r="BG19" s="28">
        <v>0</v>
      </c>
      <c r="BH19" s="28">
        <v>0</v>
      </c>
      <c r="BI19" s="28">
        <v>0</v>
      </c>
      <c r="BJ19" s="28">
        <v>4.9671159935667566</v>
      </c>
      <c r="BK19" s="29">
        <f t="shared" si="3"/>
        <v>79.905786312599986</v>
      </c>
    </row>
    <row r="20" spans="1:63" x14ac:dyDescent="0.2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0.16037728046661293</v>
      </c>
      <c r="I20" s="28">
        <v>6.2717295433337066</v>
      </c>
      <c r="J20" s="28">
        <v>0</v>
      </c>
      <c r="K20" s="28">
        <v>0</v>
      </c>
      <c r="L20" s="28">
        <v>6.8449760473336525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0.21692055986631747</v>
      </c>
      <c r="S20" s="28">
        <v>6.1367216666604954E-2</v>
      </c>
      <c r="T20" s="28">
        <v>0</v>
      </c>
      <c r="U20" s="28">
        <v>0</v>
      </c>
      <c r="V20" s="28">
        <v>1.4384923763331161</v>
      </c>
      <c r="W20" s="28">
        <v>0</v>
      </c>
      <c r="X20" s="28">
        <v>0.84688800000007347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1.3913161000001209E-3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0.88649755706637656</v>
      </c>
      <c r="AW20" s="28">
        <v>1.1481042021333998</v>
      </c>
      <c r="AX20" s="28">
        <v>0.60492000000005253</v>
      </c>
      <c r="AY20" s="28">
        <v>0</v>
      </c>
      <c r="AZ20" s="28">
        <v>4.2440945232003688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0.99645861083288589</v>
      </c>
      <c r="BG20" s="28">
        <v>6.049200000000525E-2</v>
      </c>
      <c r="BH20" s="28">
        <v>0.84688800000007347</v>
      </c>
      <c r="BI20" s="28">
        <v>0</v>
      </c>
      <c r="BJ20" s="28">
        <v>1.6548929519334437</v>
      </c>
      <c r="BK20" s="29">
        <f t="shared" si="3"/>
        <v>26.284490185266687</v>
      </c>
    </row>
    <row r="21" spans="1:63" x14ac:dyDescent="0.2">
      <c r="A21" s="23"/>
      <c r="B21" s="30" t="s">
        <v>95</v>
      </c>
      <c r="C21" s="31">
        <f t="shared" ref="C21:AH21" si="4">SUM(C14:C20)</f>
        <v>0</v>
      </c>
      <c r="D21" s="31">
        <f t="shared" si="4"/>
        <v>0</v>
      </c>
      <c r="E21" s="31">
        <f t="shared" si="4"/>
        <v>0</v>
      </c>
      <c r="F21" s="31">
        <f t="shared" si="4"/>
        <v>0</v>
      </c>
      <c r="G21" s="31">
        <f t="shared" si="4"/>
        <v>0</v>
      </c>
      <c r="H21" s="31">
        <f t="shared" si="4"/>
        <v>1.3276923417322557</v>
      </c>
      <c r="I21" s="31">
        <f t="shared" si="4"/>
        <v>115.42230751833502</v>
      </c>
      <c r="J21" s="31">
        <f t="shared" si="4"/>
        <v>0.31589733333340686</v>
      </c>
      <c r="K21" s="31">
        <f t="shared" si="4"/>
        <v>0</v>
      </c>
      <c r="L21" s="31">
        <f t="shared" si="4"/>
        <v>92.001437211534011</v>
      </c>
      <c r="M21" s="31">
        <f t="shared" si="4"/>
        <v>0</v>
      </c>
      <c r="N21" s="31">
        <f t="shared" si="4"/>
        <v>0</v>
      </c>
      <c r="O21" s="31">
        <f t="shared" si="4"/>
        <v>0</v>
      </c>
      <c r="P21" s="31">
        <f t="shared" si="4"/>
        <v>0</v>
      </c>
      <c r="Q21" s="31">
        <f t="shared" si="4"/>
        <v>0</v>
      </c>
      <c r="R21" s="31">
        <f t="shared" si="4"/>
        <v>1.0601400183323422</v>
      </c>
      <c r="S21" s="31">
        <f t="shared" si="4"/>
        <v>39.135526183567158</v>
      </c>
      <c r="T21" s="31">
        <f t="shared" si="4"/>
        <v>0.75655176666665835</v>
      </c>
      <c r="U21" s="31">
        <f t="shared" si="4"/>
        <v>0</v>
      </c>
      <c r="V21" s="31">
        <f t="shared" si="4"/>
        <v>8.027063681799234</v>
      </c>
      <c r="W21" s="31">
        <f t="shared" si="4"/>
        <v>0</v>
      </c>
      <c r="X21" s="31">
        <f t="shared" si="4"/>
        <v>0.84688800000007347</v>
      </c>
      <c r="Y21" s="31">
        <f t="shared" si="4"/>
        <v>0</v>
      </c>
      <c r="Z21" s="31">
        <f t="shared" si="4"/>
        <v>0</v>
      </c>
      <c r="AA21" s="31">
        <f t="shared" si="4"/>
        <v>0</v>
      </c>
      <c r="AB21" s="31">
        <f t="shared" si="4"/>
        <v>0</v>
      </c>
      <c r="AC21" s="31">
        <f t="shared" si="4"/>
        <v>0</v>
      </c>
      <c r="AD21" s="31">
        <f t="shared" si="4"/>
        <v>0</v>
      </c>
      <c r="AE21" s="31">
        <f t="shared" si="4"/>
        <v>0</v>
      </c>
      <c r="AF21" s="31">
        <f t="shared" si="4"/>
        <v>0</v>
      </c>
      <c r="AG21" s="31">
        <f t="shared" si="4"/>
        <v>1.3913161000001209E-3</v>
      </c>
      <c r="AH21" s="31">
        <f t="shared" si="4"/>
        <v>0</v>
      </c>
      <c r="AI21" s="31">
        <f t="shared" ref="AI21:BJ21" si="5">SUM(AI14:AI20)</f>
        <v>0</v>
      </c>
      <c r="AJ21" s="31">
        <f t="shared" si="5"/>
        <v>0</v>
      </c>
      <c r="AK21" s="31">
        <f t="shared" si="5"/>
        <v>0</v>
      </c>
      <c r="AL21" s="31">
        <f t="shared" si="5"/>
        <v>0</v>
      </c>
      <c r="AM21" s="31">
        <f t="shared" si="5"/>
        <v>0</v>
      </c>
      <c r="AN21" s="31">
        <f t="shared" si="5"/>
        <v>0</v>
      </c>
      <c r="AO21" s="31">
        <f t="shared" si="5"/>
        <v>0</v>
      </c>
      <c r="AP21" s="31">
        <f t="shared" si="5"/>
        <v>0</v>
      </c>
      <c r="AQ21" s="31">
        <f t="shared" si="5"/>
        <v>0</v>
      </c>
      <c r="AR21" s="31">
        <f t="shared" si="5"/>
        <v>0</v>
      </c>
      <c r="AS21" s="31">
        <f t="shared" si="5"/>
        <v>0</v>
      </c>
      <c r="AT21" s="31">
        <f t="shared" si="5"/>
        <v>0</v>
      </c>
      <c r="AU21" s="31">
        <f t="shared" si="5"/>
        <v>0</v>
      </c>
      <c r="AV21" s="31">
        <f t="shared" si="5"/>
        <v>4.6945175064641838</v>
      </c>
      <c r="AW21" s="31">
        <f t="shared" si="5"/>
        <v>31.962438732669401</v>
      </c>
      <c r="AX21" s="31">
        <f t="shared" si="5"/>
        <v>0.60492000000005253</v>
      </c>
      <c r="AY21" s="31">
        <f t="shared" si="5"/>
        <v>0</v>
      </c>
      <c r="AZ21" s="31">
        <f t="shared" si="5"/>
        <v>44.74704832866778</v>
      </c>
      <c r="BA21" s="31">
        <f t="shared" si="5"/>
        <v>0</v>
      </c>
      <c r="BB21" s="31">
        <f t="shared" si="5"/>
        <v>0</v>
      </c>
      <c r="BC21" s="31">
        <f t="shared" si="5"/>
        <v>0</v>
      </c>
      <c r="BD21" s="31">
        <f t="shared" si="5"/>
        <v>0</v>
      </c>
      <c r="BE21" s="31">
        <f t="shared" si="5"/>
        <v>0</v>
      </c>
      <c r="BF21" s="31">
        <f t="shared" si="5"/>
        <v>2.5924129293635163</v>
      </c>
      <c r="BG21" s="31">
        <f t="shared" si="5"/>
        <v>24.576938466667393</v>
      </c>
      <c r="BH21" s="31">
        <f t="shared" si="5"/>
        <v>1.5236692333335085</v>
      </c>
      <c r="BI21" s="31">
        <f t="shared" si="5"/>
        <v>0</v>
      </c>
      <c r="BJ21" s="31">
        <f t="shared" si="5"/>
        <v>19.565408106000771</v>
      </c>
      <c r="BK21" s="29">
        <f t="shared" si="3"/>
        <v>389.1622486745668</v>
      </c>
    </row>
    <row r="22" spans="1:63" x14ac:dyDescent="0.2">
      <c r="A22" s="23" t="s">
        <v>81</v>
      </c>
      <c r="B22" s="26" t="s">
        <v>14</v>
      </c>
      <c r="C22" s="70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2"/>
    </row>
    <row r="23" spans="1:63" x14ac:dyDescent="0.2">
      <c r="A23" s="23"/>
      <c r="B23" s="30" t="s">
        <v>39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 t="shared" ref="BK23:BK24" si="6">SUM(C23:BJ23)</f>
        <v>0</v>
      </c>
    </row>
    <row r="24" spans="1:63" x14ac:dyDescent="0.2">
      <c r="A24" s="23"/>
      <c r="B24" s="30" t="s">
        <v>94</v>
      </c>
      <c r="C24" s="31">
        <f>SUM(C23)</f>
        <v>0</v>
      </c>
      <c r="D24" s="31">
        <f t="shared" ref="D24:BJ24" si="7">SUM(D23)</f>
        <v>0</v>
      </c>
      <c r="E24" s="31">
        <f t="shared" si="7"/>
        <v>0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7"/>
        <v>0</v>
      </c>
      <c r="O24" s="31">
        <f t="shared" si="7"/>
        <v>0</v>
      </c>
      <c r="P24" s="31">
        <f t="shared" si="7"/>
        <v>0</v>
      </c>
      <c r="Q24" s="31">
        <f t="shared" si="7"/>
        <v>0</v>
      </c>
      <c r="R24" s="31">
        <f t="shared" si="7"/>
        <v>0</v>
      </c>
      <c r="S24" s="31">
        <f t="shared" si="7"/>
        <v>0</v>
      </c>
      <c r="T24" s="31">
        <f t="shared" si="7"/>
        <v>0</v>
      </c>
      <c r="U24" s="31">
        <f t="shared" si="7"/>
        <v>0</v>
      </c>
      <c r="V24" s="31">
        <f t="shared" si="7"/>
        <v>0</v>
      </c>
      <c r="W24" s="31">
        <f t="shared" si="7"/>
        <v>0</v>
      </c>
      <c r="X24" s="31">
        <f t="shared" si="7"/>
        <v>0</v>
      </c>
      <c r="Y24" s="31">
        <f t="shared" si="7"/>
        <v>0</v>
      </c>
      <c r="Z24" s="31">
        <f t="shared" si="7"/>
        <v>0</v>
      </c>
      <c r="AA24" s="31">
        <f t="shared" si="7"/>
        <v>0</v>
      </c>
      <c r="AB24" s="31">
        <f t="shared" si="7"/>
        <v>0</v>
      </c>
      <c r="AC24" s="31">
        <f t="shared" si="7"/>
        <v>0</v>
      </c>
      <c r="AD24" s="31">
        <f t="shared" si="7"/>
        <v>0</v>
      </c>
      <c r="AE24" s="31">
        <f t="shared" si="7"/>
        <v>0</v>
      </c>
      <c r="AF24" s="31">
        <f t="shared" si="7"/>
        <v>0</v>
      </c>
      <c r="AG24" s="31">
        <f t="shared" si="7"/>
        <v>0</v>
      </c>
      <c r="AH24" s="31">
        <f t="shared" si="7"/>
        <v>0</v>
      </c>
      <c r="AI24" s="31">
        <f t="shared" si="7"/>
        <v>0</v>
      </c>
      <c r="AJ24" s="31">
        <f t="shared" si="7"/>
        <v>0</v>
      </c>
      <c r="AK24" s="31">
        <f t="shared" si="7"/>
        <v>0</v>
      </c>
      <c r="AL24" s="31">
        <f t="shared" si="7"/>
        <v>0</v>
      </c>
      <c r="AM24" s="31">
        <f t="shared" si="7"/>
        <v>0</v>
      </c>
      <c r="AN24" s="31">
        <f t="shared" si="7"/>
        <v>0</v>
      </c>
      <c r="AO24" s="31">
        <f t="shared" si="7"/>
        <v>0</v>
      </c>
      <c r="AP24" s="31">
        <f t="shared" si="7"/>
        <v>0</v>
      </c>
      <c r="AQ24" s="31">
        <f t="shared" si="7"/>
        <v>0</v>
      </c>
      <c r="AR24" s="31">
        <f t="shared" si="7"/>
        <v>0</v>
      </c>
      <c r="AS24" s="31">
        <f t="shared" si="7"/>
        <v>0</v>
      </c>
      <c r="AT24" s="31">
        <f t="shared" si="7"/>
        <v>0</v>
      </c>
      <c r="AU24" s="31">
        <f t="shared" si="7"/>
        <v>0</v>
      </c>
      <c r="AV24" s="31">
        <f t="shared" si="7"/>
        <v>0</v>
      </c>
      <c r="AW24" s="31">
        <f t="shared" si="7"/>
        <v>0</v>
      </c>
      <c r="AX24" s="31">
        <f t="shared" si="7"/>
        <v>0</v>
      </c>
      <c r="AY24" s="31">
        <f t="shared" si="7"/>
        <v>0</v>
      </c>
      <c r="AZ24" s="31">
        <f t="shared" si="7"/>
        <v>0</v>
      </c>
      <c r="BA24" s="31">
        <f t="shared" si="7"/>
        <v>0</v>
      </c>
      <c r="BB24" s="31">
        <f t="shared" si="7"/>
        <v>0</v>
      </c>
      <c r="BC24" s="31">
        <f t="shared" si="7"/>
        <v>0</v>
      </c>
      <c r="BD24" s="31">
        <f t="shared" si="7"/>
        <v>0</v>
      </c>
      <c r="BE24" s="31">
        <f t="shared" si="7"/>
        <v>0</v>
      </c>
      <c r="BF24" s="31">
        <f t="shared" si="7"/>
        <v>0</v>
      </c>
      <c r="BG24" s="31">
        <f t="shared" si="7"/>
        <v>0</v>
      </c>
      <c r="BH24" s="31">
        <f t="shared" si="7"/>
        <v>0</v>
      </c>
      <c r="BI24" s="31">
        <f t="shared" si="7"/>
        <v>0</v>
      </c>
      <c r="BJ24" s="31">
        <f t="shared" si="7"/>
        <v>0</v>
      </c>
      <c r="BK24" s="29">
        <f t="shared" si="6"/>
        <v>0</v>
      </c>
    </row>
    <row r="25" spans="1:63" x14ac:dyDescent="0.2">
      <c r="A25" s="23" t="s">
        <v>83</v>
      </c>
      <c r="B25" s="26" t="s">
        <v>99</v>
      </c>
      <c r="C25" s="70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2"/>
    </row>
    <row r="26" spans="1:63" x14ac:dyDescent="0.2">
      <c r="A26" s="23"/>
      <c r="B26" s="32" t="s">
        <v>39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</row>
    <row r="27" spans="1:63" x14ac:dyDescent="0.2">
      <c r="A27" s="23"/>
      <c r="B27" s="30" t="s">
        <v>93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29">
        <f>SUM(C27:BJ27)</f>
        <v>0</v>
      </c>
    </row>
    <row r="28" spans="1:63" x14ac:dyDescent="0.2">
      <c r="A28" s="23" t="s">
        <v>84</v>
      </c>
      <c r="B28" s="26" t="s">
        <v>15</v>
      </c>
      <c r="C28" s="70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2"/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1.2405209898327358</v>
      </c>
      <c r="I29" s="28">
        <v>64.652693537579751</v>
      </c>
      <c r="J29" s="28">
        <v>2.269224588532603</v>
      </c>
      <c r="K29" s="28">
        <v>0</v>
      </c>
      <c r="L29" s="28">
        <v>125.20602474182763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1.2622843009990712</v>
      </c>
      <c r="S29" s="28">
        <v>7.337153840564147</v>
      </c>
      <c r="T29" s="28">
        <v>0.75984845849966653</v>
      </c>
      <c r="U29" s="28">
        <v>0</v>
      </c>
      <c r="V29" s="28">
        <v>6.0601775386310379</v>
      </c>
      <c r="W29" s="28">
        <v>1.3968771531638703E-2</v>
      </c>
      <c r="X29" s="28">
        <v>1.177672336709656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0.1430993808844763</v>
      </c>
      <c r="AH29" s="28">
        <v>0</v>
      </c>
      <c r="AI29" s="28">
        <v>0</v>
      </c>
      <c r="AJ29" s="28">
        <v>0</v>
      </c>
      <c r="AK29" s="28">
        <v>7.0534707546285533E-2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23.585050415682279</v>
      </c>
      <c r="AW29" s="28">
        <v>113.26352951262164</v>
      </c>
      <c r="AX29" s="28">
        <v>4.8983948148510326</v>
      </c>
      <c r="AY29" s="28">
        <v>0</v>
      </c>
      <c r="AZ29" s="28">
        <v>112.7019021567485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22.92234971157399</v>
      </c>
      <c r="BG29" s="28">
        <v>2.9849065979467331</v>
      </c>
      <c r="BH29" s="28">
        <v>11.980273946792281</v>
      </c>
      <c r="BI29" s="28">
        <v>0</v>
      </c>
      <c r="BJ29" s="28">
        <v>9.2777951879448857</v>
      </c>
      <c r="BK29" s="29">
        <f t="shared" ref="BK29:BK46" si="8">SUM(C29:BJ29)</f>
        <v>511.8074055373001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6.9506726333277452E-2</v>
      </c>
      <c r="I30" s="28">
        <v>0</v>
      </c>
      <c r="J30" s="28">
        <v>0</v>
      </c>
      <c r="K30" s="28">
        <v>0</v>
      </c>
      <c r="L30" s="28">
        <v>6.5251166666672716E-2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5.1859162099857789E-2</v>
      </c>
      <c r="S30" s="28">
        <v>0</v>
      </c>
      <c r="T30" s="28">
        <v>0</v>
      </c>
      <c r="U30" s="28">
        <v>0</v>
      </c>
      <c r="V30" s="28">
        <v>0.17226308000019197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2.1783029833303012E-2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3.3318423354993292</v>
      </c>
      <c r="AW30" s="28">
        <v>2.6019497423668629</v>
      </c>
      <c r="AX30" s="28">
        <v>3.8522190000005327E-2</v>
      </c>
      <c r="AY30" s="28">
        <v>0</v>
      </c>
      <c r="AZ30" s="28">
        <v>10.932010741634555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1.216834471465966</v>
      </c>
      <c r="BG30" s="28">
        <v>0</v>
      </c>
      <c r="BH30" s="28">
        <v>0</v>
      </c>
      <c r="BI30" s="28">
        <v>0</v>
      </c>
      <c r="BJ30" s="28">
        <v>0.30101208196664164</v>
      </c>
      <c r="BK30" s="29">
        <f t="shared" si="8"/>
        <v>18.802834727866664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8.4193417999785219E-2</v>
      </c>
      <c r="I31" s="28">
        <v>0.11225892000009217</v>
      </c>
      <c r="J31" s="28">
        <v>0</v>
      </c>
      <c r="K31" s="28">
        <v>0</v>
      </c>
      <c r="L31" s="28">
        <v>0.53327204680043783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0.43759224543297093</v>
      </c>
      <c r="S31" s="28">
        <v>2.4946426666620485E-2</v>
      </c>
      <c r="T31" s="28">
        <v>0</v>
      </c>
      <c r="U31" s="28">
        <v>0</v>
      </c>
      <c r="V31" s="28">
        <v>0.3985075085334272</v>
      </c>
      <c r="W31" s="28">
        <v>4.9165573333339339E-2</v>
      </c>
      <c r="X31" s="28">
        <v>0</v>
      </c>
      <c r="Y31" s="28">
        <v>0</v>
      </c>
      <c r="Z31" s="28">
        <v>0</v>
      </c>
      <c r="AA31" s="28">
        <v>6.1456966666649175E-2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0.25357144469980292</v>
      </c>
      <c r="AH31" s="28">
        <v>0.12291393333339835</v>
      </c>
      <c r="AI31" s="28">
        <v>0</v>
      </c>
      <c r="AJ31" s="28">
        <v>0</v>
      </c>
      <c r="AK31" s="28">
        <v>6.1456966666649175E-2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13.456768581500897</v>
      </c>
      <c r="AW31" s="28">
        <v>3.5572693524360632</v>
      </c>
      <c r="AX31" s="28">
        <v>0</v>
      </c>
      <c r="AY31" s="28">
        <v>0</v>
      </c>
      <c r="AZ31" s="28">
        <v>9.2957818021388299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8.5057747727564621</v>
      </c>
      <c r="BG31" s="28">
        <v>0.15855897400002689</v>
      </c>
      <c r="BH31" s="28">
        <v>0.61456966666709179</v>
      </c>
      <c r="BI31" s="28">
        <v>0</v>
      </c>
      <c r="BJ31" s="28">
        <v>3.2959927289341491</v>
      </c>
      <c r="BK31" s="29">
        <f t="shared" si="8"/>
        <v>41.024051328566699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0.27789211069973824</v>
      </c>
      <c r="I32" s="28">
        <v>0</v>
      </c>
      <c r="J32" s="28">
        <v>0</v>
      </c>
      <c r="K32" s="28">
        <v>0</v>
      </c>
      <c r="L32" s="28">
        <v>0.62290884683350989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0.50607031899975174</v>
      </c>
      <c r="S32" s="28">
        <v>0</v>
      </c>
      <c r="T32" s="28">
        <v>0</v>
      </c>
      <c r="U32" s="28">
        <v>0</v>
      </c>
      <c r="V32" s="28">
        <v>1.2700870000003319</v>
      </c>
      <c r="W32" s="28">
        <v>8.427820899966465E-3</v>
      </c>
      <c r="X32" s="28">
        <v>3.2242893299871712E-2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0.36926786789853072</v>
      </c>
      <c r="AH32" s="28">
        <v>3.6041999999856592E-2</v>
      </c>
      <c r="AI32" s="28">
        <v>0</v>
      </c>
      <c r="AJ32" s="28">
        <v>0</v>
      </c>
      <c r="AK32" s="28">
        <v>0.20030651699920299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11.274045962591703</v>
      </c>
      <c r="AW32" s="28">
        <v>1.557217742860304</v>
      </c>
      <c r="AX32" s="28">
        <v>3.6041999999856592E-2</v>
      </c>
      <c r="AY32" s="28">
        <v>0</v>
      </c>
      <c r="AZ32" s="28">
        <v>8.8462316868678279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11.818120588448783</v>
      </c>
      <c r="BG32" s="28">
        <v>3.3323964114531406</v>
      </c>
      <c r="BH32" s="28">
        <v>0.54062999999784889</v>
      </c>
      <c r="BI32" s="28">
        <v>0</v>
      </c>
      <c r="BJ32" s="28">
        <v>4.3036335533497674</v>
      </c>
      <c r="BK32" s="29">
        <f t="shared" si="8"/>
        <v>45.03156332119999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0.20411629033322182</v>
      </c>
      <c r="I33" s="28">
        <v>0.1250654073333137</v>
      </c>
      <c r="J33" s="28">
        <v>0</v>
      </c>
      <c r="K33" s="28">
        <v>0</v>
      </c>
      <c r="L33" s="28">
        <v>10.331495979367531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0.3352516930328367</v>
      </c>
      <c r="S33" s="28">
        <v>0</v>
      </c>
      <c r="T33" s="28">
        <v>7.4629930000008171E-2</v>
      </c>
      <c r="U33" s="28">
        <v>0</v>
      </c>
      <c r="V33" s="28">
        <v>0.8698129603330953</v>
      </c>
      <c r="W33" s="28">
        <v>1.2914836000122634E-2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0.22336371350212095</v>
      </c>
      <c r="AH33" s="28">
        <v>0</v>
      </c>
      <c r="AI33" s="28">
        <v>0</v>
      </c>
      <c r="AJ33" s="28">
        <v>0</v>
      </c>
      <c r="AK33" s="28">
        <v>0.1613180424015318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4.6740482307402198</v>
      </c>
      <c r="AW33" s="28">
        <v>1.1788132100771564</v>
      </c>
      <c r="AX33" s="28">
        <v>0.62226028000590861</v>
      </c>
      <c r="AY33" s="28">
        <v>0</v>
      </c>
      <c r="AZ33" s="28">
        <v>5.8915240074527429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6.5730222240238092</v>
      </c>
      <c r="BG33" s="28">
        <v>3.0057205175280033</v>
      </c>
      <c r="BH33" s="28">
        <v>0.35222280000334455</v>
      </c>
      <c r="BI33" s="28">
        <v>0</v>
      </c>
      <c r="BJ33" s="28">
        <v>3.7247912405650405</v>
      </c>
      <c r="BK33" s="29">
        <f t="shared" si="8"/>
        <v>38.360371362700008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0.38683367727179063</v>
      </c>
      <c r="I34" s="28">
        <v>5.9845562800880381E-2</v>
      </c>
      <c r="J34" s="28">
        <v>0</v>
      </c>
      <c r="K34" s="28">
        <v>0</v>
      </c>
      <c r="L34" s="28">
        <v>5.7922582773517099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0.46445352130623252</v>
      </c>
      <c r="S34" s="28">
        <v>0</v>
      </c>
      <c r="T34" s="28">
        <v>0</v>
      </c>
      <c r="U34" s="28">
        <v>0</v>
      </c>
      <c r="V34" s="28">
        <v>0.20122131453606013</v>
      </c>
      <c r="W34" s="28">
        <v>1.8874545338449006E-3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4.1730593445147457E-2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4.0848847939830906</v>
      </c>
      <c r="AW34" s="28">
        <v>1.8104541171626715E-2</v>
      </c>
      <c r="AX34" s="28">
        <v>0</v>
      </c>
      <c r="AY34" s="28">
        <v>0</v>
      </c>
      <c r="AZ34" s="28">
        <v>1.4081991922057417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6.2549094657658699</v>
      </c>
      <c r="BG34" s="28">
        <v>1.4969953470721768E-2</v>
      </c>
      <c r="BH34" s="28">
        <v>0</v>
      </c>
      <c r="BI34" s="28">
        <v>0</v>
      </c>
      <c r="BJ34" s="28">
        <v>1.1259880963239686</v>
      </c>
      <c r="BK34" s="29">
        <f t="shared" si="8"/>
        <v>19.855286444166683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0.45663235053298867</v>
      </c>
      <c r="I35" s="28">
        <v>0.31090922999993931</v>
      </c>
      <c r="J35" s="28">
        <v>0.11515156666661454</v>
      </c>
      <c r="K35" s="28">
        <v>0</v>
      </c>
      <c r="L35" s="28">
        <v>12.745691235134611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0.93564074623291837</v>
      </c>
      <c r="S35" s="28">
        <v>0.23841328693323011</v>
      </c>
      <c r="T35" s="28">
        <v>0</v>
      </c>
      <c r="U35" s="28">
        <v>0</v>
      </c>
      <c r="V35" s="28">
        <v>1.3362172781663642</v>
      </c>
      <c r="W35" s="28">
        <v>5.6402883333228349E-3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0.18409184576703638</v>
      </c>
      <c r="AH35" s="28">
        <v>0</v>
      </c>
      <c r="AI35" s="28">
        <v>0</v>
      </c>
      <c r="AJ35" s="28">
        <v>0</v>
      </c>
      <c r="AK35" s="28">
        <v>2.2561153333091337E-3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6.0926407139141512</v>
      </c>
      <c r="AW35" s="28">
        <v>4.769478577185609</v>
      </c>
      <c r="AX35" s="28">
        <v>2.2561153333391339E-2</v>
      </c>
      <c r="AY35" s="28">
        <v>0</v>
      </c>
      <c r="AZ35" s="28">
        <v>6.8875792038247958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9.5372350687529472</v>
      </c>
      <c r="BG35" s="28">
        <v>0.2820144166677418</v>
      </c>
      <c r="BH35" s="28">
        <v>0.28201441666774174</v>
      </c>
      <c r="BI35" s="28">
        <v>0</v>
      </c>
      <c r="BJ35" s="28">
        <v>5.5498715786199684</v>
      </c>
      <c r="BK35" s="29">
        <f t="shared" si="8"/>
        <v>49.754039072066689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0.61068042333309869</v>
      </c>
      <c r="I36" s="28">
        <v>0.34472020000005632</v>
      </c>
      <c r="J36" s="28">
        <v>0</v>
      </c>
      <c r="K36" s="28">
        <v>0</v>
      </c>
      <c r="L36" s="28">
        <v>6.0052082593007805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0.47956831903277619</v>
      </c>
      <c r="S36" s="28">
        <v>1.1490673333333876</v>
      </c>
      <c r="T36" s="28">
        <v>0</v>
      </c>
      <c r="U36" s="28">
        <v>0</v>
      </c>
      <c r="V36" s="28">
        <v>1.0588655476665729</v>
      </c>
      <c r="W36" s="28">
        <v>3.3895050000007838E-3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0.16993011029993926</v>
      </c>
      <c r="AH36" s="28">
        <v>0</v>
      </c>
      <c r="AI36" s="28">
        <v>0</v>
      </c>
      <c r="AJ36" s="28">
        <v>0</v>
      </c>
      <c r="AK36" s="28">
        <v>1.9804075500004577E-2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4.4510614968324811</v>
      </c>
      <c r="AW36" s="28">
        <v>0.39544225000009137</v>
      </c>
      <c r="AX36" s="28">
        <v>0</v>
      </c>
      <c r="AY36" s="28">
        <v>0</v>
      </c>
      <c r="AZ36" s="28">
        <v>6.2451641587352134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5.646831955731356</v>
      </c>
      <c r="BG36" s="28">
        <v>0.39205274500009063</v>
      </c>
      <c r="BH36" s="28">
        <v>0.62140925000014358</v>
      </c>
      <c r="BI36" s="28">
        <v>0</v>
      </c>
      <c r="BJ36" s="28">
        <v>3.6648476414340023</v>
      </c>
      <c r="BK36" s="29">
        <f t="shared" si="8"/>
        <v>31.258043271199995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0.29017108690000787</v>
      </c>
      <c r="I37" s="28">
        <v>1.1557320000000327E-2</v>
      </c>
      <c r="J37" s="28">
        <v>0</v>
      </c>
      <c r="K37" s="28">
        <v>0</v>
      </c>
      <c r="L37" s="28">
        <v>6.5416172322001858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0.45596819183311293</v>
      </c>
      <c r="S37" s="28">
        <v>0.80901240000002306</v>
      </c>
      <c r="T37" s="28">
        <v>0</v>
      </c>
      <c r="U37" s="28">
        <v>0</v>
      </c>
      <c r="V37" s="28">
        <v>0.14441034170000408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7.5579242766588839E-2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3.4564645339988438</v>
      </c>
      <c r="AW37" s="28">
        <v>0.33069164333358875</v>
      </c>
      <c r="AX37" s="28">
        <v>0</v>
      </c>
      <c r="AY37" s="28">
        <v>0</v>
      </c>
      <c r="AZ37" s="28">
        <v>4.1185295494701419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3.887082188995119</v>
      </c>
      <c r="BG37" s="28">
        <v>0.28031910190022946</v>
      </c>
      <c r="BH37" s="28">
        <v>0.68301200000070295</v>
      </c>
      <c r="BI37" s="28">
        <v>0</v>
      </c>
      <c r="BJ37" s="28">
        <v>2.425064577501451</v>
      </c>
      <c r="BK37" s="29">
        <f t="shared" si="8"/>
        <v>23.509479410600001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0.82276084599351185</v>
      </c>
      <c r="I38" s="28">
        <v>8.9162770085103471</v>
      </c>
      <c r="J38" s="28">
        <v>249.62906600861572</v>
      </c>
      <c r="K38" s="28">
        <v>0</v>
      </c>
      <c r="L38" s="28">
        <v>171.72401662104275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0.9086686569468011</v>
      </c>
      <c r="S38" s="28">
        <v>0.88376346282664842</v>
      </c>
      <c r="T38" s="28">
        <v>0.77528914839425256</v>
      </c>
      <c r="U38" s="28">
        <v>0</v>
      </c>
      <c r="V38" s="28">
        <v>2.4744909001364706</v>
      </c>
      <c r="W38" s="28">
        <v>3.1847712642416918E-3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2.9291328417880329E-2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12.642954537994921</v>
      </c>
      <c r="AW38" s="28">
        <v>30.325927670698988</v>
      </c>
      <c r="AX38" s="28">
        <v>0.41758880669039017</v>
      </c>
      <c r="AY38" s="28">
        <v>0</v>
      </c>
      <c r="AZ38" s="28">
        <v>39.04301128460105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15.36148005593021</v>
      </c>
      <c r="BG38" s="28">
        <v>8.2519135514617439</v>
      </c>
      <c r="BH38" s="28">
        <v>14.035261843359592</v>
      </c>
      <c r="BI38" s="28">
        <v>0</v>
      </c>
      <c r="BJ38" s="28">
        <v>5.4554743167143345</v>
      </c>
      <c r="BK38" s="29">
        <f t="shared" si="8"/>
        <v>561.70042081959991</v>
      </c>
    </row>
    <row r="39" spans="1:63" x14ac:dyDescent="0.2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7.0729868466667942E-2</v>
      </c>
      <c r="I39" s="28">
        <v>2.5501899233666472</v>
      </c>
      <c r="J39" s="28">
        <v>0</v>
      </c>
      <c r="K39" s="28">
        <v>0</v>
      </c>
      <c r="L39" s="28">
        <v>2.4909501159333463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0.87151803666474337</v>
      </c>
      <c r="AW39" s="28">
        <v>0.68136101907199209</v>
      </c>
      <c r="AX39" s="28">
        <v>0</v>
      </c>
      <c r="AY39" s="28">
        <v>0</v>
      </c>
      <c r="AZ39" s="28">
        <v>1.9713713951118566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0.75282507073737537</v>
      </c>
      <c r="BG39" s="28">
        <v>8.1460833296675405E-5</v>
      </c>
      <c r="BH39" s="28">
        <v>8.8155713663002164E-2</v>
      </c>
      <c r="BI39" s="28">
        <v>0</v>
      </c>
      <c r="BJ39" s="28">
        <v>0.44153514081773448</v>
      </c>
      <c r="BK39" s="29">
        <f t="shared" si="8"/>
        <v>9.9187177446666617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0.20369391791247071</v>
      </c>
      <c r="I40" s="28">
        <v>0.30064604676668227</v>
      </c>
      <c r="J40" s="28">
        <v>0.1234575126666338</v>
      </c>
      <c r="K40" s="28">
        <v>0</v>
      </c>
      <c r="L40" s="28">
        <v>2.0724075310954753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0.38538730000114951</v>
      </c>
      <c r="S40" s="28">
        <v>0</v>
      </c>
      <c r="T40" s="28">
        <v>0</v>
      </c>
      <c r="U40" s="28">
        <v>0</v>
      </c>
      <c r="V40" s="28">
        <v>0.20386664065758631</v>
      </c>
      <c r="W40" s="28">
        <v>4.855199999825311E-6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4.0555021261686426E-2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2.6198031656098362</v>
      </c>
      <c r="AW40" s="28">
        <v>2.5394940456167117</v>
      </c>
      <c r="AX40" s="28">
        <v>0</v>
      </c>
      <c r="AY40" s="28">
        <v>0</v>
      </c>
      <c r="AZ40" s="28">
        <v>4.6751556363834341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3.5317692892951444</v>
      </c>
      <c r="BG40" s="28">
        <v>0.240961422417382</v>
      </c>
      <c r="BH40" s="28">
        <v>0</v>
      </c>
      <c r="BI40" s="28">
        <v>0</v>
      </c>
      <c r="BJ40" s="28">
        <v>1.3407454003158086</v>
      </c>
      <c r="BK40" s="29">
        <f t="shared" si="8"/>
        <v>18.277947785199999</v>
      </c>
    </row>
    <row r="41" spans="1:63" x14ac:dyDescent="0.2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3.7570212733261735E-2</v>
      </c>
      <c r="I41" s="28">
        <v>0</v>
      </c>
      <c r="J41" s="28">
        <v>0</v>
      </c>
      <c r="K41" s="28">
        <v>0</v>
      </c>
      <c r="L41" s="28">
        <v>1.431300020002352E-2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0.15742102813340875</v>
      </c>
      <c r="S41" s="28">
        <v>0</v>
      </c>
      <c r="T41" s="28">
        <v>0</v>
      </c>
      <c r="U41" s="28">
        <v>0</v>
      </c>
      <c r="V41" s="28">
        <v>6.4471416433305936E-2</v>
      </c>
      <c r="W41" s="28">
        <v>1.3546127154422516E-2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7.7309981097101105E-2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0.56921019313082644</v>
      </c>
      <c r="AW41" s="28">
        <v>0</v>
      </c>
      <c r="AX41" s="28">
        <v>0</v>
      </c>
      <c r="AY41" s="28">
        <v>0</v>
      </c>
      <c r="AZ41" s="28">
        <v>1.9093951249493784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1.358569687411415</v>
      </c>
      <c r="BG41" s="28">
        <v>0.35340920700018108</v>
      </c>
      <c r="BH41" s="28">
        <v>0</v>
      </c>
      <c r="BI41" s="28">
        <v>0</v>
      </c>
      <c r="BJ41" s="28">
        <v>0.60405678135667473</v>
      </c>
      <c r="BK41" s="29">
        <f t="shared" si="8"/>
        <v>5.1592727595999994</v>
      </c>
    </row>
    <row r="42" spans="1:63" x14ac:dyDescent="0.2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7.9732281833139768E-2</v>
      </c>
      <c r="I42" s="28">
        <v>0.3167507918666877</v>
      </c>
      <c r="J42" s="28">
        <v>0</v>
      </c>
      <c r="K42" s="28">
        <v>0</v>
      </c>
      <c r="L42" s="28">
        <v>2.2466034984671222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0.28660304309971629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7.5070353070928204E-3</v>
      </c>
      <c r="AH42" s="28">
        <v>0</v>
      </c>
      <c r="AI42" s="28">
        <v>0</v>
      </c>
      <c r="AJ42" s="28">
        <v>0</v>
      </c>
      <c r="AK42" s="28">
        <v>1.4613641380407306E-2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0.58001875895278832</v>
      </c>
      <c r="AW42" s="28">
        <v>4.679053121080877E-2</v>
      </c>
      <c r="AX42" s="28">
        <v>0</v>
      </c>
      <c r="AY42" s="28">
        <v>0</v>
      </c>
      <c r="AZ42" s="28">
        <v>0.58492688965467077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1.7134915410343761</v>
      </c>
      <c r="BG42" s="28">
        <v>0.99475836363977055</v>
      </c>
      <c r="BH42" s="28">
        <v>0.31196420609475101</v>
      </c>
      <c r="BI42" s="28">
        <v>0</v>
      </c>
      <c r="BJ42" s="28">
        <v>1.5985813949253376</v>
      </c>
      <c r="BK42" s="29">
        <f t="shared" si="8"/>
        <v>8.7823419774666682</v>
      </c>
    </row>
    <row r="43" spans="1:63" x14ac:dyDescent="0.2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0.40138485377255456</v>
      </c>
      <c r="I43" s="28">
        <v>0.57915276801192683</v>
      </c>
      <c r="J43" s="28">
        <v>0</v>
      </c>
      <c r="K43" s="28">
        <v>0</v>
      </c>
      <c r="L43" s="28">
        <v>1.0058103161500194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1.0364498387516297</v>
      </c>
      <c r="S43" s="28">
        <v>3.1218458505213817</v>
      </c>
      <c r="T43" s="28">
        <v>0</v>
      </c>
      <c r="U43" s="28">
        <v>0</v>
      </c>
      <c r="V43" s="28">
        <v>2.0956326616924859</v>
      </c>
      <c r="W43" s="28">
        <v>3.0954608752266428E-2</v>
      </c>
      <c r="X43" s="28">
        <v>0.13872329066826389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4.1566525990409796E-2</v>
      </c>
      <c r="AH43" s="28">
        <v>0</v>
      </c>
      <c r="AI43" s="28">
        <v>0</v>
      </c>
      <c r="AJ43" s="28">
        <v>0</v>
      </c>
      <c r="AK43" s="28">
        <v>0.16980001179853663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26.068867622862932</v>
      </c>
      <c r="AW43" s="28">
        <v>1.2457176807193118</v>
      </c>
      <c r="AX43" s="28">
        <v>3.7979040602949946E-2</v>
      </c>
      <c r="AY43" s="28">
        <v>0</v>
      </c>
      <c r="AZ43" s="28">
        <v>11.636281736559788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37.302895557608785</v>
      </c>
      <c r="BG43" s="28">
        <v>2.6850570912331486</v>
      </c>
      <c r="BH43" s="28">
        <v>3.1185743715524294</v>
      </c>
      <c r="BI43" s="28">
        <v>0</v>
      </c>
      <c r="BJ43" s="28">
        <v>25.689965278851183</v>
      </c>
      <c r="BK43" s="29">
        <f t="shared" si="8"/>
        <v>116.40665910609999</v>
      </c>
    </row>
    <row r="44" spans="1:63" x14ac:dyDescent="0.2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9.4782573172820754</v>
      </c>
      <c r="I44" s="28">
        <v>1826.1969988946908</v>
      </c>
      <c r="J44" s="28">
        <v>490.84220230455685</v>
      </c>
      <c r="K44" s="28">
        <v>0</v>
      </c>
      <c r="L44" s="28">
        <v>380.24887436590808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18.910209768847508</v>
      </c>
      <c r="S44" s="28">
        <v>217.22073378411568</v>
      </c>
      <c r="T44" s="28">
        <v>65.451608526040843</v>
      </c>
      <c r="U44" s="28">
        <v>0</v>
      </c>
      <c r="V44" s="28">
        <v>22.09276946412475</v>
      </c>
      <c r="W44" s="28">
        <v>0.12242215403704468</v>
      </c>
      <c r="X44" s="28">
        <v>0</v>
      </c>
      <c r="Y44" s="28">
        <v>0</v>
      </c>
      <c r="Z44" s="28">
        <v>0</v>
      </c>
      <c r="AA44" s="28">
        <v>1.3775781099476578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0.57055748870361533</v>
      </c>
      <c r="AH44" s="28">
        <v>0.53061862636981416</v>
      </c>
      <c r="AI44" s="28">
        <v>0</v>
      </c>
      <c r="AJ44" s="28">
        <v>0</v>
      </c>
      <c r="AK44" s="28">
        <v>1.9996929859489865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47.208922942039898</v>
      </c>
      <c r="AW44" s="28">
        <v>452.90913420873483</v>
      </c>
      <c r="AX44" s="28">
        <v>6.6775500174604444E-2</v>
      </c>
      <c r="AY44" s="28">
        <v>0</v>
      </c>
      <c r="AZ44" s="28">
        <v>178.40918761756092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106.09283667095468</v>
      </c>
      <c r="BG44" s="28">
        <v>74.238139745720133</v>
      </c>
      <c r="BH44" s="28">
        <v>72.947083215533326</v>
      </c>
      <c r="BI44" s="28">
        <v>0</v>
      </c>
      <c r="BJ44" s="28">
        <v>114.73632805887468</v>
      </c>
      <c r="BK44" s="29">
        <f t="shared" si="8"/>
        <v>4081.6509317501659</v>
      </c>
    </row>
    <row r="45" spans="1:63" x14ac:dyDescent="0.2">
      <c r="A45" s="23"/>
      <c r="B45" s="30" t="s">
        <v>92</v>
      </c>
      <c r="C45" s="31">
        <f t="shared" ref="C45:AH45" si="9">SUM(C29:C44)</f>
        <v>0</v>
      </c>
      <c r="D45" s="31">
        <f t="shared" si="9"/>
        <v>0</v>
      </c>
      <c r="E45" s="31">
        <f t="shared" si="9"/>
        <v>0</v>
      </c>
      <c r="F45" s="31">
        <f t="shared" si="9"/>
        <v>0</v>
      </c>
      <c r="G45" s="31">
        <f t="shared" si="9"/>
        <v>0</v>
      </c>
      <c r="H45" s="31">
        <f t="shared" si="9"/>
        <v>14.714676371230325</v>
      </c>
      <c r="I45" s="31">
        <f t="shared" si="9"/>
        <v>1904.477065610927</v>
      </c>
      <c r="J45" s="31">
        <f t="shared" si="9"/>
        <v>742.97910198103841</v>
      </c>
      <c r="K45" s="31">
        <f t="shared" si="9"/>
        <v>0</v>
      </c>
      <c r="L45" s="31">
        <f t="shared" si="9"/>
        <v>727.64670323427993</v>
      </c>
      <c r="M45" s="31">
        <f t="shared" si="9"/>
        <v>0</v>
      </c>
      <c r="N45" s="31">
        <f t="shared" si="9"/>
        <v>0</v>
      </c>
      <c r="O45" s="31">
        <f t="shared" si="9"/>
        <v>0</v>
      </c>
      <c r="P45" s="31">
        <f t="shared" si="9"/>
        <v>0</v>
      </c>
      <c r="Q45" s="31">
        <f t="shared" si="9"/>
        <v>0</v>
      </c>
      <c r="R45" s="31">
        <f t="shared" si="9"/>
        <v>26.613428134749743</v>
      </c>
      <c r="S45" s="31">
        <f t="shared" si="9"/>
        <v>230.78493638496113</v>
      </c>
      <c r="T45" s="31">
        <f t="shared" si="9"/>
        <v>67.061376062934769</v>
      </c>
      <c r="U45" s="31">
        <f t="shared" si="9"/>
        <v>0</v>
      </c>
      <c r="V45" s="31">
        <f t="shared" si="9"/>
        <v>38.442793652611684</v>
      </c>
      <c r="W45" s="31">
        <f t="shared" si="9"/>
        <v>0.26550676604021078</v>
      </c>
      <c r="X45" s="31">
        <f t="shared" si="9"/>
        <v>1.3486385206777916</v>
      </c>
      <c r="Y45" s="31">
        <f t="shared" si="9"/>
        <v>0</v>
      </c>
      <c r="Z45" s="31">
        <f t="shared" si="9"/>
        <v>0</v>
      </c>
      <c r="AA45" s="31">
        <f t="shared" si="9"/>
        <v>1.439035076614307</v>
      </c>
      <c r="AB45" s="31">
        <f t="shared" si="9"/>
        <v>0</v>
      </c>
      <c r="AC45" s="31">
        <f t="shared" si="9"/>
        <v>0</v>
      </c>
      <c r="AD45" s="31">
        <f t="shared" si="9"/>
        <v>0</v>
      </c>
      <c r="AE45" s="31">
        <f t="shared" si="9"/>
        <v>0</v>
      </c>
      <c r="AF45" s="31">
        <f t="shared" si="9"/>
        <v>0</v>
      </c>
      <c r="AG45" s="31">
        <f t="shared" si="9"/>
        <v>2.2492046098747318</v>
      </c>
      <c r="AH45" s="31">
        <f t="shared" si="9"/>
        <v>0.68957455970306913</v>
      </c>
      <c r="AI45" s="31">
        <f t="shared" ref="AI45:BJ45" si="10">SUM(AI29:AI44)</f>
        <v>0</v>
      </c>
      <c r="AJ45" s="31">
        <f t="shared" si="10"/>
        <v>0</v>
      </c>
      <c r="AK45" s="31">
        <f t="shared" si="10"/>
        <v>2.6997830635749138</v>
      </c>
      <c r="AL45" s="31">
        <f t="shared" si="10"/>
        <v>0</v>
      </c>
      <c r="AM45" s="31">
        <f t="shared" si="10"/>
        <v>0</v>
      </c>
      <c r="AN45" s="31">
        <f t="shared" si="10"/>
        <v>0</v>
      </c>
      <c r="AO45" s="31">
        <f t="shared" si="10"/>
        <v>0</v>
      </c>
      <c r="AP45" s="31">
        <f t="shared" si="10"/>
        <v>0</v>
      </c>
      <c r="AQ45" s="31">
        <f t="shared" si="10"/>
        <v>0</v>
      </c>
      <c r="AR45" s="31">
        <f t="shared" si="10"/>
        <v>0</v>
      </c>
      <c r="AS45" s="31">
        <f t="shared" si="10"/>
        <v>0</v>
      </c>
      <c r="AT45" s="31">
        <f t="shared" si="10"/>
        <v>0</v>
      </c>
      <c r="AU45" s="31">
        <f t="shared" si="10"/>
        <v>0</v>
      </c>
      <c r="AV45" s="31">
        <f t="shared" si="10"/>
        <v>164.96810232199894</v>
      </c>
      <c r="AW45" s="31">
        <f t="shared" si="10"/>
        <v>615.42092172810555</v>
      </c>
      <c r="AX45" s="31">
        <f t="shared" si="10"/>
        <v>6.1401237856581394</v>
      </c>
      <c r="AY45" s="31">
        <f t="shared" si="10"/>
        <v>0</v>
      </c>
      <c r="AZ45" s="31">
        <f t="shared" si="10"/>
        <v>404.55625218389946</v>
      </c>
      <c r="BA45" s="31">
        <f t="shared" si="10"/>
        <v>0</v>
      </c>
      <c r="BB45" s="31">
        <f t="shared" si="10"/>
        <v>0</v>
      </c>
      <c r="BC45" s="31">
        <f t="shared" si="10"/>
        <v>0</v>
      </c>
      <c r="BD45" s="31">
        <f t="shared" si="10"/>
        <v>0</v>
      </c>
      <c r="BE45" s="31">
        <f t="shared" si="10"/>
        <v>0</v>
      </c>
      <c r="BF45" s="31">
        <f t="shared" si="10"/>
        <v>242.47602832048631</v>
      </c>
      <c r="BG45" s="31">
        <f t="shared" si="10"/>
        <v>97.215259560272344</v>
      </c>
      <c r="BH45" s="31">
        <f t="shared" si="10"/>
        <v>105.57517143033226</v>
      </c>
      <c r="BI45" s="31">
        <f t="shared" si="10"/>
        <v>0</v>
      </c>
      <c r="BJ45" s="31">
        <f t="shared" si="10"/>
        <v>183.53568305849564</v>
      </c>
      <c r="BK45" s="29">
        <f t="shared" si="8"/>
        <v>5581.2993664184669</v>
      </c>
    </row>
    <row r="46" spans="1:63" x14ac:dyDescent="0.2">
      <c r="A46" s="23"/>
      <c r="B46" s="33" t="s">
        <v>82</v>
      </c>
      <c r="C46" s="28">
        <f t="shared" ref="C46:AH46" si="11">C9+C12+C21+C24+C27+C45</f>
        <v>0</v>
      </c>
      <c r="D46" s="28">
        <f t="shared" si="11"/>
        <v>0</v>
      </c>
      <c r="E46" s="28">
        <f t="shared" si="11"/>
        <v>0</v>
      </c>
      <c r="F46" s="28">
        <f t="shared" si="11"/>
        <v>0</v>
      </c>
      <c r="G46" s="28">
        <f t="shared" si="11"/>
        <v>0</v>
      </c>
      <c r="H46" s="28">
        <f t="shared" si="11"/>
        <v>23.313881401704101</v>
      </c>
      <c r="I46" s="28">
        <f t="shared" si="11"/>
        <v>10228.038639854183</v>
      </c>
      <c r="J46" s="28">
        <f t="shared" si="11"/>
        <v>3828.5540795367033</v>
      </c>
      <c r="K46" s="28">
        <f t="shared" si="11"/>
        <v>0</v>
      </c>
      <c r="L46" s="28">
        <f t="shared" si="11"/>
        <v>1069.6860144751472</v>
      </c>
      <c r="M46" s="28">
        <f t="shared" si="11"/>
        <v>0</v>
      </c>
      <c r="N46" s="28">
        <f t="shared" si="11"/>
        <v>0</v>
      </c>
      <c r="O46" s="28">
        <f t="shared" si="11"/>
        <v>0</v>
      </c>
      <c r="P46" s="28">
        <f t="shared" si="11"/>
        <v>0</v>
      </c>
      <c r="Q46" s="28">
        <f t="shared" si="11"/>
        <v>0</v>
      </c>
      <c r="R46" s="28">
        <f t="shared" si="11"/>
        <v>33.105604299903334</v>
      </c>
      <c r="S46" s="28">
        <f t="shared" si="11"/>
        <v>681.51157441458645</v>
      </c>
      <c r="T46" s="28">
        <f t="shared" si="11"/>
        <v>571.09484728770133</v>
      </c>
      <c r="U46" s="28">
        <f t="shared" si="11"/>
        <v>0</v>
      </c>
      <c r="V46" s="28">
        <f t="shared" si="11"/>
        <v>67.332664973339334</v>
      </c>
      <c r="W46" s="28">
        <f t="shared" si="11"/>
        <v>0.26856834489272696</v>
      </c>
      <c r="X46" s="28">
        <f t="shared" si="11"/>
        <v>61.614335946286253</v>
      </c>
      <c r="Y46" s="28">
        <f t="shared" si="11"/>
        <v>0</v>
      </c>
      <c r="Z46" s="28">
        <f t="shared" si="11"/>
        <v>0</v>
      </c>
      <c r="AA46" s="28">
        <f t="shared" si="11"/>
        <v>1.806007692328472</v>
      </c>
      <c r="AB46" s="28">
        <f t="shared" si="11"/>
        <v>0</v>
      </c>
      <c r="AC46" s="28">
        <f t="shared" si="11"/>
        <v>0</v>
      </c>
      <c r="AD46" s="28">
        <f t="shared" si="11"/>
        <v>0</v>
      </c>
      <c r="AE46" s="28">
        <f t="shared" si="11"/>
        <v>0</v>
      </c>
      <c r="AF46" s="28">
        <f t="shared" si="11"/>
        <v>0</v>
      </c>
      <c r="AG46" s="28">
        <f t="shared" si="11"/>
        <v>2.6104770955177083</v>
      </c>
      <c r="AH46" s="28">
        <f t="shared" si="11"/>
        <v>0.84236244425595164</v>
      </c>
      <c r="AI46" s="28">
        <f t="shared" ref="AI46:BJ46" si="12">AI9+AI12+AI21+AI24+AI27+AI45</f>
        <v>0</v>
      </c>
      <c r="AJ46" s="28">
        <f t="shared" si="12"/>
        <v>0</v>
      </c>
      <c r="AK46" s="28">
        <f t="shared" si="12"/>
        <v>4.3601854514310014</v>
      </c>
      <c r="AL46" s="28">
        <f t="shared" si="12"/>
        <v>0</v>
      </c>
      <c r="AM46" s="28">
        <f t="shared" si="12"/>
        <v>0</v>
      </c>
      <c r="AN46" s="28">
        <f t="shared" si="12"/>
        <v>0</v>
      </c>
      <c r="AO46" s="28">
        <f t="shared" si="12"/>
        <v>0</v>
      </c>
      <c r="AP46" s="28">
        <f t="shared" si="12"/>
        <v>0</v>
      </c>
      <c r="AQ46" s="28">
        <f t="shared" si="12"/>
        <v>0</v>
      </c>
      <c r="AR46" s="28">
        <f t="shared" si="12"/>
        <v>0</v>
      </c>
      <c r="AS46" s="28">
        <f t="shared" si="12"/>
        <v>0</v>
      </c>
      <c r="AT46" s="28">
        <f t="shared" si="12"/>
        <v>0</v>
      </c>
      <c r="AU46" s="28">
        <f t="shared" si="12"/>
        <v>0</v>
      </c>
      <c r="AV46" s="28">
        <f t="shared" si="12"/>
        <v>193.86734169433603</v>
      </c>
      <c r="AW46" s="28">
        <f t="shared" si="12"/>
        <v>1869.0396350444798</v>
      </c>
      <c r="AX46" s="28">
        <f t="shared" si="12"/>
        <v>115.47665670794864</v>
      </c>
      <c r="AY46" s="28">
        <f t="shared" si="12"/>
        <v>0</v>
      </c>
      <c r="AZ46" s="28">
        <f t="shared" si="12"/>
        <v>534.50521685049762</v>
      </c>
      <c r="BA46" s="28">
        <f t="shared" si="12"/>
        <v>0</v>
      </c>
      <c r="BB46" s="28">
        <f t="shared" si="12"/>
        <v>0</v>
      </c>
      <c r="BC46" s="28">
        <f t="shared" si="12"/>
        <v>0</v>
      </c>
      <c r="BD46" s="28">
        <f t="shared" si="12"/>
        <v>0</v>
      </c>
      <c r="BE46" s="28">
        <f t="shared" si="12"/>
        <v>0</v>
      </c>
      <c r="BF46" s="28">
        <f t="shared" si="12"/>
        <v>262.88005600979835</v>
      </c>
      <c r="BG46" s="28">
        <f t="shared" si="12"/>
        <v>170.08280000833821</v>
      </c>
      <c r="BH46" s="28">
        <f t="shared" si="12"/>
        <v>166.78349495702531</v>
      </c>
      <c r="BI46" s="28">
        <f t="shared" si="12"/>
        <v>0</v>
      </c>
      <c r="BJ46" s="28">
        <f t="shared" si="12"/>
        <v>232.98549413509824</v>
      </c>
      <c r="BK46" s="29">
        <f t="shared" si="8"/>
        <v>20119.759938625502</v>
      </c>
    </row>
    <row r="47" spans="1:63" ht="3.75" customHeight="1" x14ac:dyDescent="0.2">
      <c r="A47" s="23"/>
      <c r="B47" s="34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2"/>
    </row>
    <row r="48" spans="1:63" x14ac:dyDescent="0.2">
      <c r="A48" s="23" t="s">
        <v>1</v>
      </c>
      <c r="B48" s="24" t="s">
        <v>7</v>
      </c>
      <c r="C48" s="70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2"/>
    </row>
    <row r="49" spans="1:63" s="35" customFormat="1" x14ac:dyDescent="0.2">
      <c r="A49" s="23" t="s">
        <v>78</v>
      </c>
      <c r="B49" s="26" t="s">
        <v>2</v>
      </c>
      <c r="C49" s="77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9"/>
    </row>
    <row r="50" spans="1:63" s="35" customFormat="1" x14ac:dyDescent="0.2">
      <c r="A50" s="23"/>
      <c r="B50" s="27" t="s">
        <v>129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1.9120294718856718</v>
      </c>
      <c r="I50" s="28">
        <v>0.42197277851503923</v>
      </c>
      <c r="J50" s="28">
        <v>0</v>
      </c>
      <c r="K50" s="28">
        <v>0</v>
      </c>
      <c r="L50" s="28">
        <v>0.39491532368131094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2.6539155494713875</v>
      </c>
      <c r="S50" s="28">
        <v>0</v>
      </c>
      <c r="T50" s="28">
        <v>0</v>
      </c>
      <c r="U50" s="28">
        <v>0</v>
      </c>
      <c r="V50" s="28">
        <v>0.29205439531325805</v>
      </c>
      <c r="W50" s="28">
        <v>0.15621374262264051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0.60411373905856247</v>
      </c>
      <c r="AH50" s="28">
        <v>0</v>
      </c>
      <c r="AI50" s="28">
        <v>0</v>
      </c>
      <c r="AJ50" s="28">
        <v>0</v>
      </c>
      <c r="AK50" s="28">
        <v>9.610430072697751E-2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26.38172391842674</v>
      </c>
      <c r="AW50" s="28">
        <v>0.49346791779375354</v>
      </c>
      <c r="AX50" s="28">
        <v>0</v>
      </c>
      <c r="AY50" s="28">
        <v>0</v>
      </c>
      <c r="AZ50" s="28">
        <v>4.045337738375073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54.304686063380458</v>
      </c>
      <c r="BG50" s="28">
        <v>0.80707526551292341</v>
      </c>
      <c r="BH50" s="28">
        <v>0</v>
      </c>
      <c r="BI50" s="28">
        <v>0</v>
      </c>
      <c r="BJ50" s="28">
        <v>6.7678945443695708</v>
      </c>
      <c r="BK50" s="29">
        <f t="shared" ref="BK50:BK51" si="13">SUM(C50:BJ50)</f>
        <v>99.331504749133373</v>
      </c>
    </row>
    <row r="51" spans="1:63" s="35" customFormat="1" x14ac:dyDescent="0.2">
      <c r="A51" s="23"/>
      <c r="B51" s="27" t="s">
        <v>130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1.3819316754634303</v>
      </c>
      <c r="I51" s="28">
        <v>0.55444872316679794</v>
      </c>
      <c r="J51" s="28">
        <v>0</v>
      </c>
      <c r="K51" s="28">
        <v>0</v>
      </c>
      <c r="L51" s="28">
        <v>7.6466521000283609E-3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2.1927334187030945</v>
      </c>
      <c r="S51" s="28">
        <v>0</v>
      </c>
      <c r="T51" s="28">
        <v>0</v>
      </c>
      <c r="U51" s="28">
        <v>0</v>
      </c>
      <c r="V51" s="28">
        <v>2.1453975633315626E-2</v>
      </c>
      <c r="W51" s="28">
        <v>5.8846690265723686E-2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0.14186839409876326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80.685375157988346</v>
      </c>
      <c r="AW51" s="28">
        <v>0.17678125520798912</v>
      </c>
      <c r="AX51" s="28">
        <v>0</v>
      </c>
      <c r="AY51" s="28">
        <v>0</v>
      </c>
      <c r="AZ51" s="28">
        <v>4.9891895424692052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129.43755113947418</v>
      </c>
      <c r="BG51" s="28">
        <v>0</v>
      </c>
      <c r="BH51" s="28">
        <v>0</v>
      </c>
      <c r="BI51" s="28">
        <v>0</v>
      </c>
      <c r="BJ51" s="28">
        <v>1.0484044884959098</v>
      </c>
      <c r="BK51" s="29">
        <f t="shared" si="13"/>
        <v>220.6962311130668</v>
      </c>
    </row>
    <row r="52" spans="1:63" s="35" customFormat="1" x14ac:dyDescent="0.2">
      <c r="A52" s="23"/>
      <c r="B52" s="30" t="s">
        <v>87</v>
      </c>
      <c r="C52" s="36">
        <f>SUM(C50:C51)</f>
        <v>0</v>
      </c>
      <c r="D52" s="36">
        <f t="shared" ref="D52:BK52" si="14">SUM(D50:D51)</f>
        <v>0</v>
      </c>
      <c r="E52" s="36">
        <f t="shared" si="14"/>
        <v>0</v>
      </c>
      <c r="F52" s="36">
        <f t="shared" si="14"/>
        <v>0</v>
      </c>
      <c r="G52" s="36">
        <f t="shared" si="14"/>
        <v>0</v>
      </c>
      <c r="H52" s="36">
        <f t="shared" si="14"/>
        <v>3.2939611473491022</v>
      </c>
      <c r="I52" s="36">
        <f t="shared" si="14"/>
        <v>0.97642150168183717</v>
      </c>
      <c r="J52" s="36">
        <f t="shared" si="14"/>
        <v>0</v>
      </c>
      <c r="K52" s="36">
        <f t="shared" si="14"/>
        <v>0</v>
      </c>
      <c r="L52" s="36">
        <f t="shared" si="14"/>
        <v>0.40256197578133929</v>
      </c>
      <c r="M52" s="36">
        <f t="shared" si="14"/>
        <v>0</v>
      </c>
      <c r="N52" s="36">
        <f t="shared" si="14"/>
        <v>0</v>
      </c>
      <c r="O52" s="36">
        <f t="shared" si="14"/>
        <v>0</v>
      </c>
      <c r="P52" s="36">
        <f t="shared" si="14"/>
        <v>0</v>
      </c>
      <c r="Q52" s="36">
        <f t="shared" si="14"/>
        <v>0</v>
      </c>
      <c r="R52" s="36">
        <f t="shared" si="14"/>
        <v>4.846648968174482</v>
      </c>
      <c r="S52" s="36">
        <f t="shared" si="14"/>
        <v>0</v>
      </c>
      <c r="T52" s="36">
        <f t="shared" si="14"/>
        <v>0</v>
      </c>
      <c r="U52" s="36">
        <f t="shared" si="14"/>
        <v>0</v>
      </c>
      <c r="V52" s="36">
        <f t="shared" si="14"/>
        <v>0.31350837094657369</v>
      </c>
      <c r="W52" s="36">
        <f t="shared" si="14"/>
        <v>0.21506043288836418</v>
      </c>
      <c r="X52" s="36">
        <f t="shared" si="14"/>
        <v>0</v>
      </c>
      <c r="Y52" s="36">
        <f t="shared" si="14"/>
        <v>0</v>
      </c>
      <c r="Z52" s="36">
        <f t="shared" si="14"/>
        <v>0</v>
      </c>
      <c r="AA52" s="36">
        <f t="shared" si="14"/>
        <v>0</v>
      </c>
      <c r="AB52" s="36">
        <f t="shared" si="14"/>
        <v>0</v>
      </c>
      <c r="AC52" s="36">
        <f t="shared" si="14"/>
        <v>0</v>
      </c>
      <c r="AD52" s="36">
        <f t="shared" si="14"/>
        <v>0</v>
      </c>
      <c r="AE52" s="36">
        <f t="shared" si="14"/>
        <v>0</v>
      </c>
      <c r="AF52" s="36">
        <f t="shared" si="14"/>
        <v>0</v>
      </c>
      <c r="AG52" s="36">
        <f t="shared" si="14"/>
        <v>0.74598213315732576</v>
      </c>
      <c r="AH52" s="36">
        <f t="shared" si="14"/>
        <v>0</v>
      </c>
      <c r="AI52" s="36">
        <f t="shared" si="14"/>
        <v>0</v>
      </c>
      <c r="AJ52" s="36">
        <f t="shared" si="14"/>
        <v>0</v>
      </c>
      <c r="AK52" s="36">
        <f t="shared" si="14"/>
        <v>9.610430072697751E-2</v>
      </c>
      <c r="AL52" s="36">
        <f t="shared" si="14"/>
        <v>0</v>
      </c>
      <c r="AM52" s="36">
        <f t="shared" si="14"/>
        <v>0</v>
      </c>
      <c r="AN52" s="36">
        <f t="shared" si="14"/>
        <v>0</v>
      </c>
      <c r="AO52" s="36">
        <f t="shared" si="14"/>
        <v>0</v>
      </c>
      <c r="AP52" s="36">
        <f t="shared" si="14"/>
        <v>0</v>
      </c>
      <c r="AQ52" s="36">
        <f t="shared" si="14"/>
        <v>0</v>
      </c>
      <c r="AR52" s="36">
        <f t="shared" si="14"/>
        <v>0</v>
      </c>
      <c r="AS52" s="36">
        <f t="shared" si="14"/>
        <v>0</v>
      </c>
      <c r="AT52" s="36">
        <f t="shared" si="14"/>
        <v>0</v>
      </c>
      <c r="AU52" s="36">
        <f t="shared" si="14"/>
        <v>0</v>
      </c>
      <c r="AV52" s="36">
        <f t="shared" si="14"/>
        <v>107.06709907641509</v>
      </c>
      <c r="AW52" s="36">
        <f t="shared" si="14"/>
        <v>0.67024917300174269</v>
      </c>
      <c r="AX52" s="36">
        <f t="shared" si="14"/>
        <v>0</v>
      </c>
      <c r="AY52" s="36">
        <f t="shared" si="14"/>
        <v>0</v>
      </c>
      <c r="AZ52" s="36">
        <f t="shared" si="14"/>
        <v>9.0345272808442783</v>
      </c>
      <c r="BA52" s="36">
        <f t="shared" si="14"/>
        <v>0</v>
      </c>
      <c r="BB52" s="36">
        <f t="shared" si="14"/>
        <v>0</v>
      </c>
      <c r="BC52" s="36">
        <f t="shared" si="14"/>
        <v>0</v>
      </c>
      <c r="BD52" s="36">
        <f t="shared" si="14"/>
        <v>0</v>
      </c>
      <c r="BE52" s="36">
        <f t="shared" si="14"/>
        <v>0</v>
      </c>
      <c r="BF52" s="36">
        <f t="shared" si="14"/>
        <v>183.74223720285465</v>
      </c>
      <c r="BG52" s="36">
        <f t="shared" si="14"/>
        <v>0.80707526551292341</v>
      </c>
      <c r="BH52" s="36">
        <f t="shared" si="14"/>
        <v>0</v>
      </c>
      <c r="BI52" s="36">
        <f t="shared" si="14"/>
        <v>0</v>
      </c>
      <c r="BJ52" s="36">
        <f t="shared" si="14"/>
        <v>7.8162990328654809</v>
      </c>
      <c r="BK52" s="36">
        <f t="shared" si="14"/>
        <v>320.02773586220019</v>
      </c>
    </row>
    <row r="53" spans="1:63" x14ac:dyDescent="0.2">
      <c r="A53" s="23" t="s">
        <v>79</v>
      </c>
      <c r="B53" s="26" t="s">
        <v>16</v>
      </c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2"/>
    </row>
    <row r="54" spans="1:63" x14ac:dyDescent="0.2">
      <c r="A54" s="23"/>
      <c r="B54" s="27" t="s">
        <v>146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1.7478595114022852</v>
      </c>
      <c r="I54" s="28">
        <v>1.9506098914084014</v>
      </c>
      <c r="J54" s="28">
        <v>0</v>
      </c>
      <c r="K54" s="28">
        <v>0</v>
      </c>
      <c r="L54" s="28">
        <v>7.5998672480026919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1.7895598234466443</v>
      </c>
      <c r="S54" s="28">
        <v>0.51576779955991647</v>
      </c>
      <c r="T54" s="28">
        <v>0</v>
      </c>
      <c r="U54" s="28">
        <v>0</v>
      </c>
      <c r="V54" s="28">
        <v>2.0572022089133855</v>
      </c>
      <c r="W54" s="28">
        <v>3.1529457131071047E-2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0.28898677468365308</v>
      </c>
      <c r="AH54" s="28">
        <v>7.9565943328936919E-2</v>
      </c>
      <c r="AI54" s="28">
        <v>0</v>
      </c>
      <c r="AJ54" s="28">
        <v>0</v>
      </c>
      <c r="AK54" s="28">
        <v>0.4643759296411355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10.909613158657899</v>
      </c>
      <c r="AW54" s="28">
        <v>2.074579691146039</v>
      </c>
      <c r="AX54" s="28">
        <v>0</v>
      </c>
      <c r="AY54" s="28">
        <v>0</v>
      </c>
      <c r="AZ54" s="28">
        <v>13.609040698356992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19.687918840015517</v>
      </c>
      <c r="BG54" s="28">
        <v>0.61972248060747004</v>
      </c>
      <c r="BH54" s="28">
        <v>0.28416408331771753</v>
      </c>
      <c r="BI54" s="28">
        <v>0</v>
      </c>
      <c r="BJ54" s="28">
        <v>7.3146906566802459</v>
      </c>
      <c r="BK54" s="29">
        <f t="shared" ref="BK54:BK65" si="15">SUM(C54:BJ54)</f>
        <v>71.025054196300005</v>
      </c>
    </row>
    <row r="55" spans="1:63" x14ac:dyDescent="0.2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0.47666745599977278</v>
      </c>
      <c r="I55" s="28">
        <v>0.55524183333335375</v>
      </c>
      <c r="J55" s="28">
        <v>0</v>
      </c>
      <c r="K55" s="28">
        <v>0</v>
      </c>
      <c r="L55" s="28">
        <v>15.761757972934625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0.83622286976603943</v>
      </c>
      <c r="S55" s="28">
        <v>0.22209673333332153</v>
      </c>
      <c r="T55" s="28">
        <v>0</v>
      </c>
      <c r="U55" s="28">
        <v>0</v>
      </c>
      <c r="V55" s="28">
        <v>0.40202824183287178</v>
      </c>
      <c r="W55" s="28">
        <v>1.6618048299978361E-2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0.4789604762660109</v>
      </c>
      <c r="AH55" s="28">
        <v>0</v>
      </c>
      <c r="AI55" s="28">
        <v>0</v>
      </c>
      <c r="AJ55" s="28">
        <v>0</v>
      </c>
      <c r="AK55" s="28">
        <v>0.16166829769978949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9.2066872486169036</v>
      </c>
      <c r="AW55" s="28">
        <v>0.5841861932992598</v>
      </c>
      <c r="AX55" s="28">
        <v>0</v>
      </c>
      <c r="AY55" s="28">
        <v>0</v>
      </c>
      <c r="AZ55" s="28">
        <v>4.849698358727748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19.507437031899421</v>
      </c>
      <c r="BG55" s="28">
        <v>0.66219374583233781</v>
      </c>
      <c r="BH55" s="28">
        <v>0</v>
      </c>
      <c r="BI55" s="28">
        <v>0</v>
      </c>
      <c r="BJ55" s="28">
        <v>7.107566595325209</v>
      </c>
      <c r="BK55" s="29">
        <f t="shared" si="15"/>
        <v>60.829031103166649</v>
      </c>
    </row>
    <row r="56" spans="1:63" x14ac:dyDescent="0.2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0.58293070679992909</v>
      </c>
      <c r="I56" s="28">
        <v>0</v>
      </c>
      <c r="J56" s="28">
        <v>0</v>
      </c>
      <c r="K56" s="28">
        <v>0</v>
      </c>
      <c r="L56" s="28">
        <v>9.7288300721005321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0.36179132503291855</v>
      </c>
      <c r="S56" s="28">
        <v>2.1105100000001049E-2</v>
      </c>
      <c r="T56" s="28">
        <v>0</v>
      </c>
      <c r="U56" s="28">
        <v>0</v>
      </c>
      <c r="V56" s="28">
        <v>0.3442769436666171</v>
      </c>
      <c r="W56" s="28">
        <v>3.128694499902929E-3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6.848421823320186E-2</v>
      </c>
      <c r="AH56" s="28">
        <v>0</v>
      </c>
      <c r="AI56" s="28">
        <v>0</v>
      </c>
      <c r="AJ56" s="28">
        <v>0</v>
      </c>
      <c r="AK56" s="28">
        <v>3.1134728766546851E-2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5.2902609158970337</v>
      </c>
      <c r="AW56" s="28">
        <v>0.41793926196722886</v>
      </c>
      <c r="AX56" s="28">
        <v>0</v>
      </c>
      <c r="AY56" s="28">
        <v>0</v>
      </c>
      <c r="AZ56" s="28">
        <v>5.0422143175063479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10.881323310859647</v>
      </c>
      <c r="BG56" s="28">
        <v>0.41886899283383028</v>
      </c>
      <c r="BH56" s="28">
        <v>0</v>
      </c>
      <c r="BI56" s="28">
        <v>0</v>
      </c>
      <c r="BJ56" s="28">
        <v>3.3153793512695979</v>
      </c>
      <c r="BK56" s="29">
        <f t="shared" si="15"/>
        <v>36.50766793943334</v>
      </c>
    </row>
    <row r="57" spans="1:63" x14ac:dyDescent="0.2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2.0675766114115008</v>
      </c>
      <c r="I57" s="28">
        <v>11.839319817611692</v>
      </c>
      <c r="J57" s="28">
        <v>0</v>
      </c>
      <c r="K57" s="28">
        <v>0</v>
      </c>
      <c r="L57" s="28">
        <v>69.242041030772768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2.0942904805710807</v>
      </c>
      <c r="S57" s="28">
        <v>0.20104129066676718</v>
      </c>
      <c r="T57" s="28">
        <v>0</v>
      </c>
      <c r="U57" s="28">
        <v>0</v>
      </c>
      <c r="V57" s="28">
        <v>0.41899642423278222</v>
      </c>
      <c r="W57" s="28">
        <v>8.4280384672726166E-2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0.46610297674828327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89.964872827559873</v>
      </c>
      <c r="AW57" s="28">
        <v>4.4525493647223193</v>
      </c>
      <c r="AX57" s="28">
        <v>0</v>
      </c>
      <c r="AY57" s="28">
        <v>0</v>
      </c>
      <c r="AZ57" s="28">
        <v>9.8421282575696498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155.91810285843067</v>
      </c>
      <c r="BG57" s="28">
        <v>1.7548410387174127</v>
      </c>
      <c r="BH57" s="28">
        <v>1.0964767133227698E-2</v>
      </c>
      <c r="BI57" s="28">
        <v>0</v>
      </c>
      <c r="BJ57" s="28">
        <v>6.6947723399458674</v>
      </c>
      <c r="BK57" s="29">
        <f t="shared" si="15"/>
        <v>355.0518804707666</v>
      </c>
    </row>
    <row r="58" spans="1:63" x14ac:dyDescent="0.2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3.6605521104465018</v>
      </c>
      <c r="I58" s="28">
        <v>5.1147013193875068</v>
      </c>
      <c r="J58" s="28">
        <v>0</v>
      </c>
      <c r="K58" s="28">
        <v>0</v>
      </c>
      <c r="L58" s="28">
        <v>41.385237716776281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4.9166319065735316</v>
      </c>
      <c r="S58" s="28">
        <v>44.739085528493668</v>
      </c>
      <c r="T58" s="28">
        <v>0</v>
      </c>
      <c r="U58" s="28">
        <v>0</v>
      </c>
      <c r="V58" s="28">
        <v>2.1220342718891403</v>
      </c>
      <c r="W58" s="28">
        <v>0.10907839766078473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0.90138392278894697</v>
      </c>
      <c r="AH58" s="28">
        <v>0</v>
      </c>
      <c r="AI58" s="28">
        <v>0</v>
      </c>
      <c r="AJ58" s="28">
        <v>0</v>
      </c>
      <c r="AK58" s="28">
        <v>7.5178289187609854E-2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34.76112307826655</v>
      </c>
      <c r="AW58" s="28">
        <v>2.716941444841785</v>
      </c>
      <c r="AX58" s="28">
        <v>0</v>
      </c>
      <c r="AY58" s="28">
        <v>0</v>
      </c>
      <c r="AZ58" s="28">
        <v>5.48978434461959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79.621443199254259</v>
      </c>
      <c r="BG58" s="28">
        <v>2.0823564664933958</v>
      </c>
      <c r="BH58" s="28">
        <v>6.4147753992339039E-3</v>
      </c>
      <c r="BI58" s="28">
        <v>0</v>
      </c>
      <c r="BJ58" s="28">
        <v>10.111812135187682</v>
      </c>
      <c r="BK58" s="29">
        <f t="shared" si="15"/>
        <v>237.81375890726645</v>
      </c>
    </row>
    <row r="59" spans="1:63" x14ac:dyDescent="0.2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0.93112327412032847</v>
      </c>
      <c r="I59" s="28">
        <v>0.22042869755682937</v>
      </c>
      <c r="J59" s="28">
        <v>0</v>
      </c>
      <c r="K59" s="28">
        <v>0</v>
      </c>
      <c r="L59" s="28">
        <v>4.0308794983528484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0.7834823217939838</v>
      </c>
      <c r="S59" s="28">
        <v>2.7225291971631833</v>
      </c>
      <c r="T59" s="28">
        <v>0</v>
      </c>
      <c r="U59" s="28">
        <v>0</v>
      </c>
      <c r="V59" s="28">
        <v>0.74341082807949044</v>
      </c>
      <c r="W59" s="28">
        <v>8.4963031850952206E-3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6.9161945143366071E-2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3.9203660938556286</v>
      </c>
      <c r="AW59" s="28">
        <v>0.11658505629180002</v>
      </c>
      <c r="AX59" s="28">
        <v>0</v>
      </c>
      <c r="AY59" s="28">
        <v>0</v>
      </c>
      <c r="AZ59" s="28">
        <v>1.4168666585219023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4.9619730762276504</v>
      </c>
      <c r="BG59" s="28">
        <v>0.10607009004265192</v>
      </c>
      <c r="BH59" s="28">
        <v>0</v>
      </c>
      <c r="BI59" s="28">
        <v>0</v>
      </c>
      <c r="BJ59" s="28">
        <v>0.72154243759857439</v>
      </c>
      <c r="BK59" s="29">
        <f t="shared" si="15"/>
        <v>20.752915477933335</v>
      </c>
    </row>
    <row r="60" spans="1:63" x14ac:dyDescent="0.2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0.89406802001540941</v>
      </c>
      <c r="I60" s="28">
        <v>0.19576584880749726</v>
      </c>
      <c r="J60" s="28">
        <v>0</v>
      </c>
      <c r="K60" s="28">
        <v>0</v>
      </c>
      <c r="L60" s="28">
        <v>0.5719494429530021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0.55262406422499222</v>
      </c>
      <c r="S60" s="28">
        <v>0.27569603432091333</v>
      </c>
      <c r="T60" s="28">
        <v>0</v>
      </c>
      <c r="U60" s="28">
        <v>0</v>
      </c>
      <c r="V60" s="28">
        <v>0.13840626647818643</v>
      </c>
      <c r="W60" s="28">
        <v>1.1746443184168454E-2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1.5011939198639919E-2</v>
      </c>
      <c r="AH60" s="28">
        <v>0</v>
      </c>
      <c r="AI60" s="28">
        <v>0</v>
      </c>
      <c r="AJ60" s="28">
        <v>0</v>
      </c>
      <c r="AK60" s="28">
        <v>3.1638423171862043E-4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5.299732922561339</v>
      </c>
      <c r="AW60" s="28">
        <v>0.36148217099907515</v>
      </c>
      <c r="AX60" s="28">
        <v>0</v>
      </c>
      <c r="AY60" s="28">
        <v>0</v>
      </c>
      <c r="AZ60" s="28">
        <v>0.63327738565959257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5.4612288569668914</v>
      </c>
      <c r="BG60" s="28">
        <v>0.26229569655612683</v>
      </c>
      <c r="BH60" s="28">
        <v>0</v>
      </c>
      <c r="BI60" s="28">
        <v>0</v>
      </c>
      <c r="BJ60" s="28">
        <v>0.6954824987091156</v>
      </c>
      <c r="BK60" s="29">
        <f t="shared" si="15"/>
        <v>15.369083974866669</v>
      </c>
    </row>
    <row r="61" spans="1:63" x14ac:dyDescent="0.2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0.40883463110573104</v>
      </c>
      <c r="I61" s="28">
        <v>0.56322596244233014</v>
      </c>
      <c r="J61" s="28">
        <v>0</v>
      </c>
      <c r="K61" s="28">
        <v>0</v>
      </c>
      <c r="L61" s="28">
        <v>10.034696969060581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0.80149558624519035</v>
      </c>
      <c r="S61" s="28">
        <v>0</v>
      </c>
      <c r="T61" s="28">
        <v>0</v>
      </c>
      <c r="U61" s="28">
        <v>0</v>
      </c>
      <c r="V61" s="28">
        <v>0.83461858984617088</v>
      </c>
      <c r="W61" s="28">
        <v>9.0960217450700459E-2</v>
      </c>
      <c r="X61" s="28">
        <v>5.2556599990719165E-3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0.1655719341705621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16.888237202001246</v>
      </c>
      <c r="AW61" s="28">
        <v>0.6634267916839105</v>
      </c>
      <c r="AX61" s="28">
        <v>0</v>
      </c>
      <c r="AY61" s="28">
        <v>0</v>
      </c>
      <c r="AZ61" s="28">
        <v>0.92009695110839329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31.826999721264443</v>
      </c>
      <c r="BG61" s="28">
        <v>0.36483879587560653</v>
      </c>
      <c r="BH61" s="28">
        <v>0</v>
      </c>
      <c r="BI61" s="28">
        <v>0</v>
      </c>
      <c r="BJ61" s="28">
        <v>1.372032416579184</v>
      </c>
      <c r="BK61" s="29">
        <f t="shared" si="15"/>
        <v>64.94029142883312</v>
      </c>
    </row>
    <row r="62" spans="1:63" x14ac:dyDescent="0.2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2.8380917773908543</v>
      </c>
      <c r="I62" s="28">
        <v>0.84982441002242504</v>
      </c>
      <c r="J62" s="28">
        <v>6.5767566663255055</v>
      </c>
      <c r="K62" s="28">
        <v>0</v>
      </c>
      <c r="L62" s="28">
        <v>22.808963190797261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3.865999434271099</v>
      </c>
      <c r="S62" s="28">
        <v>1.428690672192503</v>
      </c>
      <c r="T62" s="28">
        <v>0</v>
      </c>
      <c r="U62" s="28">
        <v>0</v>
      </c>
      <c r="V62" s="28">
        <v>1.2968927550336902</v>
      </c>
      <c r="W62" s="28">
        <v>8.9649676964281E-2</v>
      </c>
      <c r="X62" s="28">
        <v>0</v>
      </c>
      <c r="Y62" s="28">
        <v>0</v>
      </c>
      <c r="Z62" s="28">
        <v>0</v>
      </c>
      <c r="AA62" s="28">
        <v>5.6516864332468469E-2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0.71839783212133645</v>
      </c>
      <c r="AH62" s="28">
        <v>0</v>
      </c>
      <c r="AI62" s="28">
        <v>0</v>
      </c>
      <c r="AJ62" s="28">
        <v>0</v>
      </c>
      <c r="AK62" s="28">
        <v>0.23189593426308813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20.51618368645487</v>
      </c>
      <c r="AW62" s="28">
        <v>2.8777151502066216</v>
      </c>
      <c r="AX62" s="28">
        <v>0</v>
      </c>
      <c r="AY62" s="28">
        <v>0</v>
      </c>
      <c r="AZ62" s="28">
        <v>15.185069044225333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45.335415615230104</v>
      </c>
      <c r="BG62" s="28">
        <v>1.2129581966674463</v>
      </c>
      <c r="BH62" s="28">
        <v>0</v>
      </c>
      <c r="BI62" s="28">
        <v>0</v>
      </c>
      <c r="BJ62" s="28">
        <v>16.82059269643446</v>
      </c>
      <c r="BK62" s="29">
        <f t="shared" si="15"/>
        <v>142.70961360293333</v>
      </c>
    </row>
    <row r="63" spans="1:63" x14ac:dyDescent="0.2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0.84018860523296368</v>
      </c>
      <c r="I63" s="28">
        <v>0</v>
      </c>
      <c r="J63" s="28">
        <v>0</v>
      </c>
      <c r="K63" s="28">
        <v>0</v>
      </c>
      <c r="L63" s="28">
        <v>8.5551921986675126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0.74377848536619251</v>
      </c>
      <c r="S63" s="28">
        <v>0</v>
      </c>
      <c r="T63" s="28">
        <v>0</v>
      </c>
      <c r="U63" s="28">
        <v>0</v>
      </c>
      <c r="V63" s="28">
        <v>9.4442955333327749E-2</v>
      </c>
      <c r="W63" s="28">
        <v>3.2858299366620276E-2</v>
      </c>
      <c r="X63" s="28">
        <v>0</v>
      </c>
      <c r="Y63" s="28">
        <v>0</v>
      </c>
      <c r="Z63" s="28">
        <v>0</v>
      </c>
      <c r="AA63" s="28">
        <v>5.213943333357153E-3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0.3046883565361399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6.370126917013363</v>
      </c>
      <c r="AW63" s="28">
        <v>0.22005447830231217</v>
      </c>
      <c r="AX63" s="28">
        <v>0</v>
      </c>
      <c r="AY63" s="28">
        <v>0</v>
      </c>
      <c r="AZ63" s="28">
        <v>1.12894366370934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14.268208676848536</v>
      </c>
      <c r="BG63" s="28">
        <v>0.47300893920508497</v>
      </c>
      <c r="BH63" s="28">
        <v>0</v>
      </c>
      <c r="BI63" s="28">
        <v>0</v>
      </c>
      <c r="BJ63" s="28">
        <v>2.0285392762186412</v>
      </c>
      <c r="BK63" s="29">
        <f t="shared" si="15"/>
        <v>35.065244795133395</v>
      </c>
    </row>
    <row r="64" spans="1:63" x14ac:dyDescent="0.2">
      <c r="A64" s="23"/>
      <c r="B64" s="30" t="s">
        <v>88</v>
      </c>
      <c r="C64" s="28">
        <f t="shared" ref="C64:AH64" si="16">SUM(C54:C63)</f>
        <v>0</v>
      </c>
      <c r="D64" s="28">
        <f t="shared" si="16"/>
        <v>0</v>
      </c>
      <c r="E64" s="28">
        <f t="shared" si="16"/>
        <v>0</v>
      </c>
      <c r="F64" s="28">
        <f t="shared" si="16"/>
        <v>0</v>
      </c>
      <c r="G64" s="28">
        <f t="shared" si="16"/>
        <v>0</v>
      </c>
      <c r="H64" s="28">
        <f t="shared" si="16"/>
        <v>14.447892703925277</v>
      </c>
      <c r="I64" s="28">
        <f t="shared" si="16"/>
        <v>21.289117780570038</v>
      </c>
      <c r="J64" s="28">
        <f t="shared" si="16"/>
        <v>6.5767566663255055</v>
      </c>
      <c r="K64" s="28">
        <f t="shared" si="16"/>
        <v>0</v>
      </c>
      <c r="L64" s="28">
        <f t="shared" si="16"/>
        <v>189.7194153404181</v>
      </c>
      <c r="M64" s="28">
        <f t="shared" si="16"/>
        <v>0</v>
      </c>
      <c r="N64" s="28">
        <f t="shared" si="16"/>
        <v>0</v>
      </c>
      <c r="O64" s="28">
        <f t="shared" si="16"/>
        <v>0</v>
      </c>
      <c r="P64" s="28">
        <f t="shared" si="16"/>
        <v>0</v>
      </c>
      <c r="Q64" s="28">
        <f t="shared" si="16"/>
        <v>0</v>
      </c>
      <c r="R64" s="28">
        <f t="shared" si="16"/>
        <v>16.745876297291673</v>
      </c>
      <c r="S64" s="28">
        <f t="shared" si="16"/>
        <v>50.126012355730275</v>
      </c>
      <c r="T64" s="28">
        <f t="shared" si="16"/>
        <v>0</v>
      </c>
      <c r="U64" s="28">
        <f t="shared" si="16"/>
        <v>0</v>
      </c>
      <c r="V64" s="28">
        <f t="shared" si="16"/>
        <v>8.452309485305662</v>
      </c>
      <c r="W64" s="28">
        <f t="shared" si="16"/>
        <v>0.47834592241532858</v>
      </c>
      <c r="X64" s="28">
        <f t="shared" si="16"/>
        <v>5.2556599990719165E-3</v>
      </c>
      <c r="Y64" s="28">
        <f t="shared" si="16"/>
        <v>0</v>
      </c>
      <c r="Z64" s="28">
        <f t="shared" si="16"/>
        <v>0</v>
      </c>
      <c r="AA64" s="28">
        <f t="shared" si="16"/>
        <v>6.1730807665825622E-2</v>
      </c>
      <c r="AB64" s="28">
        <f t="shared" si="16"/>
        <v>0</v>
      </c>
      <c r="AC64" s="28">
        <f t="shared" si="16"/>
        <v>0</v>
      </c>
      <c r="AD64" s="28">
        <f t="shared" si="16"/>
        <v>0</v>
      </c>
      <c r="AE64" s="28">
        <f t="shared" si="16"/>
        <v>0</v>
      </c>
      <c r="AF64" s="28">
        <f t="shared" si="16"/>
        <v>0</v>
      </c>
      <c r="AG64" s="28">
        <f t="shared" si="16"/>
        <v>3.4767503758901404</v>
      </c>
      <c r="AH64" s="28">
        <f t="shared" si="16"/>
        <v>7.9565943328936919E-2</v>
      </c>
      <c r="AI64" s="28">
        <f t="shared" ref="AI64:BJ64" si="17">SUM(AI54:AI63)</f>
        <v>0</v>
      </c>
      <c r="AJ64" s="28">
        <f t="shared" si="17"/>
        <v>0</v>
      </c>
      <c r="AK64" s="28">
        <f t="shared" si="17"/>
        <v>0.96456956378988856</v>
      </c>
      <c r="AL64" s="28">
        <f t="shared" si="17"/>
        <v>0</v>
      </c>
      <c r="AM64" s="28">
        <f t="shared" si="17"/>
        <v>0</v>
      </c>
      <c r="AN64" s="28">
        <f t="shared" si="17"/>
        <v>0</v>
      </c>
      <c r="AO64" s="28">
        <f t="shared" si="17"/>
        <v>0</v>
      </c>
      <c r="AP64" s="28">
        <f t="shared" si="17"/>
        <v>0</v>
      </c>
      <c r="AQ64" s="28">
        <f t="shared" si="17"/>
        <v>0</v>
      </c>
      <c r="AR64" s="28">
        <f t="shared" si="17"/>
        <v>0</v>
      </c>
      <c r="AS64" s="28">
        <f t="shared" si="17"/>
        <v>0</v>
      </c>
      <c r="AT64" s="28">
        <f t="shared" si="17"/>
        <v>0</v>
      </c>
      <c r="AU64" s="28">
        <f t="shared" si="17"/>
        <v>0</v>
      </c>
      <c r="AV64" s="28">
        <f t="shared" si="17"/>
        <v>203.1272040508847</v>
      </c>
      <c r="AW64" s="28">
        <f t="shared" si="17"/>
        <v>14.485459603460352</v>
      </c>
      <c r="AX64" s="28">
        <f t="shared" si="17"/>
        <v>0</v>
      </c>
      <c r="AY64" s="28">
        <f t="shared" si="17"/>
        <v>0</v>
      </c>
      <c r="AZ64" s="28">
        <f t="shared" si="17"/>
        <v>58.117119680004883</v>
      </c>
      <c r="BA64" s="28">
        <f t="shared" si="17"/>
        <v>0</v>
      </c>
      <c r="BB64" s="28">
        <f t="shared" si="17"/>
        <v>0</v>
      </c>
      <c r="BC64" s="28">
        <f t="shared" si="17"/>
        <v>0</v>
      </c>
      <c r="BD64" s="28">
        <f t="shared" si="17"/>
        <v>0</v>
      </c>
      <c r="BE64" s="28">
        <f t="shared" si="17"/>
        <v>0</v>
      </c>
      <c r="BF64" s="28">
        <f t="shared" si="17"/>
        <v>387.47005118699713</v>
      </c>
      <c r="BG64" s="28">
        <f t="shared" si="17"/>
        <v>7.9571544428313645</v>
      </c>
      <c r="BH64" s="28">
        <f t="shared" si="17"/>
        <v>0.30154362585017913</v>
      </c>
      <c r="BI64" s="28">
        <f t="shared" si="17"/>
        <v>0</v>
      </c>
      <c r="BJ64" s="28">
        <f t="shared" si="17"/>
        <v>56.18241040394858</v>
      </c>
      <c r="BK64" s="29">
        <f t="shared" si="15"/>
        <v>1040.0645418966328</v>
      </c>
    </row>
    <row r="65" spans="1:63" x14ac:dyDescent="0.2">
      <c r="A65" s="23"/>
      <c r="B65" s="33" t="s">
        <v>86</v>
      </c>
      <c r="C65" s="31">
        <f t="shared" ref="C65:AH65" si="18">C52+C64</f>
        <v>0</v>
      </c>
      <c r="D65" s="31">
        <f t="shared" si="18"/>
        <v>0</v>
      </c>
      <c r="E65" s="31">
        <f t="shared" si="18"/>
        <v>0</v>
      </c>
      <c r="F65" s="31">
        <f t="shared" si="18"/>
        <v>0</v>
      </c>
      <c r="G65" s="31">
        <f t="shared" si="18"/>
        <v>0</v>
      </c>
      <c r="H65" s="31">
        <f t="shared" si="18"/>
        <v>17.741853851274378</v>
      </c>
      <c r="I65" s="31">
        <f t="shared" si="18"/>
        <v>22.265539282251876</v>
      </c>
      <c r="J65" s="31">
        <f t="shared" si="18"/>
        <v>6.5767566663255055</v>
      </c>
      <c r="K65" s="31">
        <f t="shared" si="18"/>
        <v>0</v>
      </c>
      <c r="L65" s="31">
        <f t="shared" si="18"/>
        <v>190.12197731619943</v>
      </c>
      <c r="M65" s="31">
        <f t="shared" si="18"/>
        <v>0</v>
      </c>
      <c r="N65" s="31">
        <f t="shared" si="18"/>
        <v>0</v>
      </c>
      <c r="O65" s="31">
        <f t="shared" si="18"/>
        <v>0</v>
      </c>
      <c r="P65" s="31">
        <f t="shared" si="18"/>
        <v>0</v>
      </c>
      <c r="Q65" s="31">
        <f t="shared" si="18"/>
        <v>0</v>
      </c>
      <c r="R65" s="31">
        <f t="shared" si="18"/>
        <v>21.592525265466154</v>
      </c>
      <c r="S65" s="31">
        <f t="shared" si="18"/>
        <v>50.126012355730275</v>
      </c>
      <c r="T65" s="31">
        <f t="shared" si="18"/>
        <v>0</v>
      </c>
      <c r="U65" s="31">
        <f t="shared" si="18"/>
        <v>0</v>
      </c>
      <c r="V65" s="31">
        <f t="shared" si="18"/>
        <v>8.7658178562522355</v>
      </c>
      <c r="W65" s="31">
        <f t="shared" si="18"/>
        <v>0.69340635530369277</v>
      </c>
      <c r="X65" s="31">
        <f t="shared" si="18"/>
        <v>5.2556599990719165E-3</v>
      </c>
      <c r="Y65" s="31">
        <f t="shared" si="18"/>
        <v>0</v>
      </c>
      <c r="Z65" s="31">
        <f t="shared" si="18"/>
        <v>0</v>
      </c>
      <c r="AA65" s="31">
        <f t="shared" si="18"/>
        <v>6.1730807665825622E-2</v>
      </c>
      <c r="AB65" s="31">
        <f t="shared" si="18"/>
        <v>0</v>
      </c>
      <c r="AC65" s="31">
        <f t="shared" si="18"/>
        <v>0</v>
      </c>
      <c r="AD65" s="31">
        <f t="shared" si="18"/>
        <v>0</v>
      </c>
      <c r="AE65" s="31">
        <f t="shared" si="18"/>
        <v>0</v>
      </c>
      <c r="AF65" s="31">
        <f t="shared" si="18"/>
        <v>0</v>
      </c>
      <c r="AG65" s="31">
        <f t="shared" si="18"/>
        <v>4.2227325090474661</v>
      </c>
      <c r="AH65" s="31">
        <f t="shared" si="18"/>
        <v>7.9565943328936919E-2</v>
      </c>
      <c r="AI65" s="31">
        <f t="shared" ref="AI65:BJ65" si="19">AI52+AI64</f>
        <v>0</v>
      </c>
      <c r="AJ65" s="31">
        <f t="shared" si="19"/>
        <v>0</v>
      </c>
      <c r="AK65" s="31">
        <f t="shared" si="19"/>
        <v>1.0606738645168661</v>
      </c>
      <c r="AL65" s="31">
        <f t="shared" si="19"/>
        <v>0</v>
      </c>
      <c r="AM65" s="31">
        <f t="shared" si="19"/>
        <v>0</v>
      </c>
      <c r="AN65" s="31">
        <f t="shared" si="19"/>
        <v>0</v>
      </c>
      <c r="AO65" s="31">
        <f t="shared" si="19"/>
        <v>0</v>
      </c>
      <c r="AP65" s="31">
        <f t="shared" si="19"/>
        <v>0</v>
      </c>
      <c r="AQ65" s="31">
        <f t="shared" si="19"/>
        <v>0</v>
      </c>
      <c r="AR65" s="31">
        <f t="shared" si="19"/>
        <v>0</v>
      </c>
      <c r="AS65" s="31">
        <f t="shared" si="19"/>
        <v>0</v>
      </c>
      <c r="AT65" s="31">
        <f t="shared" si="19"/>
        <v>0</v>
      </c>
      <c r="AU65" s="31">
        <f t="shared" si="19"/>
        <v>0</v>
      </c>
      <c r="AV65" s="31">
        <f t="shared" si="19"/>
        <v>310.1943031272998</v>
      </c>
      <c r="AW65" s="31">
        <f t="shared" si="19"/>
        <v>15.155708776462095</v>
      </c>
      <c r="AX65" s="31">
        <f t="shared" si="19"/>
        <v>0</v>
      </c>
      <c r="AY65" s="31">
        <f t="shared" si="19"/>
        <v>0</v>
      </c>
      <c r="AZ65" s="31">
        <f t="shared" si="19"/>
        <v>67.151646960849163</v>
      </c>
      <c r="BA65" s="31">
        <f t="shared" si="19"/>
        <v>0</v>
      </c>
      <c r="BB65" s="31">
        <f t="shared" si="19"/>
        <v>0</v>
      </c>
      <c r="BC65" s="31">
        <f t="shared" si="19"/>
        <v>0</v>
      </c>
      <c r="BD65" s="31">
        <f t="shared" si="19"/>
        <v>0</v>
      </c>
      <c r="BE65" s="31">
        <f t="shared" si="19"/>
        <v>0</v>
      </c>
      <c r="BF65" s="31">
        <f t="shared" si="19"/>
        <v>571.21228838985178</v>
      </c>
      <c r="BG65" s="31">
        <f t="shared" si="19"/>
        <v>8.7642297083442884</v>
      </c>
      <c r="BH65" s="31">
        <f t="shared" si="19"/>
        <v>0.30154362585017913</v>
      </c>
      <c r="BI65" s="31">
        <f t="shared" si="19"/>
        <v>0</v>
      </c>
      <c r="BJ65" s="31">
        <f t="shared" si="19"/>
        <v>63.99870943681406</v>
      </c>
      <c r="BK65" s="29">
        <f t="shared" si="15"/>
        <v>1360.0922777588332</v>
      </c>
    </row>
    <row r="66" spans="1:63" ht="3" customHeight="1" x14ac:dyDescent="0.2">
      <c r="A66" s="23"/>
      <c r="B66" s="26"/>
      <c r="C66" s="70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2"/>
    </row>
    <row r="67" spans="1:63" x14ac:dyDescent="0.2">
      <c r="A67" s="23" t="s">
        <v>17</v>
      </c>
      <c r="B67" s="24" t="s">
        <v>8</v>
      </c>
      <c r="C67" s="70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2"/>
    </row>
    <row r="68" spans="1:63" x14ac:dyDescent="0.2">
      <c r="A68" s="23" t="s">
        <v>78</v>
      </c>
      <c r="B68" s="26" t="s">
        <v>18</v>
      </c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2"/>
    </row>
    <row r="69" spans="1:63" x14ac:dyDescent="0.2">
      <c r="A69" s="23"/>
      <c r="B69" s="27" t="s">
        <v>140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1.2520101574153346</v>
      </c>
      <c r="I69" s="28">
        <v>1.6770766232488532</v>
      </c>
      <c r="J69" s="28">
        <v>0</v>
      </c>
      <c r="K69" s="28">
        <v>0</v>
      </c>
      <c r="L69" s="28">
        <v>1.3123228313804118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1.6587797637008508</v>
      </c>
      <c r="S69" s="28">
        <v>0.51708797825999786</v>
      </c>
      <c r="T69" s="28">
        <v>0</v>
      </c>
      <c r="U69" s="28">
        <v>0</v>
      </c>
      <c r="V69" s="28">
        <v>1.0027597526278837</v>
      </c>
      <c r="W69" s="28">
        <v>1.1420104066809786E-2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0.2722189623979423</v>
      </c>
      <c r="AH69" s="28">
        <v>0</v>
      </c>
      <c r="AI69" s="28">
        <v>0</v>
      </c>
      <c r="AJ69" s="28">
        <v>0</v>
      </c>
      <c r="AK69" s="28">
        <v>0.22308539026416696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19.073212290873958</v>
      </c>
      <c r="AW69" s="28">
        <v>4.1222579440930289</v>
      </c>
      <c r="AX69" s="28">
        <v>0</v>
      </c>
      <c r="AY69" s="28">
        <v>0</v>
      </c>
      <c r="AZ69" s="28">
        <v>15.734678258179004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30.154528855888497</v>
      </c>
      <c r="BG69" s="28">
        <v>1.6284088214461754</v>
      </c>
      <c r="BH69" s="28">
        <v>4.349299216392037</v>
      </c>
      <c r="BI69" s="28">
        <v>0</v>
      </c>
      <c r="BJ69" s="28">
        <v>21.296200200998335</v>
      </c>
      <c r="BK69" s="29">
        <f t="shared" ref="BK69:BK70" si="20">SUM(C69:BJ69)</f>
        <v>104.28534715123328</v>
      </c>
    </row>
    <row r="70" spans="1:63" x14ac:dyDescent="0.2">
      <c r="A70" s="23"/>
      <c r="B70" s="33" t="s">
        <v>85</v>
      </c>
      <c r="C70" s="31">
        <f>SUM(C69)</f>
        <v>0</v>
      </c>
      <c r="D70" s="31">
        <f t="shared" ref="D70:BJ70" si="21">SUM(D69)</f>
        <v>0</v>
      </c>
      <c r="E70" s="31">
        <f t="shared" si="21"/>
        <v>0</v>
      </c>
      <c r="F70" s="31">
        <f t="shared" si="21"/>
        <v>0</v>
      </c>
      <c r="G70" s="31">
        <f t="shared" si="21"/>
        <v>0</v>
      </c>
      <c r="H70" s="31">
        <f t="shared" si="21"/>
        <v>1.2520101574153346</v>
      </c>
      <c r="I70" s="31">
        <f t="shared" si="21"/>
        <v>1.6770766232488532</v>
      </c>
      <c r="J70" s="31">
        <f t="shared" si="21"/>
        <v>0</v>
      </c>
      <c r="K70" s="31">
        <f t="shared" si="21"/>
        <v>0</v>
      </c>
      <c r="L70" s="31">
        <f t="shared" si="21"/>
        <v>1.3123228313804118</v>
      </c>
      <c r="M70" s="31">
        <f t="shared" si="21"/>
        <v>0</v>
      </c>
      <c r="N70" s="31">
        <f t="shared" si="21"/>
        <v>0</v>
      </c>
      <c r="O70" s="31">
        <f t="shared" si="21"/>
        <v>0</v>
      </c>
      <c r="P70" s="31">
        <f t="shared" si="21"/>
        <v>0</v>
      </c>
      <c r="Q70" s="31">
        <f t="shared" si="21"/>
        <v>0</v>
      </c>
      <c r="R70" s="31">
        <f t="shared" si="21"/>
        <v>1.6587797637008508</v>
      </c>
      <c r="S70" s="31">
        <f t="shared" si="21"/>
        <v>0.51708797825999786</v>
      </c>
      <c r="T70" s="31">
        <f t="shared" si="21"/>
        <v>0</v>
      </c>
      <c r="U70" s="31">
        <f t="shared" si="21"/>
        <v>0</v>
      </c>
      <c r="V70" s="31">
        <f t="shared" si="21"/>
        <v>1.0027597526278837</v>
      </c>
      <c r="W70" s="31">
        <f t="shared" si="21"/>
        <v>1.1420104066809786E-2</v>
      </c>
      <c r="X70" s="31">
        <f t="shared" si="21"/>
        <v>0</v>
      </c>
      <c r="Y70" s="31">
        <f t="shared" si="21"/>
        <v>0</v>
      </c>
      <c r="Z70" s="31">
        <f t="shared" si="21"/>
        <v>0</v>
      </c>
      <c r="AA70" s="31">
        <f t="shared" si="21"/>
        <v>0</v>
      </c>
      <c r="AB70" s="31">
        <f t="shared" si="21"/>
        <v>0</v>
      </c>
      <c r="AC70" s="31">
        <f t="shared" si="21"/>
        <v>0</v>
      </c>
      <c r="AD70" s="31">
        <f t="shared" si="21"/>
        <v>0</v>
      </c>
      <c r="AE70" s="31">
        <f t="shared" si="21"/>
        <v>0</v>
      </c>
      <c r="AF70" s="31">
        <f t="shared" si="21"/>
        <v>0</v>
      </c>
      <c r="AG70" s="31">
        <f t="shared" si="21"/>
        <v>0.2722189623979423</v>
      </c>
      <c r="AH70" s="31">
        <f t="shared" si="21"/>
        <v>0</v>
      </c>
      <c r="AI70" s="31">
        <f t="shared" si="21"/>
        <v>0</v>
      </c>
      <c r="AJ70" s="31">
        <f t="shared" si="21"/>
        <v>0</v>
      </c>
      <c r="AK70" s="31">
        <f t="shared" si="21"/>
        <v>0.22308539026416696</v>
      </c>
      <c r="AL70" s="31">
        <f t="shared" si="21"/>
        <v>0</v>
      </c>
      <c r="AM70" s="31">
        <f t="shared" si="21"/>
        <v>0</v>
      </c>
      <c r="AN70" s="31">
        <f t="shared" si="21"/>
        <v>0</v>
      </c>
      <c r="AO70" s="31">
        <f t="shared" si="21"/>
        <v>0</v>
      </c>
      <c r="AP70" s="31">
        <f t="shared" si="21"/>
        <v>0</v>
      </c>
      <c r="AQ70" s="31">
        <f t="shared" si="21"/>
        <v>0</v>
      </c>
      <c r="AR70" s="31">
        <f t="shared" si="21"/>
        <v>0</v>
      </c>
      <c r="AS70" s="31">
        <f t="shared" si="21"/>
        <v>0</v>
      </c>
      <c r="AT70" s="31">
        <f t="shared" si="21"/>
        <v>0</v>
      </c>
      <c r="AU70" s="31">
        <f t="shared" si="21"/>
        <v>0</v>
      </c>
      <c r="AV70" s="31">
        <f t="shared" si="21"/>
        <v>19.073212290873958</v>
      </c>
      <c r="AW70" s="31">
        <f t="shared" si="21"/>
        <v>4.1222579440930289</v>
      </c>
      <c r="AX70" s="31">
        <f t="shared" si="21"/>
        <v>0</v>
      </c>
      <c r="AY70" s="31">
        <f t="shared" si="21"/>
        <v>0</v>
      </c>
      <c r="AZ70" s="31">
        <f t="shared" si="21"/>
        <v>15.734678258179004</v>
      </c>
      <c r="BA70" s="31">
        <f t="shared" si="21"/>
        <v>0</v>
      </c>
      <c r="BB70" s="31">
        <f t="shared" si="21"/>
        <v>0</v>
      </c>
      <c r="BC70" s="31">
        <f t="shared" si="21"/>
        <v>0</v>
      </c>
      <c r="BD70" s="31">
        <f t="shared" si="21"/>
        <v>0</v>
      </c>
      <c r="BE70" s="31">
        <f t="shared" si="21"/>
        <v>0</v>
      </c>
      <c r="BF70" s="31">
        <f t="shared" si="21"/>
        <v>30.154528855888497</v>
      </c>
      <c r="BG70" s="31">
        <f t="shared" si="21"/>
        <v>1.6284088214461754</v>
      </c>
      <c r="BH70" s="31">
        <f t="shared" si="21"/>
        <v>4.349299216392037</v>
      </c>
      <c r="BI70" s="31">
        <f t="shared" si="21"/>
        <v>0</v>
      </c>
      <c r="BJ70" s="31">
        <f t="shared" si="21"/>
        <v>21.296200200998335</v>
      </c>
      <c r="BK70" s="29">
        <f t="shared" si="20"/>
        <v>104.28534715123328</v>
      </c>
    </row>
    <row r="71" spans="1:63" ht="2.25" customHeight="1" x14ac:dyDescent="0.2">
      <c r="A71" s="23"/>
      <c r="B71" s="26"/>
      <c r="C71" s="70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2"/>
    </row>
    <row r="72" spans="1:63" x14ac:dyDescent="0.2">
      <c r="A72" s="23" t="s">
        <v>4</v>
      </c>
      <c r="B72" s="24" t="s">
        <v>9</v>
      </c>
      <c r="C72" s="70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2"/>
    </row>
    <row r="73" spans="1:63" x14ac:dyDescent="0.2">
      <c r="A73" s="23" t="s">
        <v>78</v>
      </c>
      <c r="B73" s="26" t="s">
        <v>19</v>
      </c>
      <c r="C73" s="70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2"/>
    </row>
    <row r="74" spans="1:63" x14ac:dyDescent="0.2">
      <c r="A74" s="23"/>
      <c r="B74" s="30" t="s">
        <v>39</v>
      </c>
      <c r="C74" s="31"/>
      <c r="D74" s="28"/>
      <c r="E74" s="28"/>
      <c r="F74" s="28"/>
      <c r="G74" s="37"/>
      <c r="H74" s="31"/>
      <c r="I74" s="28"/>
      <c r="J74" s="28"/>
      <c r="K74" s="28"/>
      <c r="L74" s="37"/>
      <c r="M74" s="31"/>
      <c r="N74" s="28"/>
      <c r="O74" s="28"/>
      <c r="P74" s="28"/>
      <c r="Q74" s="37"/>
      <c r="R74" s="31"/>
      <c r="S74" s="28"/>
      <c r="T74" s="28"/>
      <c r="U74" s="28"/>
      <c r="V74" s="37"/>
      <c r="W74" s="31"/>
      <c r="X74" s="28"/>
      <c r="Y74" s="28"/>
      <c r="Z74" s="28"/>
      <c r="AA74" s="37"/>
      <c r="AB74" s="31"/>
      <c r="AC74" s="28"/>
      <c r="AD74" s="28"/>
      <c r="AE74" s="28"/>
      <c r="AF74" s="37"/>
      <c r="AG74" s="31"/>
      <c r="AH74" s="28"/>
      <c r="AI74" s="28"/>
      <c r="AJ74" s="28"/>
      <c r="AK74" s="37"/>
      <c r="AL74" s="31"/>
      <c r="AM74" s="28"/>
      <c r="AN74" s="28"/>
      <c r="AO74" s="28"/>
      <c r="AP74" s="37"/>
      <c r="AQ74" s="31"/>
      <c r="AR74" s="28"/>
      <c r="AS74" s="28"/>
      <c r="AT74" s="28"/>
      <c r="AU74" s="37"/>
      <c r="AV74" s="31"/>
      <c r="AW74" s="28"/>
      <c r="AX74" s="28"/>
      <c r="AY74" s="28"/>
      <c r="AZ74" s="37"/>
      <c r="BA74" s="31"/>
      <c r="BB74" s="28"/>
      <c r="BC74" s="28"/>
      <c r="BD74" s="28"/>
      <c r="BE74" s="37"/>
      <c r="BF74" s="31"/>
      <c r="BG74" s="28"/>
      <c r="BH74" s="28"/>
      <c r="BI74" s="28"/>
      <c r="BJ74" s="37"/>
      <c r="BK74" s="29"/>
    </row>
    <row r="75" spans="1:63" x14ac:dyDescent="0.2">
      <c r="A75" s="23"/>
      <c r="B75" s="30" t="s">
        <v>87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1">
        <v>0</v>
      </c>
      <c r="BI75" s="31">
        <v>0</v>
      </c>
      <c r="BJ75" s="31">
        <v>0</v>
      </c>
      <c r="BK75" s="29">
        <f>SUM(C75:BJ75)</f>
        <v>0</v>
      </c>
    </row>
    <row r="76" spans="1:63" x14ac:dyDescent="0.2">
      <c r="A76" s="23" t="s">
        <v>79</v>
      </c>
      <c r="B76" s="26" t="s">
        <v>20</v>
      </c>
      <c r="C76" s="70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2"/>
    </row>
    <row r="77" spans="1:63" x14ac:dyDescent="0.2">
      <c r="A77" s="23"/>
      <c r="B77" s="30" t="s">
        <v>142</v>
      </c>
      <c r="C77" s="31">
        <v>0</v>
      </c>
      <c r="D77" s="28">
        <v>0</v>
      </c>
      <c r="E77" s="28">
        <v>0</v>
      </c>
      <c r="F77" s="28">
        <v>0</v>
      </c>
      <c r="G77" s="37">
        <v>0</v>
      </c>
      <c r="H77" s="31">
        <v>0</v>
      </c>
      <c r="I77" s="28">
        <v>0</v>
      </c>
      <c r="J77" s="28">
        <v>0</v>
      </c>
      <c r="K77" s="28">
        <v>0</v>
      </c>
      <c r="L77" s="37">
        <v>0</v>
      </c>
      <c r="M77" s="31">
        <v>0</v>
      </c>
      <c r="N77" s="28">
        <v>0</v>
      </c>
      <c r="O77" s="28">
        <v>0</v>
      </c>
      <c r="P77" s="28">
        <v>0</v>
      </c>
      <c r="Q77" s="37">
        <v>0</v>
      </c>
      <c r="R77" s="31">
        <v>0</v>
      </c>
      <c r="S77" s="28">
        <v>0</v>
      </c>
      <c r="T77" s="28">
        <v>0</v>
      </c>
      <c r="U77" s="28">
        <v>0</v>
      </c>
      <c r="V77" s="37">
        <v>0</v>
      </c>
      <c r="W77" s="31">
        <v>0</v>
      </c>
      <c r="X77" s="28">
        <v>0</v>
      </c>
      <c r="Y77" s="28">
        <v>0</v>
      </c>
      <c r="Z77" s="28">
        <v>0</v>
      </c>
      <c r="AA77" s="37">
        <v>0</v>
      </c>
      <c r="AB77" s="31">
        <v>0</v>
      </c>
      <c r="AC77" s="28">
        <v>0</v>
      </c>
      <c r="AD77" s="28">
        <v>0</v>
      </c>
      <c r="AE77" s="28">
        <v>0</v>
      </c>
      <c r="AF77" s="37">
        <v>0</v>
      </c>
      <c r="AG77" s="31">
        <v>0</v>
      </c>
      <c r="AH77" s="28">
        <v>0</v>
      </c>
      <c r="AI77" s="28">
        <v>0</v>
      </c>
      <c r="AJ77" s="28">
        <v>0</v>
      </c>
      <c r="AK77" s="37">
        <v>0</v>
      </c>
      <c r="AL77" s="31">
        <v>0</v>
      </c>
      <c r="AM77" s="28">
        <v>0</v>
      </c>
      <c r="AN77" s="28">
        <v>0</v>
      </c>
      <c r="AO77" s="28">
        <v>0</v>
      </c>
      <c r="AP77" s="37">
        <v>0</v>
      </c>
      <c r="AQ77" s="31">
        <v>0</v>
      </c>
      <c r="AR77" s="28">
        <v>0</v>
      </c>
      <c r="AS77" s="28">
        <v>0</v>
      </c>
      <c r="AT77" s="28">
        <v>0</v>
      </c>
      <c r="AU77" s="37">
        <v>0</v>
      </c>
      <c r="AV77" s="31">
        <v>0.68999231738685796</v>
      </c>
      <c r="AW77" s="28">
        <v>67.345636625059541</v>
      </c>
      <c r="AX77" s="28">
        <v>6.1870098333100172</v>
      </c>
      <c r="AY77" s="28">
        <v>0</v>
      </c>
      <c r="AZ77" s="37">
        <v>2.4694501326283573</v>
      </c>
      <c r="BA77" s="31">
        <v>0</v>
      </c>
      <c r="BB77" s="28">
        <v>0</v>
      </c>
      <c r="BC77" s="28">
        <v>0</v>
      </c>
      <c r="BD77" s="28">
        <v>0</v>
      </c>
      <c r="BE77" s="37">
        <v>0</v>
      </c>
      <c r="BF77" s="31">
        <v>0.19122888454223849</v>
      </c>
      <c r="BG77" s="28">
        <v>9.5096601784751766E-4</v>
      </c>
      <c r="BH77" s="28">
        <v>0</v>
      </c>
      <c r="BI77" s="28">
        <v>0</v>
      </c>
      <c r="BJ77" s="37">
        <v>0.64826274670254957</v>
      </c>
      <c r="BK77" s="29">
        <f t="shared" ref="BK77:BK82" si="22">SUM(C77:BJ77)</f>
        <v>77.532531505647412</v>
      </c>
    </row>
    <row r="78" spans="1:63" x14ac:dyDescent="0.2">
      <c r="A78" s="23"/>
      <c r="B78" s="30" t="s">
        <v>143</v>
      </c>
      <c r="C78" s="31">
        <v>0</v>
      </c>
      <c r="D78" s="28">
        <v>0</v>
      </c>
      <c r="E78" s="28">
        <v>0</v>
      </c>
      <c r="F78" s="28">
        <v>0</v>
      </c>
      <c r="G78" s="37">
        <v>0</v>
      </c>
      <c r="H78" s="31">
        <v>0</v>
      </c>
      <c r="I78" s="28">
        <v>0</v>
      </c>
      <c r="J78" s="28">
        <v>0</v>
      </c>
      <c r="K78" s="28">
        <v>0</v>
      </c>
      <c r="L78" s="37">
        <v>0</v>
      </c>
      <c r="M78" s="31">
        <v>0</v>
      </c>
      <c r="N78" s="28">
        <v>0</v>
      </c>
      <c r="O78" s="28">
        <v>0</v>
      </c>
      <c r="P78" s="28">
        <v>0</v>
      </c>
      <c r="Q78" s="37">
        <v>0</v>
      </c>
      <c r="R78" s="31">
        <v>0</v>
      </c>
      <c r="S78" s="28">
        <v>0</v>
      </c>
      <c r="T78" s="28">
        <v>0</v>
      </c>
      <c r="U78" s="28">
        <v>0</v>
      </c>
      <c r="V78" s="37">
        <v>0</v>
      </c>
      <c r="W78" s="31">
        <v>0</v>
      </c>
      <c r="X78" s="28">
        <v>0</v>
      </c>
      <c r="Y78" s="28">
        <v>0</v>
      </c>
      <c r="Z78" s="28">
        <v>0</v>
      </c>
      <c r="AA78" s="37">
        <v>0</v>
      </c>
      <c r="AB78" s="31">
        <v>0</v>
      </c>
      <c r="AC78" s="28">
        <v>0</v>
      </c>
      <c r="AD78" s="28">
        <v>0</v>
      </c>
      <c r="AE78" s="28">
        <v>0</v>
      </c>
      <c r="AF78" s="37">
        <v>0</v>
      </c>
      <c r="AG78" s="31">
        <v>0</v>
      </c>
      <c r="AH78" s="28">
        <v>0</v>
      </c>
      <c r="AI78" s="28">
        <v>0</v>
      </c>
      <c r="AJ78" s="28">
        <v>0</v>
      </c>
      <c r="AK78" s="37">
        <v>0</v>
      </c>
      <c r="AL78" s="31">
        <v>0</v>
      </c>
      <c r="AM78" s="28">
        <v>0</v>
      </c>
      <c r="AN78" s="28">
        <v>0</v>
      </c>
      <c r="AO78" s="28">
        <v>0</v>
      </c>
      <c r="AP78" s="37">
        <v>0</v>
      </c>
      <c r="AQ78" s="31">
        <v>0</v>
      </c>
      <c r="AR78" s="28">
        <v>0</v>
      </c>
      <c r="AS78" s="28">
        <v>0</v>
      </c>
      <c r="AT78" s="28">
        <v>0</v>
      </c>
      <c r="AU78" s="37">
        <v>0</v>
      </c>
      <c r="AV78" s="31">
        <v>0.12612020750851186</v>
      </c>
      <c r="AW78" s="28">
        <v>145.70821622969638</v>
      </c>
      <c r="AX78" s="28">
        <v>237.00894286921516</v>
      </c>
      <c r="AY78" s="28">
        <v>0</v>
      </c>
      <c r="AZ78" s="37">
        <v>0</v>
      </c>
      <c r="BA78" s="31">
        <v>0</v>
      </c>
      <c r="BB78" s="28">
        <v>0</v>
      </c>
      <c r="BC78" s="28">
        <v>0</v>
      </c>
      <c r="BD78" s="28">
        <v>0</v>
      </c>
      <c r="BE78" s="37">
        <v>0</v>
      </c>
      <c r="BF78" s="31">
        <v>0.10356488632407934</v>
      </c>
      <c r="BG78" s="28">
        <v>12.101297900469062</v>
      </c>
      <c r="BH78" s="28">
        <v>0</v>
      </c>
      <c r="BI78" s="28">
        <v>0</v>
      </c>
      <c r="BJ78" s="37">
        <v>0.50647444494657179</v>
      </c>
      <c r="BK78" s="29">
        <f t="shared" si="22"/>
        <v>395.55461653815973</v>
      </c>
    </row>
    <row r="79" spans="1:63" x14ac:dyDescent="0.2">
      <c r="A79" s="23"/>
      <c r="B79" s="30" t="s">
        <v>144</v>
      </c>
      <c r="C79" s="31">
        <v>0</v>
      </c>
      <c r="D79" s="28">
        <v>0</v>
      </c>
      <c r="E79" s="28">
        <v>0</v>
      </c>
      <c r="F79" s="28">
        <v>0</v>
      </c>
      <c r="G79" s="37">
        <v>0</v>
      </c>
      <c r="H79" s="31">
        <v>0</v>
      </c>
      <c r="I79" s="28">
        <v>0</v>
      </c>
      <c r="J79" s="28">
        <v>0</v>
      </c>
      <c r="K79" s="28">
        <v>0</v>
      </c>
      <c r="L79" s="37">
        <v>0</v>
      </c>
      <c r="M79" s="31">
        <v>0</v>
      </c>
      <c r="N79" s="28">
        <v>0</v>
      </c>
      <c r="O79" s="28">
        <v>0</v>
      </c>
      <c r="P79" s="28">
        <v>0</v>
      </c>
      <c r="Q79" s="37">
        <v>0</v>
      </c>
      <c r="R79" s="31">
        <v>0</v>
      </c>
      <c r="S79" s="28">
        <v>0</v>
      </c>
      <c r="T79" s="28">
        <v>0</v>
      </c>
      <c r="U79" s="28">
        <v>0</v>
      </c>
      <c r="V79" s="37">
        <v>0</v>
      </c>
      <c r="W79" s="31">
        <v>0</v>
      </c>
      <c r="X79" s="28">
        <v>0</v>
      </c>
      <c r="Y79" s="28">
        <v>0</v>
      </c>
      <c r="Z79" s="28">
        <v>0</v>
      </c>
      <c r="AA79" s="37">
        <v>0</v>
      </c>
      <c r="AB79" s="31">
        <v>0</v>
      </c>
      <c r="AC79" s="28">
        <v>0</v>
      </c>
      <c r="AD79" s="28">
        <v>0</v>
      </c>
      <c r="AE79" s="28">
        <v>0</v>
      </c>
      <c r="AF79" s="37">
        <v>0</v>
      </c>
      <c r="AG79" s="31">
        <v>0</v>
      </c>
      <c r="AH79" s="28">
        <v>0</v>
      </c>
      <c r="AI79" s="28">
        <v>0</v>
      </c>
      <c r="AJ79" s="28">
        <v>0</v>
      </c>
      <c r="AK79" s="37">
        <v>0</v>
      </c>
      <c r="AL79" s="31">
        <v>0</v>
      </c>
      <c r="AM79" s="28">
        <v>0</v>
      </c>
      <c r="AN79" s="28">
        <v>0</v>
      </c>
      <c r="AO79" s="28">
        <v>0</v>
      </c>
      <c r="AP79" s="37">
        <v>0</v>
      </c>
      <c r="AQ79" s="31">
        <v>0</v>
      </c>
      <c r="AR79" s="28">
        <v>0</v>
      </c>
      <c r="AS79" s="28">
        <v>0</v>
      </c>
      <c r="AT79" s="28">
        <v>0</v>
      </c>
      <c r="AU79" s="37">
        <v>0</v>
      </c>
      <c r="AV79" s="31">
        <v>0.11301811260724222</v>
      </c>
      <c r="AW79" s="28">
        <v>59.755489819900355</v>
      </c>
      <c r="AX79" s="28">
        <v>230.59914933428459</v>
      </c>
      <c r="AY79" s="28">
        <v>0</v>
      </c>
      <c r="AZ79" s="37">
        <v>0</v>
      </c>
      <c r="BA79" s="31">
        <v>0</v>
      </c>
      <c r="BB79" s="28">
        <v>0</v>
      </c>
      <c r="BC79" s="28">
        <v>0</v>
      </c>
      <c r="BD79" s="28">
        <v>0</v>
      </c>
      <c r="BE79" s="37">
        <v>0</v>
      </c>
      <c r="BF79" s="31">
        <v>3.3189244718646371E-2</v>
      </c>
      <c r="BG79" s="28">
        <v>0</v>
      </c>
      <c r="BH79" s="28">
        <v>0</v>
      </c>
      <c r="BI79" s="28">
        <v>0</v>
      </c>
      <c r="BJ79" s="37">
        <v>0</v>
      </c>
      <c r="BK79" s="29">
        <f t="shared" si="22"/>
        <v>290.50084651151082</v>
      </c>
    </row>
    <row r="80" spans="1:63" x14ac:dyDescent="0.2">
      <c r="A80" s="23"/>
      <c r="B80" s="30" t="s">
        <v>145</v>
      </c>
      <c r="C80" s="31">
        <v>0</v>
      </c>
      <c r="D80" s="42">
        <v>0</v>
      </c>
      <c r="E80" s="42">
        <v>0</v>
      </c>
      <c r="F80" s="42">
        <v>0</v>
      </c>
      <c r="G80" s="46">
        <v>0</v>
      </c>
      <c r="H80" s="31">
        <v>0</v>
      </c>
      <c r="I80" s="42">
        <v>0</v>
      </c>
      <c r="J80" s="42">
        <v>0</v>
      </c>
      <c r="K80" s="42">
        <v>0</v>
      </c>
      <c r="L80" s="46">
        <v>0</v>
      </c>
      <c r="M80" s="31">
        <v>0</v>
      </c>
      <c r="N80" s="42">
        <v>0</v>
      </c>
      <c r="O80" s="42">
        <v>0</v>
      </c>
      <c r="P80" s="42">
        <v>0</v>
      </c>
      <c r="Q80" s="46">
        <v>0</v>
      </c>
      <c r="R80" s="31">
        <v>0</v>
      </c>
      <c r="S80" s="42">
        <v>0</v>
      </c>
      <c r="T80" s="42">
        <v>0</v>
      </c>
      <c r="U80" s="42">
        <v>0</v>
      </c>
      <c r="V80" s="46">
        <v>0</v>
      </c>
      <c r="W80" s="31">
        <v>0</v>
      </c>
      <c r="X80" s="42">
        <v>0</v>
      </c>
      <c r="Y80" s="42">
        <v>0</v>
      </c>
      <c r="Z80" s="42">
        <v>0</v>
      </c>
      <c r="AA80" s="46">
        <v>0</v>
      </c>
      <c r="AB80" s="31">
        <v>0</v>
      </c>
      <c r="AC80" s="42">
        <v>0</v>
      </c>
      <c r="AD80" s="42">
        <v>0</v>
      </c>
      <c r="AE80" s="42">
        <v>0</v>
      </c>
      <c r="AF80" s="46">
        <v>0</v>
      </c>
      <c r="AG80" s="31">
        <v>0</v>
      </c>
      <c r="AH80" s="42">
        <v>0</v>
      </c>
      <c r="AI80" s="42">
        <v>0</v>
      </c>
      <c r="AJ80" s="42">
        <v>0</v>
      </c>
      <c r="AK80" s="46">
        <v>0</v>
      </c>
      <c r="AL80" s="31">
        <v>0</v>
      </c>
      <c r="AM80" s="42">
        <v>0</v>
      </c>
      <c r="AN80" s="42">
        <v>0</v>
      </c>
      <c r="AO80" s="42">
        <v>0</v>
      </c>
      <c r="AP80" s="46">
        <v>0</v>
      </c>
      <c r="AQ80" s="31">
        <v>0</v>
      </c>
      <c r="AR80" s="42">
        <v>0</v>
      </c>
      <c r="AS80" s="42">
        <v>0</v>
      </c>
      <c r="AT80" s="42">
        <v>0</v>
      </c>
      <c r="AU80" s="46">
        <v>0</v>
      </c>
      <c r="AV80" s="31">
        <v>0.62319127262838525</v>
      </c>
      <c r="AW80" s="42">
        <v>0.63429991730754531</v>
      </c>
      <c r="AX80" s="42">
        <v>253.12642188272261</v>
      </c>
      <c r="AY80" s="42">
        <v>0</v>
      </c>
      <c r="AZ80" s="46">
        <v>0</v>
      </c>
      <c r="BA80" s="31">
        <v>0</v>
      </c>
      <c r="BB80" s="42">
        <v>0</v>
      </c>
      <c r="BC80" s="42">
        <v>0</v>
      </c>
      <c r="BD80" s="42">
        <v>0</v>
      </c>
      <c r="BE80" s="46">
        <v>0</v>
      </c>
      <c r="BF80" s="31">
        <v>1.9602146662505719</v>
      </c>
      <c r="BG80" s="42">
        <v>6.3078369753135927E-4</v>
      </c>
      <c r="BH80" s="42">
        <v>0</v>
      </c>
      <c r="BI80" s="42">
        <v>0</v>
      </c>
      <c r="BJ80" s="46">
        <v>0</v>
      </c>
      <c r="BK80" s="29">
        <f t="shared" si="22"/>
        <v>256.34475852260664</v>
      </c>
    </row>
    <row r="81" spans="1:63" x14ac:dyDescent="0.2">
      <c r="A81" s="23"/>
      <c r="B81" s="30" t="s">
        <v>88</v>
      </c>
      <c r="C81" s="31">
        <f>SUM(C77:C80)</f>
        <v>0</v>
      </c>
      <c r="D81" s="31">
        <f t="shared" ref="D81:BJ81" si="23">SUM(D77:D80)</f>
        <v>0</v>
      </c>
      <c r="E81" s="31">
        <f t="shared" si="23"/>
        <v>0</v>
      </c>
      <c r="F81" s="31">
        <f t="shared" si="23"/>
        <v>0</v>
      </c>
      <c r="G81" s="31">
        <f t="shared" si="23"/>
        <v>0</v>
      </c>
      <c r="H81" s="31">
        <f t="shared" si="23"/>
        <v>0</v>
      </c>
      <c r="I81" s="31">
        <f t="shared" si="23"/>
        <v>0</v>
      </c>
      <c r="J81" s="31">
        <f t="shared" si="23"/>
        <v>0</v>
      </c>
      <c r="K81" s="31">
        <f t="shared" si="23"/>
        <v>0</v>
      </c>
      <c r="L81" s="31">
        <f t="shared" si="23"/>
        <v>0</v>
      </c>
      <c r="M81" s="31">
        <f t="shared" si="23"/>
        <v>0</v>
      </c>
      <c r="N81" s="31">
        <f t="shared" si="23"/>
        <v>0</v>
      </c>
      <c r="O81" s="31">
        <f t="shared" si="23"/>
        <v>0</v>
      </c>
      <c r="P81" s="31">
        <f t="shared" si="23"/>
        <v>0</v>
      </c>
      <c r="Q81" s="31">
        <f t="shared" si="23"/>
        <v>0</v>
      </c>
      <c r="R81" s="31">
        <f t="shared" si="23"/>
        <v>0</v>
      </c>
      <c r="S81" s="31">
        <f t="shared" si="23"/>
        <v>0</v>
      </c>
      <c r="T81" s="31">
        <f t="shared" si="23"/>
        <v>0</v>
      </c>
      <c r="U81" s="31">
        <f t="shared" si="23"/>
        <v>0</v>
      </c>
      <c r="V81" s="31">
        <f t="shared" si="23"/>
        <v>0</v>
      </c>
      <c r="W81" s="31">
        <f t="shared" si="23"/>
        <v>0</v>
      </c>
      <c r="X81" s="31">
        <f t="shared" si="23"/>
        <v>0</v>
      </c>
      <c r="Y81" s="31">
        <f t="shared" si="23"/>
        <v>0</v>
      </c>
      <c r="Z81" s="31">
        <f t="shared" si="23"/>
        <v>0</v>
      </c>
      <c r="AA81" s="31">
        <f t="shared" si="23"/>
        <v>0</v>
      </c>
      <c r="AB81" s="31">
        <f t="shared" si="23"/>
        <v>0</v>
      </c>
      <c r="AC81" s="31">
        <f t="shared" si="23"/>
        <v>0</v>
      </c>
      <c r="AD81" s="31">
        <f t="shared" si="23"/>
        <v>0</v>
      </c>
      <c r="AE81" s="31">
        <f t="shared" si="23"/>
        <v>0</v>
      </c>
      <c r="AF81" s="31">
        <f t="shared" si="23"/>
        <v>0</v>
      </c>
      <c r="AG81" s="31">
        <f t="shared" si="23"/>
        <v>0</v>
      </c>
      <c r="AH81" s="31">
        <f t="shared" si="23"/>
        <v>0</v>
      </c>
      <c r="AI81" s="31">
        <f t="shared" si="23"/>
        <v>0</v>
      </c>
      <c r="AJ81" s="31">
        <f t="shared" si="23"/>
        <v>0</v>
      </c>
      <c r="AK81" s="31">
        <f t="shared" si="23"/>
        <v>0</v>
      </c>
      <c r="AL81" s="31">
        <f t="shared" si="23"/>
        <v>0</v>
      </c>
      <c r="AM81" s="31">
        <f t="shared" si="23"/>
        <v>0</v>
      </c>
      <c r="AN81" s="31">
        <f t="shared" si="23"/>
        <v>0</v>
      </c>
      <c r="AO81" s="31">
        <f t="shared" si="23"/>
        <v>0</v>
      </c>
      <c r="AP81" s="31">
        <f t="shared" si="23"/>
        <v>0</v>
      </c>
      <c r="AQ81" s="31">
        <f t="shared" si="23"/>
        <v>0</v>
      </c>
      <c r="AR81" s="31">
        <f t="shared" si="23"/>
        <v>0</v>
      </c>
      <c r="AS81" s="31">
        <f t="shared" si="23"/>
        <v>0</v>
      </c>
      <c r="AT81" s="31">
        <f t="shared" si="23"/>
        <v>0</v>
      </c>
      <c r="AU81" s="31">
        <f t="shared" si="23"/>
        <v>0</v>
      </c>
      <c r="AV81" s="31">
        <f t="shared" si="23"/>
        <v>1.5523219101309973</v>
      </c>
      <c r="AW81" s="31">
        <f t="shared" si="23"/>
        <v>273.44364259196379</v>
      </c>
      <c r="AX81" s="31">
        <f t="shared" si="23"/>
        <v>726.92152391953243</v>
      </c>
      <c r="AY81" s="31">
        <f t="shared" si="23"/>
        <v>0</v>
      </c>
      <c r="AZ81" s="31">
        <f t="shared" si="23"/>
        <v>2.4694501326283573</v>
      </c>
      <c r="BA81" s="31">
        <f t="shared" si="23"/>
        <v>0</v>
      </c>
      <c r="BB81" s="31">
        <f t="shared" si="23"/>
        <v>0</v>
      </c>
      <c r="BC81" s="31">
        <f t="shared" si="23"/>
        <v>0</v>
      </c>
      <c r="BD81" s="31">
        <f t="shared" si="23"/>
        <v>0</v>
      </c>
      <c r="BE81" s="31">
        <f t="shared" si="23"/>
        <v>0</v>
      </c>
      <c r="BF81" s="31">
        <f t="shared" si="23"/>
        <v>2.2881976818355363</v>
      </c>
      <c r="BG81" s="31">
        <f t="shared" si="23"/>
        <v>12.102879650184441</v>
      </c>
      <c r="BH81" s="31">
        <f t="shared" si="23"/>
        <v>0</v>
      </c>
      <c r="BI81" s="31">
        <f t="shared" si="23"/>
        <v>0</v>
      </c>
      <c r="BJ81" s="31">
        <f t="shared" si="23"/>
        <v>1.1547371916491214</v>
      </c>
      <c r="BK81" s="29">
        <f t="shared" si="22"/>
        <v>1019.9327530779248</v>
      </c>
    </row>
    <row r="82" spans="1:63" x14ac:dyDescent="0.2">
      <c r="A82" s="23"/>
      <c r="B82" s="33" t="s">
        <v>86</v>
      </c>
      <c r="C82" s="31">
        <f>C75+C81</f>
        <v>0</v>
      </c>
      <c r="D82" s="31">
        <f t="shared" ref="D82:BJ82" si="24">D75+D81</f>
        <v>0</v>
      </c>
      <c r="E82" s="31">
        <f t="shared" si="24"/>
        <v>0</v>
      </c>
      <c r="F82" s="31">
        <f t="shared" si="24"/>
        <v>0</v>
      </c>
      <c r="G82" s="31">
        <f t="shared" si="24"/>
        <v>0</v>
      </c>
      <c r="H82" s="31">
        <f t="shared" si="24"/>
        <v>0</v>
      </c>
      <c r="I82" s="31">
        <f t="shared" si="24"/>
        <v>0</v>
      </c>
      <c r="J82" s="31">
        <f t="shared" si="24"/>
        <v>0</v>
      </c>
      <c r="K82" s="31">
        <f t="shared" si="24"/>
        <v>0</v>
      </c>
      <c r="L82" s="31">
        <f t="shared" si="24"/>
        <v>0</v>
      </c>
      <c r="M82" s="31">
        <f t="shared" si="24"/>
        <v>0</v>
      </c>
      <c r="N82" s="31">
        <f t="shared" si="24"/>
        <v>0</v>
      </c>
      <c r="O82" s="31">
        <f t="shared" si="24"/>
        <v>0</v>
      </c>
      <c r="P82" s="31">
        <f t="shared" si="24"/>
        <v>0</v>
      </c>
      <c r="Q82" s="31">
        <f t="shared" si="24"/>
        <v>0</v>
      </c>
      <c r="R82" s="31">
        <f t="shared" si="24"/>
        <v>0</v>
      </c>
      <c r="S82" s="31">
        <f t="shared" si="24"/>
        <v>0</v>
      </c>
      <c r="T82" s="31">
        <f t="shared" si="24"/>
        <v>0</v>
      </c>
      <c r="U82" s="31">
        <f t="shared" si="24"/>
        <v>0</v>
      </c>
      <c r="V82" s="31">
        <f t="shared" si="24"/>
        <v>0</v>
      </c>
      <c r="W82" s="31">
        <f t="shared" si="24"/>
        <v>0</v>
      </c>
      <c r="X82" s="31">
        <f t="shared" si="24"/>
        <v>0</v>
      </c>
      <c r="Y82" s="31">
        <f t="shared" si="24"/>
        <v>0</v>
      </c>
      <c r="Z82" s="31">
        <f t="shared" si="24"/>
        <v>0</v>
      </c>
      <c r="AA82" s="31">
        <f t="shared" si="24"/>
        <v>0</v>
      </c>
      <c r="AB82" s="31">
        <f t="shared" si="24"/>
        <v>0</v>
      </c>
      <c r="AC82" s="31">
        <f t="shared" si="24"/>
        <v>0</v>
      </c>
      <c r="AD82" s="31">
        <f t="shared" si="24"/>
        <v>0</v>
      </c>
      <c r="AE82" s="31">
        <f t="shared" si="24"/>
        <v>0</v>
      </c>
      <c r="AF82" s="31">
        <f t="shared" si="24"/>
        <v>0</v>
      </c>
      <c r="AG82" s="31">
        <f t="shared" si="24"/>
        <v>0</v>
      </c>
      <c r="AH82" s="31">
        <f t="shared" si="24"/>
        <v>0</v>
      </c>
      <c r="AI82" s="31">
        <f t="shared" si="24"/>
        <v>0</v>
      </c>
      <c r="AJ82" s="31">
        <f t="shared" si="24"/>
        <v>0</v>
      </c>
      <c r="AK82" s="31">
        <f t="shared" si="24"/>
        <v>0</v>
      </c>
      <c r="AL82" s="31">
        <f t="shared" si="24"/>
        <v>0</v>
      </c>
      <c r="AM82" s="31">
        <f t="shared" si="24"/>
        <v>0</v>
      </c>
      <c r="AN82" s="31">
        <f t="shared" si="24"/>
        <v>0</v>
      </c>
      <c r="AO82" s="31">
        <f t="shared" si="24"/>
        <v>0</v>
      </c>
      <c r="AP82" s="31">
        <f t="shared" si="24"/>
        <v>0</v>
      </c>
      <c r="AQ82" s="31">
        <f t="shared" si="24"/>
        <v>0</v>
      </c>
      <c r="AR82" s="31">
        <f t="shared" si="24"/>
        <v>0</v>
      </c>
      <c r="AS82" s="31">
        <f t="shared" si="24"/>
        <v>0</v>
      </c>
      <c r="AT82" s="31">
        <f t="shared" si="24"/>
        <v>0</v>
      </c>
      <c r="AU82" s="31">
        <f t="shared" si="24"/>
        <v>0</v>
      </c>
      <c r="AV82" s="31">
        <f t="shared" si="24"/>
        <v>1.5523219101309973</v>
      </c>
      <c r="AW82" s="31">
        <f t="shared" si="24"/>
        <v>273.44364259196379</v>
      </c>
      <c r="AX82" s="31">
        <f t="shared" si="24"/>
        <v>726.92152391953243</v>
      </c>
      <c r="AY82" s="31">
        <f t="shared" si="24"/>
        <v>0</v>
      </c>
      <c r="AZ82" s="31">
        <f t="shared" si="24"/>
        <v>2.4694501326283573</v>
      </c>
      <c r="BA82" s="31">
        <f t="shared" si="24"/>
        <v>0</v>
      </c>
      <c r="BB82" s="31">
        <f t="shared" si="24"/>
        <v>0</v>
      </c>
      <c r="BC82" s="31">
        <f t="shared" si="24"/>
        <v>0</v>
      </c>
      <c r="BD82" s="31">
        <f t="shared" si="24"/>
        <v>0</v>
      </c>
      <c r="BE82" s="31">
        <f t="shared" si="24"/>
        <v>0</v>
      </c>
      <c r="BF82" s="31">
        <f t="shared" si="24"/>
        <v>2.2881976818355363</v>
      </c>
      <c r="BG82" s="31">
        <f t="shared" si="24"/>
        <v>12.102879650184441</v>
      </c>
      <c r="BH82" s="31">
        <f t="shared" si="24"/>
        <v>0</v>
      </c>
      <c r="BI82" s="31">
        <f t="shared" si="24"/>
        <v>0</v>
      </c>
      <c r="BJ82" s="31">
        <f t="shared" si="24"/>
        <v>1.1547371916491214</v>
      </c>
      <c r="BK82" s="29">
        <f t="shared" si="22"/>
        <v>1019.9327530779248</v>
      </c>
    </row>
    <row r="83" spans="1:63" ht="4.5" customHeight="1" x14ac:dyDescent="0.2">
      <c r="A83" s="23"/>
      <c r="B83" s="26"/>
      <c r="C83" s="70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2"/>
    </row>
    <row r="84" spans="1:63" x14ac:dyDescent="0.2">
      <c r="A84" s="23" t="s">
        <v>21</v>
      </c>
      <c r="B84" s="24" t="s">
        <v>22</v>
      </c>
      <c r="C84" s="70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2"/>
    </row>
    <row r="85" spans="1:63" x14ac:dyDescent="0.2">
      <c r="A85" s="23" t="s">
        <v>78</v>
      </c>
      <c r="B85" s="26" t="s">
        <v>23</v>
      </c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2"/>
    </row>
    <row r="86" spans="1:63" x14ac:dyDescent="0.2">
      <c r="A86" s="23"/>
      <c r="B86" s="30" t="s">
        <v>39</v>
      </c>
      <c r="C86" s="31"/>
      <c r="D86" s="28"/>
      <c r="E86" s="28"/>
      <c r="F86" s="28"/>
      <c r="G86" s="37"/>
      <c r="H86" s="31"/>
      <c r="I86" s="28"/>
      <c r="J86" s="28"/>
      <c r="K86" s="28"/>
      <c r="L86" s="37"/>
      <c r="M86" s="31"/>
      <c r="N86" s="28"/>
      <c r="O86" s="28"/>
      <c r="P86" s="28"/>
      <c r="Q86" s="37"/>
      <c r="R86" s="31"/>
      <c r="S86" s="28"/>
      <c r="T86" s="28"/>
      <c r="U86" s="28"/>
      <c r="V86" s="37"/>
      <c r="W86" s="31"/>
      <c r="X86" s="28"/>
      <c r="Y86" s="28"/>
      <c r="Z86" s="28"/>
      <c r="AA86" s="37"/>
      <c r="AB86" s="31"/>
      <c r="AC86" s="28"/>
      <c r="AD86" s="28"/>
      <c r="AE86" s="28"/>
      <c r="AF86" s="37"/>
      <c r="AG86" s="31"/>
      <c r="AH86" s="28"/>
      <c r="AI86" s="28"/>
      <c r="AJ86" s="28"/>
      <c r="AK86" s="37"/>
      <c r="AL86" s="31"/>
      <c r="AM86" s="28"/>
      <c r="AN86" s="28"/>
      <c r="AO86" s="28"/>
      <c r="AP86" s="37"/>
      <c r="AQ86" s="31"/>
      <c r="AR86" s="28"/>
      <c r="AS86" s="28"/>
      <c r="AT86" s="28"/>
      <c r="AU86" s="37"/>
      <c r="AV86" s="31"/>
      <c r="AW86" s="28"/>
      <c r="AX86" s="28"/>
      <c r="AY86" s="28"/>
      <c r="AZ86" s="37"/>
      <c r="BA86" s="31"/>
      <c r="BB86" s="28"/>
      <c r="BC86" s="28"/>
      <c r="BD86" s="28"/>
      <c r="BE86" s="37"/>
      <c r="BF86" s="31"/>
      <c r="BG86" s="28"/>
      <c r="BH86" s="28"/>
      <c r="BI86" s="28"/>
      <c r="BJ86" s="37"/>
      <c r="BK86" s="29"/>
    </row>
    <row r="87" spans="1:63" x14ac:dyDescent="0.2">
      <c r="A87" s="23"/>
      <c r="B87" s="33" t="s">
        <v>85</v>
      </c>
      <c r="C87" s="31">
        <v>0</v>
      </c>
      <c r="D87" s="28">
        <v>0</v>
      </c>
      <c r="E87" s="28">
        <v>0</v>
      </c>
      <c r="F87" s="28">
        <v>0</v>
      </c>
      <c r="G87" s="37">
        <v>0</v>
      </c>
      <c r="H87" s="31">
        <v>0</v>
      </c>
      <c r="I87" s="28">
        <v>0</v>
      </c>
      <c r="J87" s="28">
        <v>0</v>
      </c>
      <c r="K87" s="28">
        <v>0</v>
      </c>
      <c r="L87" s="37">
        <v>0</v>
      </c>
      <c r="M87" s="31">
        <v>0</v>
      </c>
      <c r="N87" s="28">
        <v>0</v>
      </c>
      <c r="O87" s="28">
        <v>0</v>
      </c>
      <c r="P87" s="28">
        <v>0</v>
      </c>
      <c r="Q87" s="37">
        <v>0</v>
      </c>
      <c r="R87" s="31">
        <v>0</v>
      </c>
      <c r="S87" s="28">
        <v>0</v>
      </c>
      <c r="T87" s="28">
        <v>0</v>
      </c>
      <c r="U87" s="28">
        <v>0</v>
      </c>
      <c r="V87" s="37">
        <v>0</v>
      </c>
      <c r="W87" s="31">
        <v>0</v>
      </c>
      <c r="X87" s="28">
        <v>0</v>
      </c>
      <c r="Y87" s="28">
        <v>0</v>
      </c>
      <c r="Z87" s="28">
        <v>0</v>
      </c>
      <c r="AA87" s="37">
        <v>0</v>
      </c>
      <c r="AB87" s="31">
        <v>0</v>
      </c>
      <c r="AC87" s="28">
        <v>0</v>
      </c>
      <c r="AD87" s="28">
        <v>0</v>
      </c>
      <c r="AE87" s="28">
        <v>0</v>
      </c>
      <c r="AF87" s="37">
        <v>0</v>
      </c>
      <c r="AG87" s="31">
        <v>0</v>
      </c>
      <c r="AH87" s="28">
        <v>0</v>
      </c>
      <c r="AI87" s="28">
        <v>0</v>
      </c>
      <c r="AJ87" s="28">
        <v>0</v>
      </c>
      <c r="AK87" s="37">
        <v>0</v>
      </c>
      <c r="AL87" s="31">
        <v>0</v>
      </c>
      <c r="AM87" s="28">
        <v>0</v>
      </c>
      <c r="AN87" s="28">
        <v>0</v>
      </c>
      <c r="AO87" s="28">
        <v>0</v>
      </c>
      <c r="AP87" s="37">
        <v>0</v>
      </c>
      <c r="AQ87" s="31">
        <v>0</v>
      </c>
      <c r="AR87" s="28">
        <v>0</v>
      </c>
      <c r="AS87" s="28">
        <v>0</v>
      </c>
      <c r="AT87" s="28">
        <v>0</v>
      </c>
      <c r="AU87" s="37">
        <v>0</v>
      </c>
      <c r="AV87" s="31">
        <v>0</v>
      </c>
      <c r="AW87" s="28">
        <v>0</v>
      </c>
      <c r="AX87" s="28">
        <v>0</v>
      </c>
      <c r="AY87" s="28">
        <v>0</v>
      </c>
      <c r="AZ87" s="37">
        <v>0</v>
      </c>
      <c r="BA87" s="31">
        <v>0</v>
      </c>
      <c r="BB87" s="28">
        <v>0</v>
      </c>
      <c r="BC87" s="28">
        <v>0</v>
      </c>
      <c r="BD87" s="28">
        <v>0</v>
      </c>
      <c r="BE87" s="37">
        <v>0</v>
      </c>
      <c r="BF87" s="31">
        <v>0</v>
      </c>
      <c r="BG87" s="28">
        <v>0</v>
      </c>
      <c r="BH87" s="28">
        <v>0</v>
      </c>
      <c r="BI87" s="28">
        <v>0</v>
      </c>
      <c r="BJ87" s="37">
        <v>0</v>
      </c>
      <c r="BK87" s="29">
        <f>SUM(C87:BJ87)</f>
        <v>0</v>
      </c>
    </row>
    <row r="88" spans="1:63" ht="4.5" customHeight="1" x14ac:dyDescent="0.2">
      <c r="A88" s="23"/>
      <c r="B88" s="38"/>
      <c r="C88" s="70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2"/>
    </row>
    <row r="89" spans="1:63" x14ac:dyDescent="0.2">
      <c r="A89" s="23"/>
      <c r="B89" s="39" t="s">
        <v>101</v>
      </c>
      <c r="C89" s="40">
        <f t="shared" ref="C89:AH89" si="25">C46+C65+C70+C82+C87</f>
        <v>0</v>
      </c>
      <c r="D89" s="40">
        <f t="shared" si="25"/>
        <v>0</v>
      </c>
      <c r="E89" s="40">
        <f t="shared" si="25"/>
        <v>0</v>
      </c>
      <c r="F89" s="40">
        <f t="shared" si="25"/>
        <v>0</v>
      </c>
      <c r="G89" s="40">
        <f t="shared" si="25"/>
        <v>0</v>
      </c>
      <c r="H89" s="40">
        <f t="shared" si="25"/>
        <v>42.307745410393814</v>
      </c>
      <c r="I89" s="40">
        <f t="shared" si="25"/>
        <v>10251.981255759685</v>
      </c>
      <c r="J89" s="40">
        <f t="shared" si="25"/>
        <v>3835.1308362030286</v>
      </c>
      <c r="K89" s="40">
        <f t="shared" si="25"/>
        <v>0</v>
      </c>
      <c r="L89" s="40">
        <f t="shared" si="25"/>
        <v>1261.1203146227272</v>
      </c>
      <c r="M89" s="40">
        <f t="shared" si="25"/>
        <v>0</v>
      </c>
      <c r="N89" s="40">
        <f t="shared" si="25"/>
        <v>0</v>
      </c>
      <c r="O89" s="40">
        <f t="shared" si="25"/>
        <v>0</v>
      </c>
      <c r="P89" s="40">
        <f t="shared" si="25"/>
        <v>0</v>
      </c>
      <c r="Q89" s="40">
        <f t="shared" si="25"/>
        <v>0</v>
      </c>
      <c r="R89" s="40">
        <f t="shared" si="25"/>
        <v>56.356909329070334</v>
      </c>
      <c r="S89" s="40">
        <f t="shared" si="25"/>
        <v>732.15467474857667</v>
      </c>
      <c r="T89" s="40">
        <f t="shared" si="25"/>
        <v>571.09484728770133</v>
      </c>
      <c r="U89" s="40">
        <f t="shared" si="25"/>
        <v>0</v>
      </c>
      <c r="V89" s="40">
        <f t="shared" si="25"/>
        <v>77.101242582219456</v>
      </c>
      <c r="W89" s="40">
        <f t="shared" si="25"/>
        <v>0.97339480426322955</v>
      </c>
      <c r="X89" s="40">
        <f t="shared" si="25"/>
        <v>61.619591606285326</v>
      </c>
      <c r="Y89" s="40">
        <f t="shared" si="25"/>
        <v>0</v>
      </c>
      <c r="Z89" s="40">
        <f t="shared" si="25"/>
        <v>0</v>
      </c>
      <c r="AA89" s="40">
        <f t="shared" si="25"/>
        <v>1.8677384999942976</v>
      </c>
      <c r="AB89" s="40">
        <f t="shared" si="25"/>
        <v>0</v>
      </c>
      <c r="AC89" s="40">
        <f t="shared" si="25"/>
        <v>0</v>
      </c>
      <c r="AD89" s="40">
        <f t="shared" si="25"/>
        <v>0</v>
      </c>
      <c r="AE89" s="40">
        <f t="shared" si="25"/>
        <v>0</v>
      </c>
      <c r="AF89" s="40">
        <f t="shared" si="25"/>
        <v>0</v>
      </c>
      <c r="AG89" s="40">
        <f t="shared" si="25"/>
        <v>7.1054285669631172</v>
      </c>
      <c r="AH89" s="40">
        <f t="shared" si="25"/>
        <v>0.9219283875848886</v>
      </c>
      <c r="AI89" s="40">
        <f t="shared" ref="AI89:BK89" si="26">AI46+AI65+AI70+AI82+AI87</f>
        <v>0</v>
      </c>
      <c r="AJ89" s="40">
        <f t="shared" si="26"/>
        <v>0</v>
      </c>
      <c r="AK89" s="40">
        <f t="shared" si="26"/>
        <v>5.643944706212034</v>
      </c>
      <c r="AL89" s="40">
        <f t="shared" si="26"/>
        <v>0</v>
      </c>
      <c r="AM89" s="40">
        <f t="shared" si="26"/>
        <v>0</v>
      </c>
      <c r="AN89" s="40">
        <f t="shared" si="26"/>
        <v>0</v>
      </c>
      <c r="AO89" s="40">
        <f t="shared" si="26"/>
        <v>0</v>
      </c>
      <c r="AP89" s="40">
        <f t="shared" si="26"/>
        <v>0</v>
      </c>
      <c r="AQ89" s="40">
        <f t="shared" si="26"/>
        <v>0</v>
      </c>
      <c r="AR89" s="40">
        <f t="shared" si="26"/>
        <v>0</v>
      </c>
      <c r="AS89" s="40">
        <f t="shared" si="26"/>
        <v>0</v>
      </c>
      <c r="AT89" s="40">
        <f t="shared" si="26"/>
        <v>0</v>
      </c>
      <c r="AU89" s="40">
        <f t="shared" si="26"/>
        <v>0</v>
      </c>
      <c r="AV89" s="40">
        <f t="shared" si="26"/>
        <v>524.68717902264075</v>
      </c>
      <c r="AW89" s="40">
        <f t="shared" si="26"/>
        <v>2161.7612443569988</v>
      </c>
      <c r="AX89" s="40">
        <f t="shared" si="26"/>
        <v>842.39818062748111</v>
      </c>
      <c r="AY89" s="40">
        <f t="shared" si="26"/>
        <v>0</v>
      </c>
      <c r="AZ89" s="40">
        <f t="shared" si="26"/>
        <v>619.86099220215408</v>
      </c>
      <c r="BA89" s="40">
        <f t="shared" si="26"/>
        <v>0</v>
      </c>
      <c r="BB89" s="40">
        <f t="shared" si="26"/>
        <v>0</v>
      </c>
      <c r="BC89" s="40">
        <f t="shared" si="26"/>
        <v>0</v>
      </c>
      <c r="BD89" s="40">
        <f t="shared" si="26"/>
        <v>0</v>
      </c>
      <c r="BE89" s="40">
        <f t="shared" si="26"/>
        <v>0</v>
      </c>
      <c r="BF89" s="40">
        <f t="shared" si="26"/>
        <v>866.53507093737414</v>
      </c>
      <c r="BG89" s="40">
        <f t="shared" si="26"/>
        <v>192.57831818831312</v>
      </c>
      <c r="BH89" s="40">
        <f t="shared" si="26"/>
        <v>171.43433779926752</v>
      </c>
      <c r="BI89" s="40">
        <f t="shared" si="26"/>
        <v>0</v>
      </c>
      <c r="BJ89" s="40">
        <f t="shared" si="26"/>
        <v>319.43514096455976</v>
      </c>
      <c r="BK89" s="40">
        <f t="shared" si="26"/>
        <v>22604.070316613495</v>
      </c>
    </row>
    <row r="90" spans="1:63" ht="4.5" customHeight="1" x14ac:dyDescent="0.2">
      <c r="A90" s="23"/>
      <c r="B90" s="39"/>
      <c r="C90" s="75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6"/>
    </row>
    <row r="91" spans="1:63" ht="14.25" customHeight="1" x14ac:dyDescent="0.3">
      <c r="A91" s="23" t="s">
        <v>5</v>
      </c>
      <c r="B91" s="21" t="s">
        <v>25</v>
      </c>
      <c r="C91" s="75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6"/>
    </row>
    <row r="92" spans="1:63" x14ac:dyDescent="0.2">
      <c r="A92" s="23"/>
      <c r="B92" s="30" t="s">
        <v>39</v>
      </c>
      <c r="C92" s="28"/>
      <c r="D92" s="28"/>
      <c r="E92" s="28"/>
      <c r="F92" s="28"/>
      <c r="G92" s="41"/>
      <c r="H92" s="31"/>
      <c r="I92" s="28"/>
      <c r="J92" s="28"/>
      <c r="K92" s="28"/>
      <c r="L92" s="41"/>
      <c r="M92" s="31"/>
      <c r="N92" s="28"/>
      <c r="O92" s="28"/>
      <c r="P92" s="28"/>
      <c r="Q92" s="41"/>
      <c r="R92" s="31"/>
      <c r="S92" s="28"/>
      <c r="T92" s="28"/>
      <c r="U92" s="28"/>
      <c r="V92" s="37"/>
      <c r="W92" s="42"/>
      <c r="X92" s="28"/>
      <c r="Y92" s="28"/>
      <c r="Z92" s="28"/>
      <c r="AA92" s="41"/>
      <c r="AB92" s="31"/>
      <c r="AC92" s="28"/>
      <c r="AD92" s="28"/>
      <c r="AE92" s="28"/>
      <c r="AF92" s="41"/>
      <c r="AG92" s="31"/>
      <c r="AH92" s="28"/>
      <c r="AI92" s="28"/>
      <c r="AJ92" s="28"/>
      <c r="AK92" s="41"/>
      <c r="AL92" s="31"/>
      <c r="AM92" s="28"/>
      <c r="AN92" s="28"/>
      <c r="AO92" s="28"/>
      <c r="AP92" s="41"/>
      <c r="AQ92" s="31"/>
      <c r="AR92" s="28"/>
      <c r="AS92" s="28"/>
      <c r="AT92" s="28"/>
      <c r="AU92" s="41"/>
      <c r="AV92" s="31"/>
      <c r="AW92" s="28"/>
      <c r="AX92" s="28"/>
      <c r="AY92" s="28"/>
      <c r="AZ92" s="41"/>
      <c r="BA92" s="31"/>
      <c r="BB92" s="28"/>
      <c r="BC92" s="28"/>
      <c r="BD92" s="28"/>
      <c r="BE92" s="41"/>
      <c r="BF92" s="31"/>
      <c r="BG92" s="28"/>
      <c r="BH92" s="28"/>
      <c r="BI92" s="28"/>
      <c r="BJ92" s="41"/>
      <c r="BK92" s="31"/>
    </row>
    <row r="93" spans="1:63" ht="13.5" thickBot="1" x14ac:dyDescent="0.25">
      <c r="A93" s="43"/>
      <c r="B93" s="33" t="s">
        <v>85</v>
      </c>
      <c r="C93" s="28">
        <v>0</v>
      </c>
      <c r="D93" s="28">
        <v>0</v>
      </c>
      <c r="E93" s="28">
        <v>0</v>
      </c>
      <c r="F93" s="28">
        <v>0</v>
      </c>
      <c r="G93" s="41">
        <v>0</v>
      </c>
      <c r="H93" s="31">
        <v>0</v>
      </c>
      <c r="I93" s="28">
        <v>0</v>
      </c>
      <c r="J93" s="28">
        <v>0</v>
      </c>
      <c r="K93" s="28">
        <v>0</v>
      </c>
      <c r="L93" s="41">
        <v>0</v>
      </c>
      <c r="M93" s="31">
        <v>0</v>
      </c>
      <c r="N93" s="28">
        <v>0</v>
      </c>
      <c r="O93" s="28">
        <v>0</v>
      </c>
      <c r="P93" s="28">
        <v>0</v>
      </c>
      <c r="Q93" s="41">
        <v>0</v>
      </c>
      <c r="R93" s="31">
        <v>0</v>
      </c>
      <c r="S93" s="28">
        <v>0</v>
      </c>
      <c r="T93" s="28">
        <v>0</v>
      </c>
      <c r="U93" s="28">
        <v>0</v>
      </c>
      <c r="V93" s="37">
        <v>0</v>
      </c>
      <c r="W93" s="42">
        <v>0</v>
      </c>
      <c r="X93" s="28">
        <v>0</v>
      </c>
      <c r="Y93" s="28">
        <v>0</v>
      </c>
      <c r="Z93" s="28">
        <v>0</v>
      </c>
      <c r="AA93" s="41">
        <v>0</v>
      </c>
      <c r="AB93" s="31">
        <v>0</v>
      </c>
      <c r="AC93" s="28">
        <v>0</v>
      </c>
      <c r="AD93" s="28">
        <v>0</v>
      </c>
      <c r="AE93" s="28">
        <v>0</v>
      </c>
      <c r="AF93" s="41">
        <v>0</v>
      </c>
      <c r="AG93" s="31">
        <v>0</v>
      </c>
      <c r="AH93" s="28">
        <v>0</v>
      </c>
      <c r="AI93" s="28">
        <v>0</v>
      </c>
      <c r="AJ93" s="28">
        <v>0</v>
      </c>
      <c r="AK93" s="41">
        <v>0</v>
      </c>
      <c r="AL93" s="31">
        <v>0</v>
      </c>
      <c r="AM93" s="28">
        <v>0</v>
      </c>
      <c r="AN93" s="28">
        <v>0</v>
      </c>
      <c r="AO93" s="28">
        <v>0</v>
      </c>
      <c r="AP93" s="41">
        <v>0</v>
      </c>
      <c r="AQ93" s="31">
        <v>0</v>
      </c>
      <c r="AR93" s="28">
        <v>0</v>
      </c>
      <c r="AS93" s="28">
        <v>0</v>
      </c>
      <c r="AT93" s="28">
        <v>0</v>
      </c>
      <c r="AU93" s="41">
        <v>0</v>
      </c>
      <c r="AV93" s="31">
        <v>0</v>
      </c>
      <c r="AW93" s="28">
        <v>0</v>
      </c>
      <c r="AX93" s="28">
        <v>0</v>
      </c>
      <c r="AY93" s="28">
        <v>0</v>
      </c>
      <c r="AZ93" s="41">
        <v>0</v>
      </c>
      <c r="BA93" s="31">
        <v>0</v>
      </c>
      <c r="BB93" s="28">
        <v>0</v>
      </c>
      <c r="BC93" s="28">
        <v>0</v>
      </c>
      <c r="BD93" s="28">
        <v>0</v>
      </c>
      <c r="BE93" s="41">
        <v>0</v>
      </c>
      <c r="BF93" s="31">
        <v>0</v>
      </c>
      <c r="BG93" s="28">
        <v>0</v>
      </c>
      <c r="BH93" s="28">
        <v>0</v>
      </c>
      <c r="BI93" s="28">
        <v>0</v>
      </c>
      <c r="BJ93" s="41">
        <v>0</v>
      </c>
      <c r="BK93" s="29">
        <f>SUM(C93:BJ93)</f>
        <v>0</v>
      </c>
    </row>
    <row r="94" spans="1:63" ht="6" customHeight="1" x14ac:dyDescent="0.2">
      <c r="A94" s="35"/>
      <c r="B94" s="44"/>
    </row>
    <row r="95" spans="1:63" x14ac:dyDescent="0.2">
      <c r="A95" s="35"/>
      <c r="B95" s="35" t="s">
        <v>28</v>
      </c>
      <c r="L95" s="35" t="s">
        <v>40</v>
      </c>
    </row>
    <row r="96" spans="1:63" x14ac:dyDescent="0.2">
      <c r="A96" s="35"/>
      <c r="B96" s="35" t="s">
        <v>29</v>
      </c>
      <c r="L96" s="35" t="s">
        <v>32</v>
      </c>
    </row>
    <row r="97" spans="2:61" x14ac:dyDescent="0.2">
      <c r="L97" s="35" t="s">
        <v>33</v>
      </c>
    </row>
    <row r="98" spans="2:61" x14ac:dyDescent="0.2">
      <c r="B98" s="35" t="s">
        <v>35</v>
      </c>
      <c r="L98" s="35" t="s">
        <v>100</v>
      </c>
      <c r="BI98" s="45"/>
    </row>
    <row r="99" spans="2:61" x14ac:dyDescent="0.2">
      <c r="B99" s="35" t="s">
        <v>36</v>
      </c>
      <c r="L99" s="35" t="s">
        <v>102</v>
      </c>
    </row>
    <row r="100" spans="2:61" x14ac:dyDescent="0.2">
      <c r="B100" s="35"/>
      <c r="L100" s="35" t="s">
        <v>34</v>
      </c>
    </row>
    <row r="102" spans="2:61" x14ac:dyDescent="0.2">
      <c r="B102" s="25" t="s">
        <v>40</v>
      </c>
    </row>
    <row r="103" spans="2:61" x14ac:dyDescent="0.2">
      <c r="B103" s="25" t="s">
        <v>32</v>
      </c>
    </row>
    <row r="104" spans="2:61" x14ac:dyDescent="0.2">
      <c r="B104" s="25" t="s">
        <v>33</v>
      </c>
    </row>
    <row r="105" spans="2:61" x14ac:dyDescent="0.2">
      <c r="B105" s="25" t="s">
        <v>100</v>
      </c>
    </row>
    <row r="106" spans="2:61" x14ac:dyDescent="0.2">
      <c r="B106" s="25" t="s">
        <v>102</v>
      </c>
    </row>
    <row r="107" spans="2:61" x14ac:dyDescent="0.2">
      <c r="B107" s="25" t="s">
        <v>34</v>
      </c>
    </row>
    <row r="108" spans="2:61" x14ac:dyDescent="0.2">
      <c r="B108" s="35"/>
    </row>
  </sheetData>
  <mergeCells count="49">
    <mergeCell ref="C88:BK88"/>
    <mergeCell ref="A1:A5"/>
    <mergeCell ref="C68:BK68"/>
    <mergeCell ref="C90:BK90"/>
    <mergeCell ref="C91:BK91"/>
    <mergeCell ref="C72:BK72"/>
    <mergeCell ref="C73:BK73"/>
    <mergeCell ref="C76:BK76"/>
    <mergeCell ref="C83:BK83"/>
    <mergeCell ref="C84:BK84"/>
    <mergeCell ref="C48:BK48"/>
    <mergeCell ref="C85:BK85"/>
    <mergeCell ref="C49:BK49"/>
    <mergeCell ref="C47:BK47"/>
    <mergeCell ref="C53:BK53"/>
    <mergeCell ref="C66:BK66"/>
    <mergeCell ref="C67:BK67"/>
    <mergeCell ref="C71:BK71"/>
    <mergeCell ref="C10:BK10"/>
    <mergeCell ref="C13:BK13"/>
    <mergeCell ref="C22:BK22"/>
    <mergeCell ref="C25:BK25"/>
    <mergeCell ref="C28:BK28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148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141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5.3498167377395356E-3</v>
      </c>
      <c r="E5" s="7">
        <v>9.107342242448753E-3</v>
      </c>
      <c r="F5" s="7">
        <v>0.28914667380753478</v>
      </c>
      <c r="G5" s="7">
        <v>5.3545561451485415E-3</v>
      </c>
      <c r="H5" s="7">
        <v>0</v>
      </c>
      <c r="I5" s="7">
        <v>0</v>
      </c>
      <c r="J5" s="7">
        <v>0</v>
      </c>
      <c r="K5" s="5">
        <v>0</v>
      </c>
    </row>
    <row r="6" spans="2:11" x14ac:dyDescent="0.2">
      <c r="B6" s="1">
        <v>2</v>
      </c>
      <c r="C6" s="3" t="s">
        <v>43</v>
      </c>
      <c r="D6" s="7">
        <v>0.74697960286165843</v>
      </c>
      <c r="E6" s="7">
        <v>3.3909920296724958</v>
      </c>
      <c r="F6" s="7">
        <v>7.6485853241402832</v>
      </c>
      <c r="G6" s="7">
        <v>0.19765632221627522</v>
      </c>
      <c r="H6" s="7">
        <v>0</v>
      </c>
      <c r="I6" s="7">
        <v>0</v>
      </c>
      <c r="J6" s="7">
        <v>8.1047127478179715E-2</v>
      </c>
      <c r="K6" s="5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4.5882380424612873E-2</v>
      </c>
      <c r="F7" s="7">
        <v>3.1974056941687944E-2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 x14ac:dyDescent="0.2">
      <c r="B8" s="1">
        <v>4</v>
      </c>
      <c r="C8" s="3" t="s">
        <v>45</v>
      </c>
      <c r="D8" s="7">
        <v>138.90330506520345</v>
      </c>
      <c r="E8" s="7">
        <v>26.274607639676081</v>
      </c>
      <c r="F8" s="7">
        <v>8.0617842502585511</v>
      </c>
      <c r="G8" s="7">
        <v>0.3095016401627973</v>
      </c>
      <c r="H8" s="7">
        <v>0</v>
      </c>
      <c r="I8" s="7">
        <v>0</v>
      </c>
      <c r="J8" s="7">
        <v>0</v>
      </c>
      <c r="K8" s="5">
        <v>0</v>
      </c>
    </row>
    <row r="9" spans="2:11" x14ac:dyDescent="0.2">
      <c r="B9" s="1">
        <v>5</v>
      </c>
      <c r="C9" s="3" t="s">
        <v>46</v>
      </c>
      <c r="D9" s="7">
        <v>23.933467624640226</v>
      </c>
      <c r="E9" s="7">
        <v>43.64639111670305</v>
      </c>
      <c r="F9" s="7">
        <v>42.205764909124618</v>
      </c>
      <c r="G9" s="7">
        <v>1.8619472998553426</v>
      </c>
      <c r="H9" s="7">
        <v>0</v>
      </c>
      <c r="I9" s="7">
        <v>0</v>
      </c>
      <c r="J9" s="7">
        <v>0.29897738637502663</v>
      </c>
      <c r="K9" s="5">
        <v>0</v>
      </c>
    </row>
    <row r="10" spans="2:11" x14ac:dyDescent="0.2">
      <c r="B10" s="1">
        <v>6</v>
      </c>
      <c r="C10" s="3" t="s">
        <v>47</v>
      </c>
      <c r="D10" s="7">
        <v>0.39027779300793497</v>
      </c>
      <c r="E10" s="7">
        <v>1.8492867040517045</v>
      </c>
      <c r="F10" s="7">
        <v>4.1302527875927098</v>
      </c>
      <c r="G10" s="7">
        <v>0.42121667573090826</v>
      </c>
      <c r="H10" s="7">
        <v>0</v>
      </c>
      <c r="I10" s="7">
        <v>0</v>
      </c>
      <c r="J10" s="7">
        <v>5.4954310815517292E-3</v>
      </c>
      <c r="K10" s="5">
        <v>0</v>
      </c>
    </row>
    <row r="11" spans="2:11" x14ac:dyDescent="0.2">
      <c r="B11" s="1">
        <v>7</v>
      </c>
      <c r="C11" s="3" t="s">
        <v>48</v>
      </c>
      <c r="D11" s="7">
        <v>2.2393708955086149</v>
      </c>
      <c r="E11" s="7">
        <v>23.295354114691062</v>
      </c>
      <c r="F11" s="7">
        <v>19.670448691378741</v>
      </c>
      <c r="G11" s="7">
        <v>1.06152638294844</v>
      </c>
      <c r="H11" s="7">
        <v>0</v>
      </c>
      <c r="I11" s="7">
        <v>0</v>
      </c>
      <c r="J11" s="7">
        <v>0</v>
      </c>
      <c r="K11" s="5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 x14ac:dyDescent="0.2">
      <c r="B14" s="1">
        <v>10</v>
      </c>
      <c r="C14" s="3" t="s">
        <v>51</v>
      </c>
      <c r="D14" s="7">
        <v>0.2422516762800902</v>
      </c>
      <c r="E14" s="7">
        <v>150.76999037749763</v>
      </c>
      <c r="F14" s="7">
        <v>11.661618769494799</v>
      </c>
      <c r="G14" s="7">
        <v>0.80911192831099255</v>
      </c>
      <c r="H14" s="7">
        <v>0</v>
      </c>
      <c r="I14" s="7">
        <v>0</v>
      </c>
      <c r="J14" s="7">
        <v>1.6533863361368958E-2</v>
      </c>
      <c r="K14" s="5">
        <v>0</v>
      </c>
    </row>
    <row r="15" spans="2:11" x14ac:dyDescent="0.2">
      <c r="B15" s="1">
        <v>11</v>
      </c>
      <c r="C15" s="3" t="s">
        <v>52</v>
      </c>
      <c r="D15" s="7">
        <v>156.66240293318759</v>
      </c>
      <c r="E15" s="7">
        <v>382.87029775200006</v>
      </c>
      <c r="F15" s="7">
        <v>127.26954862795642</v>
      </c>
      <c r="G15" s="7">
        <v>19.266944929705677</v>
      </c>
      <c r="H15" s="7">
        <v>0</v>
      </c>
      <c r="I15" s="7">
        <v>0</v>
      </c>
      <c r="J15" s="7">
        <v>0.1571184179676493</v>
      </c>
      <c r="K15" s="5">
        <v>0</v>
      </c>
    </row>
    <row r="16" spans="2:11" x14ac:dyDescent="0.2">
      <c r="B16" s="1">
        <v>12</v>
      </c>
      <c r="C16" s="3" t="s">
        <v>53</v>
      </c>
      <c r="D16" s="7">
        <v>376.21786855104784</v>
      </c>
      <c r="E16" s="7">
        <v>221.70269022423969</v>
      </c>
      <c r="F16" s="7">
        <v>7.100868551504723</v>
      </c>
      <c r="G16" s="7">
        <v>0.48586732217070561</v>
      </c>
      <c r="H16" s="7">
        <v>0</v>
      </c>
      <c r="I16" s="7">
        <v>0</v>
      </c>
      <c r="J16" s="7">
        <v>3.2885581666868349E-2</v>
      </c>
      <c r="K16" s="5">
        <v>0</v>
      </c>
    </row>
    <row r="17" spans="2:11" x14ac:dyDescent="0.2">
      <c r="B17" s="1">
        <v>13</v>
      </c>
      <c r="C17" s="3" t="s">
        <v>54</v>
      </c>
      <c r="D17" s="7">
        <v>0.11441206522603026</v>
      </c>
      <c r="E17" s="7">
        <v>0.2461144505093826</v>
      </c>
      <c r="F17" s="7">
        <v>0.80519939832732712</v>
      </c>
      <c r="G17" s="7">
        <v>5.912630801441382E-2</v>
      </c>
      <c r="H17" s="7">
        <v>0</v>
      </c>
      <c r="I17" s="7">
        <v>0</v>
      </c>
      <c r="J17" s="7">
        <v>8.8448463611591433E-4</v>
      </c>
      <c r="K17" s="5">
        <v>0</v>
      </c>
    </row>
    <row r="18" spans="2:11" x14ac:dyDescent="0.2">
      <c r="B18" s="1">
        <v>14</v>
      </c>
      <c r="C18" s="3" t="s">
        <v>55</v>
      </c>
      <c r="D18" s="7">
        <v>0.1941716814042479</v>
      </c>
      <c r="E18" s="7">
        <v>1.7214192272884414</v>
      </c>
      <c r="F18" s="7">
        <v>4.7566341749818504</v>
      </c>
      <c r="G18" s="7">
        <v>0.48438829664222305</v>
      </c>
      <c r="H18" s="7">
        <v>0</v>
      </c>
      <c r="I18" s="7">
        <v>0</v>
      </c>
      <c r="J18" s="7">
        <v>1.2776738294459597E-4</v>
      </c>
      <c r="K18" s="5">
        <v>0</v>
      </c>
    </row>
    <row r="19" spans="2:11" x14ac:dyDescent="0.2">
      <c r="B19" s="1">
        <v>15</v>
      </c>
      <c r="C19" s="3" t="s">
        <v>56</v>
      </c>
      <c r="D19" s="7">
        <v>25.97601462667329</v>
      </c>
      <c r="E19" s="7">
        <v>34.52099260580961</v>
      </c>
      <c r="F19" s="7">
        <v>41.279246461678909</v>
      </c>
      <c r="G19" s="7">
        <v>3.1090407597144605</v>
      </c>
      <c r="H19" s="7">
        <v>0</v>
      </c>
      <c r="I19" s="7">
        <v>0</v>
      </c>
      <c r="J19" s="7">
        <v>0</v>
      </c>
      <c r="K19" s="5">
        <v>0</v>
      </c>
    </row>
    <row r="20" spans="2:11" x14ac:dyDescent="0.2">
      <c r="B20" s="1">
        <v>16</v>
      </c>
      <c r="C20" s="3" t="s">
        <v>57</v>
      </c>
      <c r="D20" s="7">
        <v>794.52874866233196</v>
      </c>
      <c r="E20" s="7">
        <v>378.9891216361209</v>
      </c>
      <c r="F20" s="7">
        <v>116.18993954293873</v>
      </c>
      <c r="G20" s="7">
        <v>6.1259408422197366</v>
      </c>
      <c r="H20" s="7">
        <v>0</v>
      </c>
      <c r="I20" s="7">
        <v>0</v>
      </c>
      <c r="J20" s="7">
        <v>13.713452688363779</v>
      </c>
      <c r="K20" s="5">
        <v>0</v>
      </c>
    </row>
    <row r="21" spans="2:11" x14ac:dyDescent="0.2">
      <c r="B21" s="1">
        <v>17</v>
      </c>
      <c r="C21" s="3" t="s">
        <v>58</v>
      </c>
      <c r="D21" s="7">
        <v>41.245214992418312</v>
      </c>
      <c r="E21" s="7">
        <v>39.911793293597157</v>
      </c>
      <c r="F21" s="7">
        <v>67.394889578577434</v>
      </c>
      <c r="G21" s="7">
        <v>3.1929961068437134</v>
      </c>
      <c r="H21" s="7">
        <v>0</v>
      </c>
      <c r="I21" s="7">
        <v>0</v>
      </c>
      <c r="J21" s="7">
        <v>0.25917900196979321</v>
      </c>
      <c r="K21" s="5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 x14ac:dyDescent="0.2">
      <c r="B23" s="1">
        <v>19</v>
      </c>
      <c r="C23" s="3" t="s">
        <v>60</v>
      </c>
      <c r="D23" s="7">
        <v>35.457003709845111</v>
      </c>
      <c r="E23" s="7">
        <v>32.350693303844999</v>
      </c>
      <c r="F23" s="7">
        <v>94.499565763874955</v>
      </c>
      <c r="G23" s="7">
        <v>2.7249290845157388</v>
      </c>
      <c r="H23" s="7">
        <v>0</v>
      </c>
      <c r="I23" s="7">
        <v>0</v>
      </c>
      <c r="J23" s="7">
        <v>0.4037223516164305</v>
      </c>
      <c r="K23" s="5">
        <v>0</v>
      </c>
    </row>
    <row r="24" spans="2:11" x14ac:dyDescent="0.2">
      <c r="B24" s="1">
        <v>20</v>
      </c>
      <c r="C24" s="3" t="s">
        <v>61</v>
      </c>
      <c r="D24" s="7">
        <v>9727.9889731268449</v>
      </c>
      <c r="E24" s="7">
        <v>3489.4780608369792</v>
      </c>
      <c r="F24" s="7">
        <v>399.25493970653628</v>
      </c>
      <c r="G24" s="7">
        <v>23.722706317300613</v>
      </c>
      <c r="H24" s="7">
        <v>0</v>
      </c>
      <c r="I24" s="7">
        <v>0</v>
      </c>
      <c r="J24" s="7">
        <v>992.63434926005777</v>
      </c>
      <c r="K24" s="5">
        <v>0</v>
      </c>
    </row>
    <row r="25" spans="2:11" x14ac:dyDescent="0.2">
      <c r="B25" s="1">
        <v>21</v>
      </c>
      <c r="C25" s="2" t="s">
        <v>62</v>
      </c>
      <c r="D25" s="7">
        <v>1.7383380646099631E-5</v>
      </c>
      <c r="E25" s="7">
        <v>2.531997906139697E-2</v>
      </c>
      <c r="F25" s="7">
        <v>7.0745194095442804E-2</v>
      </c>
      <c r="G25" s="7">
        <v>2.7734594464168906E-4</v>
      </c>
      <c r="H25" s="7">
        <v>0</v>
      </c>
      <c r="I25" s="7">
        <v>0</v>
      </c>
      <c r="J25" s="7">
        <v>0</v>
      </c>
      <c r="K25" s="5">
        <v>0</v>
      </c>
    </row>
    <row r="26" spans="2:11" x14ac:dyDescent="0.2">
      <c r="B26" s="1">
        <v>22</v>
      </c>
      <c r="C26" s="3" t="s">
        <v>63</v>
      </c>
      <c r="D26" s="7">
        <v>2.3000451597679106E-2</v>
      </c>
      <c r="E26" s="7">
        <v>4.4775308975720782E-2</v>
      </c>
      <c r="F26" s="7">
        <v>0.54229043218733763</v>
      </c>
      <c r="G26" s="7">
        <v>6.0701707198296891E-4</v>
      </c>
      <c r="H26" s="7">
        <v>0</v>
      </c>
      <c r="I26" s="7">
        <v>0</v>
      </c>
      <c r="J26" s="7">
        <v>0</v>
      </c>
      <c r="K26" s="5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 x14ac:dyDescent="0.2">
      <c r="B28" s="1">
        <v>24</v>
      </c>
      <c r="C28" s="2" t="s">
        <v>65</v>
      </c>
      <c r="D28" s="7">
        <v>0</v>
      </c>
      <c r="E28" s="7">
        <v>5.2748755098269047E-2</v>
      </c>
      <c r="F28" s="7">
        <v>4.3648799759268817E-2</v>
      </c>
      <c r="G28" s="7">
        <v>3.1555667693946056E-3</v>
      </c>
      <c r="H28" s="7">
        <v>0</v>
      </c>
      <c r="I28" s="7">
        <v>0</v>
      </c>
      <c r="J28" s="7">
        <v>0</v>
      </c>
      <c r="K28" s="5">
        <v>0</v>
      </c>
    </row>
    <row r="29" spans="2:11" x14ac:dyDescent="0.2">
      <c r="B29" s="1">
        <v>25</v>
      </c>
      <c r="C29" s="3" t="s">
        <v>66</v>
      </c>
      <c r="D29" s="7">
        <v>947.3628559648896</v>
      </c>
      <c r="E29" s="7">
        <v>426.49970293999513</v>
      </c>
      <c r="F29" s="7">
        <v>34.683759957195122</v>
      </c>
      <c r="G29" s="7">
        <v>2.2369008616794037</v>
      </c>
      <c r="H29" s="7">
        <v>0</v>
      </c>
      <c r="I29" s="7">
        <v>0</v>
      </c>
      <c r="J29" s="7">
        <v>0.24670462116941461</v>
      </c>
      <c r="K29" s="5">
        <v>0</v>
      </c>
    </row>
    <row r="30" spans="2:11" x14ac:dyDescent="0.2">
      <c r="B30" s="1">
        <v>26</v>
      </c>
      <c r="C30" s="3" t="s">
        <v>67</v>
      </c>
      <c r="D30" s="7">
        <v>1.8628853719488541</v>
      </c>
      <c r="E30" s="7">
        <v>10.039541869734341</v>
      </c>
      <c r="F30" s="7">
        <v>12.013662358042486</v>
      </c>
      <c r="G30" s="7">
        <v>0.6461906178883482</v>
      </c>
      <c r="H30" s="7">
        <v>0</v>
      </c>
      <c r="I30" s="7">
        <v>0</v>
      </c>
      <c r="J30" s="7">
        <v>2.5547968560003853E-2</v>
      </c>
      <c r="K30" s="5">
        <v>0</v>
      </c>
    </row>
    <row r="31" spans="2:11" x14ac:dyDescent="0.2">
      <c r="B31" s="1">
        <v>27</v>
      </c>
      <c r="C31" s="3" t="s">
        <v>16</v>
      </c>
      <c r="D31" s="7">
        <v>7.0943231923930317E-2</v>
      </c>
      <c r="E31" s="7">
        <v>5.364910974803788</v>
      </c>
      <c r="F31" s="7">
        <v>1.4311961771209254</v>
      </c>
      <c r="G31" s="7">
        <v>2.0815068251104199E-2</v>
      </c>
      <c r="H31" s="7">
        <v>0</v>
      </c>
      <c r="I31" s="7">
        <v>0</v>
      </c>
      <c r="J31" s="7">
        <v>0.92025539805779955</v>
      </c>
      <c r="K31" s="5">
        <v>0</v>
      </c>
    </row>
    <row r="32" spans="2:11" x14ac:dyDescent="0.2">
      <c r="B32" s="1">
        <v>28</v>
      </c>
      <c r="C32" s="3" t="s">
        <v>68</v>
      </c>
      <c r="D32" s="7">
        <v>10.784168477364743</v>
      </c>
      <c r="E32" s="7">
        <v>0.51450683652263263</v>
      </c>
      <c r="F32" s="7">
        <v>1.1411410296408537</v>
      </c>
      <c r="G32" s="7">
        <v>4.368392202488058E-3</v>
      </c>
      <c r="H32" s="7">
        <v>0</v>
      </c>
      <c r="I32" s="7">
        <v>0</v>
      </c>
      <c r="J32" s="7">
        <v>0</v>
      </c>
      <c r="K32" s="5">
        <v>0</v>
      </c>
    </row>
    <row r="33" spans="2:11" x14ac:dyDescent="0.2">
      <c r="B33" s="1">
        <v>29</v>
      </c>
      <c r="C33" s="3" t="s">
        <v>69</v>
      </c>
      <c r="D33" s="7">
        <v>1.6287248557532759</v>
      </c>
      <c r="E33" s="7">
        <v>30.948211052323245</v>
      </c>
      <c r="F33" s="7">
        <v>26.289511392801614</v>
      </c>
      <c r="G33" s="7">
        <v>1.2005633818818842</v>
      </c>
      <c r="H33" s="7">
        <v>0</v>
      </c>
      <c r="I33" s="7">
        <v>0</v>
      </c>
      <c r="J33" s="7">
        <v>6.2016150848521511E-3</v>
      </c>
      <c r="K33" s="5">
        <v>0</v>
      </c>
    </row>
    <row r="34" spans="2:11" x14ac:dyDescent="0.2">
      <c r="B34" s="1">
        <v>30</v>
      </c>
      <c r="C34" s="3" t="s">
        <v>70</v>
      </c>
      <c r="D34" s="7">
        <v>16.321686523597549</v>
      </c>
      <c r="E34" s="7">
        <v>107.09673154180592</v>
      </c>
      <c r="F34" s="7">
        <v>25.507843090727768</v>
      </c>
      <c r="G34" s="7">
        <v>2.2626466646245511</v>
      </c>
      <c r="H34" s="7">
        <v>0</v>
      </c>
      <c r="I34" s="7">
        <v>0</v>
      </c>
      <c r="J34" s="7">
        <v>0.25499899596555087</v>
      </c>
      <c r="K34" s="5">
        <v>0</v>
      </c>
    </row>
    <row r="35" spans="2:11" x14ac:dyDescent="0.2">
      <c r="B35" s="1">
        <v>31</v>
      </c>
      <c r="C35" s="2" t="s">
        <v>71</v>
      </c>
      <c r="D35" s="7">
        <v>2.6726973007302357</v>
      </c>
      <c r="E35" s="7">
        <v>7.2176560650586488E-2</v>
      </c>
      <c r="F35" s="7">
        <v>0.17280815938701441</v>
      </c>
      <c r="G35" s="7">
        <v>0.13680892292791674</v>
      </c>
      <c r="H35" s="7">
        <v>0</v>
      </c>
      <c r="I35" s="7">
        <v>0</v>
      </c>
      <c r="J35" s="7">
        <v>0</v>
      </c>
      <c r="K35" s="5">
        <v>0</v>
      </c>
    </row>
    <row r="36" spans="2:11" x14ac:dyDescent="0.2">
      <c r="B36" s="1">
        <v>32</v>
      </c>
      <c r="C36" s="3" t="s">
        <v>72</v>
      </c>
      <c r="D36" s="7">
        <v>1169.7352212074195</v>
      </c>
      <c r="E36" s="7">
        <v>87.548255322482774</v>
      </c>
      <c r="F36" s="7">
        <v>38.92221450754284</v>
      </c>
      <c r="G36" s="7">
        <v>2.1349178625427743</v>
      </c>
      <c r="H36" s="7">
        <v>0</v>
      </c>
      <c r="I36" s="7">
        <v>0</v>
      </c>
      <c r="J36" s="7">
        <v>9.3776839185809084</v>
      </c>
      <c r="K36" s="5">
        <v>0</v>
      </c>
    </row>
    <row r="37" spans="2:11" x14ac:dyDescent="0.2">
      <c r="B37" s="1">
        <v>33</v>
      </c>
      <c r="C37" s="3" t="s">
        <v>103</v>
      </c>
      <c r="D37" s="7">
        <v>206.49055706703078</v>
      </c>
      <c r="E37" s="7">
        <v>75.192735287602005</v>
      </c>
      <c r="F37" s="7">
        <v>27.531444229676882</v>
      </c>
      <c r="G37" s="7">
        <v>3.1978224243652962</v>
      </c>
      <c r="H37" s="7">
        <v>0</v>
      </c>
      <c r="I37" s="7">
        <v>0</v>
      </c>
      <c r="J37" s="7">
        <v>0.40327039935919179</v>
      </c>
      <c r="K37" s="5">
        <v>0</v>
      </c>
    </row>
    <row r="38" spans="2:11" x14ac:dyDescent="0.2">
      <c r="B38" s="1">
        <v>34</v>
      </c>
      <c r="C38" s="3" t="s">
        <v>73</v>
      </c>
      <c r="D38" s="7">
        <v>3.2733526013317457E-2</v>
      </c>
      <c r="E38" s="7">
        <v>6.9188427499554839E-2</v>
      </c>
      <c r="F38" s="7">
        <v>0.66938404543877306</v>
      </c>
      <c r="G38" s="7">
        <v>7.5629235280172662E-3</v>
      </c>
      <c r="H38" s="7">
        <v>0</v>
      </c>
      <c r="I38" s="7">
        <v>0</v>
      </c>
      <c r="J38" s="7">
        <v>2.220168901963534E-3</v>
      </c>
      <c r="K38" s="5">
        <v>0</v>
      </c>
    </row>
    <row r="39" spans="2:11" x14ac:dyDescent="0.2">
      <c r="B39" s="1">
        <v>35</v>
      </c>
      <c r="C39" s="3" t="s">
        <v>74</v>
      </c>
      <c r="D39" s="7">
        <v>21.017347842825533</v>
      </c>
      <c r="E39" s="7">
        <v>149.13967142800436</v>
      </c>
      <c r="F39" s="7">
        <v>144.65776796337173</v>
      </c>
      <c r="G39" s="7">
        <v>16.172838173863063</v>
      </c>
      <c r="H39" s="7">
        <v>0</v>
      </c>
      <c r="I39" s="7">
        <v>0</v>
      </c>
      <c r="J39" s="7">
        <v>0.47792796097731172</v>
      </c>
      <c r="K39" s="5">
        <v>0</v>
      </c>
    </row>
    <row r="40" spans="2:11" x14ac:dyDescent="0.2">
      <c r="B40" s="1">
        <v>36</v>
      </c>
      <c r="C40" s="3" t="s">
        <v>75</v>
      </c>
      <c r="D40" s="7">
        <v>0.14195188207002452</v>
      </c>
      <c r="E40" s="7">
        <v>5.7203672661547227</v>
      </c>
      <c r="F40" s="7">
        <v>5.8934041156867956</v>
      </c>
      <c r="G40" s="7">
        <v>0.63937888282406985</v>
      </c>
      <c r="H40" s="7">
        <v>0</v>
      </c>
      <c r="I40" s="7">
        <v>0</v>
      </c>
      <c r="J40" s="7">
        <v>0</v>
      </c>
      <c r="K40" s="5">
        <v>0</v>
      </c>
    </row>
    <row r="41" spans="2:11" x14ac:dyDescent="0.2">
      <c r="B41" s="1">
        <v>37</v>
      </c>
      <c r="C41" s="3" t="s">
        <v>76</v>
      </c>
      <c r="D41" s="7">
        <v>332.85413119370588</v>
      </c>
      <c r="E41" s="7">
        <v>354.51356493597024</v>
      </c>
      <c r="F41" s="7">
        <v>88.271049037042857</v>
      </c>
      <c r="G41" s="7">
        <v>11.78223827237116</v>
      </c>
      <c r="H41" s="7">
        <v>0</v>
      </c>
      <c r="I41" s="7">
        <v>0</v>
      </c>
      <c r="J41" s="7">
        <v>0.61416866931406811</v>
      </c>
      <c r="K41" s="5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2017-05-10T05:47:16Z</dcterms:modified>
</cp:coreProperties>
</file>