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24519"/>
</workbook>
</file>

<file path=xl/calcChain.xml><?xml version="1.0" encoding="utf-8"?>
<calcChain xmlns="http://schemas.openxmlformats.org/spreadsheetml/2006/main">
  <c r="BK96" i="8"/>
  <c r="BK90"/>
  <c r="BK83"/>
  <c r="BK82"/>
  <c r="BK81"/>
  <c r="BK80"/>
  <c r="BK78"/>
  <c r="BK72"/>
  <c r="BK66"/>
  <c r="BK65"/>
  <c r="BK64"/>
  <c r="BK63"/>
  <c r="BK62"/>
  <c r="BK61"/>
  <c r="BK60"/>
  <c r="BK59"/>
  <c r="BK58"/>
  <c r="BK57"/>
  <c r="BK56"/>
  <c r="BK53"/>
  <c r="BK52"/>
  <c r="BK46"/>
  <c r="BK45"/>
  <c r="BK44"/>
  <c r="BK43"/>
  <c r="BK42"/>
  <c r="BK41"/>
  <c r="BK40"/>
  <c r="BK39"/>
  <c r="BK38"/>
  <c r="BK37"/>
  <c r="BK36"/>
  <c r="BK35"/>
  <c r="BK34"/>
  <c r="BK33"/>
  <c r="BK32"/>
  <c r="BK31"/>
  <c r="BK30"/>
  <c r="BK28"/>
  <c r="BK24"/>
  <c r="BK21"/>
  <c r="BK20"/>
  <c r="BK19"/>
  <c r="BK18"/>
  <c r="BK17"/>
  <c r="BK16"/>
  <c r="BK15"/>
  <c r="BK14"/>
  <c r="BK11"/>
  <c r="D84"/>
  <c r="E84"/>
  <c r="F84"/>
  <c r="G84"/>
  <c r="H84"/>
  <c r="I84"/>
  <c r="J84"/>
  <c r="K84"/>
  <c r="L84"/>
  <c r="M84"/>
  <c r="N84"/>
  <c r="O84"/>
  <c r="P84"/>
  <c r="Q84"/>
  <c r="R84"/>
  <c r="S84"/>
  <c r="T84"/>
  <c r="U84"/>
  <c r="V84"/>
  <c r="W84"/>
  <c r="X84"/>
  <c r="Y84"/>
  <c r="Z84"/>
  <c r="AA84"/>
  <c r="AB84"/>
  <c r="AC84"/>
  <c r="AD84"/>
  <c r="AE84"/>
  <c r="AF84"/>
  <c r="AG84"/>
  <c r="AH84"/>
  <c r="AI84"/>
  <c r="AJ84"/>
  <c r="AK84"/>
  <c r="AL84"/>
  <c r="AM84"/>
  <c r="AN84"/>
  <c r="AO84"/>
  <c r="AP84"/>
  <c r="AQ84"/>
  <c r="AR84"/>
  <c r="AS84"/>
  <c r="AT84"/>
  <c r="AU84"/>
  <c r="AV84"/>
  <c r="AW84"/>
  <c r="AW85" s="1"/>
  <c r="AX84"/>
  <c r="AX85" s="1"/>
  <c r="AY84"/>
  <c r="AY85" s="1"/>
  <c r="AZ84"/>
  <c r="AZ85" s="1"/>
  <c r="BA84"/>
  <c r="BA85" s="1"/>
  <c r="BB84"/>
  <c r="BB85" s="1"/>
  <c r="BC84"/>
  <c r="BC85" s="1"/>
  <c r="BD84"/>
  <c r="BD85" s="1"/>
  <c r="BE84"/>
  <c r="BE85" s="1"/>
  <c r="BF84"/>
  <c r="BF85" s="1"/>
  <c r="BG84"/>
  <c r="BG85" s="1"/>
  <c r="BH84"/>
  <c r="BH85" s="1"/>
  <c r="BI84"/>
  <c r="BI85" s="1"/>
  <c r="BJ84"/>
  <c r="BJ85" s="1"/>
  <c r="C84"/>
  <c r="AV85"/>
  <c r="BK8"/>
  <c r="D85"/>
  <c r="E85"/>
  <c r="F85"/>
  <c r="G85"/>
  <c r="H85"/>
  <c r="I85"/>
  <c r="J85"/>
  <c r="K85"/>
  <c r="L85"/>
  <c r="M85"/>
  <c r="N85"/>
  <c r="O85"/>
  <c r="P85"/>
  <c r="Q85"/>
  <c r="R85"/>
  <c r="S85"/>
  <c r="T85"/>
  <c r="U85"/>
  <c r="V85"/>
  <c r="W85"/>
  <c r="X85"/>
  <c r="Y85"/>
  <c r="Z85"/>
  <c r="AA85"/>
  <c r="AB85"/>
  <c r="AC85"/>
  <c r="AD85"/>
  <c r="AE85"/>
  <c r="AF85"/>
  <c r="AG85"/>
  <c r="AH85"/>
  <c r="AI85"/>
  <c r="AJ85"/>
  <c r="AK85"/>
  <c r="AL85"/>
  <c r="AM85"/>
  <c r="AN85"/>
  <c r="AO85"/>
  <c r="AP85"/>
  <c r="AQ85"/>
  <c r="AR85"/>
  <c r="AS85"/>
  <c r="AT85"/>
  <c r="AU85"/>
  <c r="D73"/>
  <c r="E73"/>
  <c r="F73"/>
  <c r="G73"/>
  <c r="H73"/>
  <c r="I73"/>
  <c r="J73"/>
  <c r="K73"/>
  <c r="L73"/>
  <c r="M73"/>
  <c r="N73"/>
  <c r="O73"/>
  <c r="P73"/>
  <c r="Q73"/>
  <c r="R73"/>
  <c r="S73"/>
  <c r="T73"/>
  <c r="U73"/>
  <c r="V73"/>
  <c r="W73"/>
  <c r="X73"/>
  <c r="Y73"/>
  <c r="Z73"/>
  <c r="AA73"/>
  <c r="AB73"/>
  <c r="AC73"/>
  <c r="AD73"/>
  <c r="AE73"/>
  <c r="AF73"/>
  <c r="AG73"/>
  <c r="AH73"/>
  <c r="AI73"/>
  <c r="AJ73"/>
  <c r="AK73"/>
  <c r="AL73"/>
  <c r="AM73"/>
  <c r="AN73"/>
  <c r="AO73"/>
  <c r="AP73"/>
  <c r="AQ73"/>
  <c r="AR73"/>
  <c r="AS73"/>
  <c r="AT73"/>
  <c r="AU73"/>
  <c r="AV73"/>
  <c r="AW73"/>
  <c r="AX73"/>
  <c r="AY73"/>
  <c r="AZ73"/>
  <c r="BA73"/>
  <c r="BB73"/>
  <c r="BC73"/>
  <c r="BD73"/>
  <c r="BE73"/>
  <c r="BF73"/>
  <c r="BG73"/>
  <c r="BH73"/>
  <c r="BI73"/>
  <c r="BJ73"/>
  <c r="D67"/>
  <c r="E67"/>
  <c r="F67"/>
  <c r="G67"/>
  <c r="H67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AI67"/>
  <c r="AJ67"/>
  <c r="AK67"/>
  <c r="AL67"/>
  <c r="AM67"/>
  <c r="AN67"/>
  <c r="AO67"/>
  <c r="AP67"/>
  <c r="AQ67"/>
  <c r="AR67"/>
  <c r="AS67"/>
  <c r="AT67"/>
  <c r="AU67"/>
  <c r="AV67"/>
  <c r="AW67"/>
  <c r="AX67"/>
  <c r="AY67"/>
  <c r="AZ67"/>
  <c r="BA67"/>
  <c r="BB67"/>
  <c r="BC67"/>
  <c r="BD67"/>
  <c r="BE67"/>
  <c r="BF67"/>
  <c r="BG67"/>
  <c r="BH67"/>
  <c r="BI67"/>
  <c r="BJ67"/>
  <c r="D54"/>
  <c r="D68" s="1"/>
  <c r="E54"/>
  <c r="E68" s="1"/>
  <c r="F54"/>
  <c r="F68" s="1"/>
  <c r="G54"/>
  <c r="G68" s="1"/>
  <c r="H54"/>
  <c r="H68" s="1"/>
  <c r="I54"/>
  <c r="I68" s="1"/>
  <c r="J54"/>
  <c r="J68" s="1"/>
  <c r="K54"/>
  <c r="K68" s="1"/>
  <c r="L54"/>
  <c r="L68" s="1"/>
  <c r="M54"/>
  <c r="M68" s="1"/>
  <c r="N54"/>
  <c r="N68" s="1"/>
  <c r="O54"/>
  <c r="O68" s="1"/>
  <c r="P54"/>
  <c r="P68" s="1"/>
  <c r="Q54"/>
  <c r="Q68" s="1"/>
  <c r="R54"/>
  <c r="R68" s="1"/>
  <c r="S54"/>
  <c r="S68" s="1"/>
  <c r="T54"/>
  <c r="T68" s="1"/>
  <c r="U54"/>
  <c r="U68" s="1"/>
  <c r="V54"/>
  <c r="V68" s="1"/>
  <c r="W54"/>
  <c r="W68" s="1"/>
  <c r="X54"/>
  <c r="X68" s="1"/>
  <c r="Y54"/>
  <c r="Y68" s="1"/>
  <c r="Z54"/>
  <c r="Z68" s="1"/>
  <c r="AA54"/>
  <c r="AA68" s="1"/>
  <c r="AB54"/>
  <c r="AB68" s="1"/>
  <c r="AC54"/>
  <c r="AC68" s="1"/>
  <c r="AD54"/>
  <c r="AD68" s="1"/>
  <c r="AE54"/>
  <c r="AE68" s="1"/>
  <c r="AF54"/>
  <c r="AF68" s="1"/>
  <c r="AG54"/>
  <c r="AG68" s="1"/>
  <c r="AH54"/>
  <c r="AH68" s="1"/>
  <c r="AI54"/>
  <c r="AI68" s="1"/>
  <c r="AJ54"/>
  <c r="AJ68" s="1"/>
  <c r="AK54"/>
  <c r="AK68" s="1"/>
  <c r="AL54"/>
  <c r="AL68" s="1"/>
  <c r="AM54"/>
  <c r="AM68" s="1"/>
  <c r="AN54"/>
  <c r="AN68" s="1"/>
  <c r="AO54"/>
  <c r="AO68" s="1"/>
  <c r="AP54"/>
  <c r="AP68" s="1"/>
  <c r="AQ54"/>
  <c r="AQ68" s="1"/>
  <c r="AR54"/>
  <c r="AR68" s="1"/>
  <c r="AS54"/>
  <c r="AS68" s="1"/>
  <c r="AT54"/>
  <c r="AT68" s="1"/>
  <c r="AU54"/>
  <c r="AU68" s="1"/>
  <c r="AV54"/>
  <c r="AV68" s="1"/>
  <c r="AW54"/>
  <c r="AW68" s="1"/>
  <c r="AX54"/>
  <c r="AX68" s="1"/>
  <c r="AY54"/>
  <c r="AY68" s="1"/>
  <c r="AZ54"/>
  <c r="BA54"/>
  <c r="BA68" s="1"/>
  <c r="BB54"/>
  <c r="BC54"/>
  <c r="BC68" s="1"/>
  <c r="BD54"/>
  <c r="BE54"/>
  <c r="BE68" s="1"/>
  <c r="BF54"/>
  <c r="BG54"/>
  <c r="BH54"/>
  <c r="BI54"/>
  <c r="BI68" s="1"/>
  <c r="BJ54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C25"/>
  <c r="BK25" s="1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AC47"/>
  <c r="AD47"/>
  <c r="AE47"/>
  <c r="AF47"/>
  <c r="AG47"/>
  <c r="AH47"/>
  <c r="AI47"/>
  <c r="AJ47"/>
  <c r="AK47"/>
  <c r="AL47"/>
  <c r="AM47"/>
  <c r="AN47"/>
  <c r="AO47"/>
  <c r="AP47"/>
  <c r="AQ47"/>
  <c r="AR47"/>
  <c r="AS47"/>
  <c r="AT47"/>
  <c r="AU47"/>
  <c r="AV47"/>
  <c r="AW47"/>
  <c r="AX47"/>
  <c r="AY47"/>
  <c r="AZ47"/>
  <c r="BA47"/>
  <c r="BB47"/>
  <c r="BC47"/>
  <c r="BD47"/>
  <c r="BE47"/>
  <c r="BF47"/>
  <c r="BG47"/>
  <c r="BH47"/>
  <c r="BI47"/>
  <c r="BJ47"/>
  <c r="C47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C22"/>
  <c r="C67"/>
  <c r="BK67" s="1"/>
  <c r="C85"/>
  <c r="C73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C12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C9"/>
  <c r="C54"/>
  <c r="BK73" l="1"/>
  <c r="BG68"/>
  <c r="BK54"/>
  <c r="BJ68"/>
  <c r="BF68"/>
  <c r="BD68"/>
  <c r="AZ68"/>
  <c r="BK9"/>
  <c r="BK12"/>
  <c r="BK85"/>
  <c r="BK84"/>
  <c r="BB68"/>
  <c r="BK47"/>
  <c r="BK22"/>
  <c r="C68"/>
  <c r="BH68"/>
  <c r="BI48"/>
  <c r="BI92" s="1"/>
  <c r="BG48"/>
  <c r="BG92" s="1"/>
  <c r="BE48"/>
  <c r="BE92" s="1"/>
  <c r="BC48"/>
  <c r="BC92" s="1"/>
  <c r="BA48"/>
  <c r="BA92" s="1"/>
  <c r="AY48"/>
  <c r="AY92" s="1"/>
  <c r="AW48"/>
  <c r="AU48"/>
  <c r="AU92" s="1"/>
  <c r="AS48"/>
  <c r="AS92" s="1"/>
  <c r="AQ48"/>
  <c r="AQ92" s="1"/>
  <c r="AO48"/>
  <c r="AO92" s="1"/>
  <c r="AM48"/>
  <c r="AM92" s="1"/>
  <c r="AK48"/>
  <c r="AK92" s="1"/>
  <c r="AI48"/>
  <c r="AI92" s="1"/>
  <c r="AG48"/>
  <c r="AE48"/>
  <c r="AE92" s="1"/>
  <c r="AC48"/>
  <c r="AC92" s="1"/>
  <c r="AA48"/>
  <c r="AA92" s="1"/>
  <c r="Y48"/>
  <c r="Y92" s="1"/>
  <c r="W48"/>
  <c r="W92" s="1"/>
  <c r="BJ48"/>
  <c r="BH48"/>
  <c r="BF48"/>
  <c r="BD48"/>
  <c r="BD92" s="1"/>
  <c r="BB48"/>
  <c r="AZ48"/>
  <c r="AX48"/>
  <c r="AX92" s="1"/>
  <c r="AV48"/>
  <c r="AV92" s="1"/>
  <c r="AT48"/>
  <c r="AT92" s="1"/>
  <c r="AR48"/>
  <c r="AR92" s="1"/>
  <c r="AP48"/>
  <c r="AP92" s="1"/>
  <c r="AN48"/>
  <c r="AN92" s="1"/>
  <c r="AL48"/>
  <c r="AL92" s="1"/>
  <c r="AJ48"/>
  <c r="AJ92" s="1"/>
  <c r="AH48"/>
  <c r="AH92" s="1"/>
  <c r="AF48"/>
  <c r="AF92" s="1"/>
  <c r="AD48"/>
  <c r="AD92" s="1"/>
  <c r="AB48"/>
  <c r="AB92" s="1"/>
  <c r="Z48"/>
  <c r="Z92" s="1"/>
  <c r="X48"/>
  <c r="X92" s="1"/>
  <c r="V48"/>
  <c r="V92" s="1"/>
  <c r="T48"/>
  <c r="T92" s="1"/>
  <c r="R48"/>
  <c r="R92" s="1"/>
  <c r="P48"/>
  <c r="P92" s="1"/>
  <c r="N48"/>
  <c r="N92" s="1"/>
  <c r="L48"/>
  <c r="L92" s="1"/>
  <c r="J48"/>
  <c r="J92" s="1"/>
  <c r="H48"/>
  <c r="H92" s="1"/>
  <c r="F48"/>
  <c r="F92" s="1"/>
  <c r="D48"/>
  <c r="D92" s="1"/>
  <c r="U48"/>
  <c r="U92" s="1"/>
  <c r="S48"/>
  <c r="S92" s="1"/>
  <c r="Q48"/>
  <c r="Q92" s="1"/>
  <c r="O48"/>
  <c r="O92" s="1"/>
  <c r="M48"/>
  <c r="M92" s="1"/>
  <c r="K48"/>
  <c r="K92" s="1"/>
  <c r="I48"/>
  <c r="I92" s="1"/>
  <c r="G48"/>
  <c r="G92" s="1"/>
  <c r="E48"/>
  <c r="E92" s="1"/>
  <c r="AW92"/>
  <c r="AG92"/>
  <c r="C48"/>
  <c r="AZ92" l="1"/>
  <c r="BB92"/>
  <c r="BJ92"/>
  <c r="BF92"/>
  <c r="BH92"/>
  <c r="BK68"/>
  <c r="C92"/>
  <c r="BK48"/>
  <c r="BK92" l="1"/>
</calcChain>
</file>

<file path=xl/sharedStrings.xml><?xml version="1.0" encoding="utf-8"?>
<sst xmlns="http://schemas.openxmlformats.org/spreadsheetml/2006/main" count="194" uniqueCount="152">
  <si>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</si>
  <si>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</si>
  <si>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</si>
  <si>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</si>
  <si>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</si>
  <si>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</si>
  <si>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</si>
  <si>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</si>
  <si>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</si>
  <si>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</si>
  <si>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</si>
  <si>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</si>
  <si>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</si>
  <si>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</si>
  <si>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</si>
  <si>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</si>
  <si>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</si>
  <si>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</si>
  <si>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</si>
  <si>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</si>
  <si>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</si>
  <si>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</si>
  <si>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</si>
  <si>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</si>
  <si>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</si>
  <si>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</si>
  <si>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</si>
  <si>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</si>
  <si>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</si>
  <si>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</si>
  <si>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</si>
  <si>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</si>
  <si>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</si>
  <si>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</si>
  <si>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</si>
  <si>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</si>
  <si>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</si>
  <si>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</si>
  <si>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</si>
  <si>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</si>
  <si>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</si>
  <si>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</si>
  <si>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</si>
  <si>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</si>
  <si>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</si>
  <si>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</si>
  <si>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</si>
  <si>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</si>
  <si>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</si>
  <si>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</si>
  <si>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</si>
  <si>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</si>
  <si>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</si>
  <si>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</si>
  <si>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</si>
  <si>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</si>
  <si>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</si>
  <si>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</si>
  <si>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</si>
  <si>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</si>
  <si>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</si>
  <si>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</si>
  <si>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</si>
  <si>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</si>
  <si>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</si>
  <si>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</si>
  <si>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</si>
  <si>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</si>
  <si>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</si>
  <si>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</si>
  <si>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</si>
  <si>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</si>
  <si>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</si>
  <si>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</si>
  <si>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</si>
  <si>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</si>
  <si>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</si>
  <si>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</si>
  <si>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</si>
  <si>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</si>
  <si>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</si>
  <si>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</si>
  <si>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</si>
  <si>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</si>
  <si>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</si>
  <si>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</si>
  <si>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</si>
  <si>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</si>
  <si>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</si>
  <si>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</si>
  <si>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</si>
  <si>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</si>
  <si>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</si>
  <si>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</si>
  <si>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</si>
  <si>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</si>
  <si>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</si>
  <si>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</si>
  <si>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</si>
  <si>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</si>
  <si>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</si>
  <si>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</si>
  <si>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</si>
  <si>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</si>
  <si>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</si>
  <si>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</si>
  <si>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72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</si>
  <si>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</si>
  <si>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</si>
  <si>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</si>
  <si>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</si>
  <si>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</si>
  <si>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</si>
  <si>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</si>
  <si>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</si>
  <si>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1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</si>
  <si>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</si>
  <si>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</si>
  <si>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</si>
  <si>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</si>
  <si>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</si>
  <si>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</si>
  <si>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</si>
  <si>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</si>
  <si>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</si>
  <si>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</si>
  <si>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</si>
  <si>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</si>
  <si>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</si>
  <si>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</si>
  <si>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</si>
  <si>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</si>
  <si>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</si>
  <si>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</si>
  <si>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</si>
  <si>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</si>
  <si>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</si>
  <si>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</si>
  <si>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</si>
  <si>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</si>
  <si>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</si>
  <si>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2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</si>
  <si>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</si>
  <si>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</si>
  <si>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</si>
  <si>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</si>
  <si>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</si>
  <si>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</si>
  <si>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</si>
  <si>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</si>
  <si>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30/11/2016 (All figures in Rs. Crore)</t>
  </si>
  <si>
    <t>Table showing State wise /Union Territory wise contribution to AAUM of category of schemes as on 30.11.2016</t>
  </si>
</sst>
</file>

<file path=xl/styles.xml><?xml version="1.0" encoding="utf-8"?>
<styleSheet xmlns="http://schemas.openxmlformats.org/spreadsheetml/2006/main">
  <numFmts count="1">
    <numFmt numFmtId="164" formatCode="0.0000000"/>
  </numFmts>
  <fonts count="15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4" fillId="0" borderId="24" xfId="2" applyNumberFormat="1" applyFont="1" applyFill="1" applyBorder="1" applyAlignment="1">
      <alignment horizontal="left" vertical="top"/>
    </xf>
    <xf numFmtId="2" fontId="4" fillId="0" borderId="25" xfId="2" applyNumberFormat="1" applyFont="1" applyFill="1" applyBorder="1" applyAlignment="1">
      <alignment horizontal="left" vertical="top"/>
    </xf>
    <xf numFmtId="2" fontId="4" fillId="0" borderId="26" xfId="2" applyNumberFormat="1" applyFont="1" applyFill="1" applyBorder="1" applyAlignment="1">
      <alignment horizontal="left" vertical="top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11"/>
  <sheetViews>
    <sheetView tabSelected="1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1" sqref="C1:BK1"/>
    </sheetView>
  </sheetViews>
  <sheetFormatPr defaultColWidth="9.140625" defaultRowHeight="12.75"/>
  <cols>
    <col min="1" max="1" width="5" style="25" customWidth="1"/>
    <col min="2" max="2" width="68.7109375" style="25" customWidth="1"/>
    <col min="3" max="7" width="6.42578125" style="25" bestFit="1" customWidth="1"/>
    <col min="8" max="8" width="6.28515625" style="25" bestFit="1" customWidth="1"/>
    <col min="9" max="10" width="9" style="25" bestFit="1" customWidth="1"/>
    <col min="11" max="11" width="6.28515625" style="25" bestFit="1" customWidth="1"/>
    <col min="12" max="12" width="7.85546875" style="25" bestFit="1" customWidth="1"/>
    <col min="13" max="17" width="6.42578125" style="25" bestFit="1" customWidth="1"/>
    <col min="18" max="18" width="6.140625" style="25" bestFit="1" customWidth="1"/>
    <col min="19" max="20" width="7.140625" style="25" bestFit="1" customWidth="1"/>
    <col min="21" max="21" width="6" style="25" bestFit="1" customWidth="1"/>
    <col min="22" max="22" width="6.140625" style="25" bestFit="1" customWidth="1"/>
    <col min="23" max="23" width="6.42578125" style="25" bestFit="1" customWidth="1"/>
    <col min="24" max="24" width="7.5703125" style="25" bestFit="1" customWidth="1"/>
    <col min="25" max="27" width="6.42578125" style="25" bestFit="1" customWidth="1"/>
    <col min="28" max="28" width="6.140625" style="25" bestFit="1" customWidth="1"/>
    <col min="29" max="29" width="7.140625" style="25" bestFit="1" customWidth="1"/>
    <col min="30" max="47" width="6.7109375" style="25" bestFit="1" customWidth="1"/>
    <col min="48" max="48" width="8" style="25" bestFit="1" customWidth="1"/>
    <col min="49" max="50" width="9" style="25" bestFit="1" customWidth="1"/>
    <col min="51" max="51" width="6.7109375" style="25" bestFit="1" customWidth="1"/>
    <col min="52" max="52" width="7.85546875" style="25" bestFit="1" customWidth="1"/>
    <col min="53" max="57" width="6.7109375" style="25" bestFit="1" customWidth="1"/>
    <col min="58" max="58" width="9" style="25" bestFit="1" customWidth="1"/>
    <col min="59" max="60" width="7.85546875" style="25" bestFit="1" customWidth="1"/>
    <col min="61" max="61" width="10.85546875" style="25" bestFit="1" customWidth="1"/>
    <col min="62" max="62" width="7.85546875" style="25" bestFit="1" customWidth="1"/>
    <col min="63" max="63" width="11.28515625" style="25" customWidth="1"/>
    <col min="64" max="16384" width="9.140625" style="25"/>
  </cols>
  <sheetData>
    <row r="1" spans="1:107" s="12" customFormat="1" ht="19.5" thickBot="1">
      <c r="A1" s="50" t="s">
        <v>77</v>
      </c>
      <c r="B1" s="63" t="s">
        <v>31</v>
      </c>
      <c r="C1" s="83" t="s">
        <v>150</v>
      </c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5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>
      <c r="A2" s="51"/>
      <c r="B2" s="64"/>
      <c r="C2" s="71" t="s">
        <v>30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3"/>
      <c r="W2" s="71" t="s">
        <v>26</v>
      </c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3"/>
      <c r="AQ2" s="71" t="s">
        <v>27</v>
      </c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3"/>
      <c r="BK2" s="60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>
      <c r="A3" s="51"/>
      <c r="B3" s="64"/>
      <c r="C3" s="57" t="s">
        <v>11</v>
      </c>
      <c r="D3" s="58"/>
      <c r="E3" s="58"/>
      <c r="F3" s="58"/>
      <c r="G3" s="58"/>
      <c r="H3" s="58"/>
      <c r="I3" s="58"/>
      <c r="J3" s="58"/>
      <c r="K3" s="58"/>
      <c r="L3" s="59"/>
      <c r="M3" s="57" t="s">
        <v>12</v>
      </c>
      <c r="N3" s="58"/>
      <c r="O3" s="58"/>
      <c r="P3" s="58"/>
      <c r="Q3" s="58"/>
      <c r="R3" s="58"/>
      <c r="S3" s="58"/>
      <c r="T3" s="58"/>
      <c r="U3" s="58"/>
      <c r="V3" s="59"/>
      <c r="W3" s="57" t="s">
        <v>11</v>
      </c>
      <c r="X3" s="58"/>
      <c r="Y3" s="58"/>
      <c r="Z3" s="58"/>
      <c r="AA3" s="58"/>
      <c r="AB3" s="58"/>
      <c r="AC3" s="58"/>
      <c r="AD3" s="58"/>
      <c r="AE3" s="58"/>
      <c r="AF3" s="59"/>
      <c r="AG3" s="57" t="s">
        <v>12</v>
      </c>
      <c r="AH3" s="58"/>
      <c r="AI3" s="58"/>
      <c r="AJ3" s="58"/>
      <c r="AK3" s="58"/>
      <c r="AL3" s="58"/>
      <c r="AM3" s="58"/>
      <c r="AN3" s="58"/>
      <c r="AO3" s="58"/>
      <c r="AP3" s="59"/>
      <c r="AQ3" s="57" t="s">
        <v>11</v>
      </c>
      <c r="AR3" s="58"/>
      <c r="AS3" s="58"/>
      <c r="AT3" s="58"/>
      <c r="AU3" s="58"/>
      <c r="AV3" s="58"/>
      <c r="AW3" s="58"/>
      <c r="AX3" s="58"/>
      <c r="AY3" s="58"/>
      <c r="AZ3" s="59"/>
      <c r="BA3" s="57" t="s">
        <v>12</v>
      </c>
      <c r="BB3" s="58"/>
      <c r="BC3" s="58"/>
      <c r="BD3" s="58"/>
      <c r="BE3" s="58"/>
      <c r="BF3" s="58"/>
      <c r="BG3" s="58"/>
      <c r="BH3" s="58"/>
      <c r="BI3" s="58"/>
      <c r="BJ3" s="59"/>
      <c r="BK3" s="61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>
      <c r="A4" s="51"/>
      <c r="B4" s="64"/>
      <c r="C4" s="74" t="s">
        <v>37</v>
      </c>
      <c r="D4" s="75"/>
      <c r="E4" s="75"/>
      <c r="F4" s="75"/>
      <c r="G4" s="76"/>
      <c r="H4" s="68" t="s">
        <v>38</v>
      </c>
      <c r="I4" s="69"/>
      <c r="J4" s="69"/>
      <c r="K4" s="69"/>
      <c r="L4" s="70"/>
      <c r="M4" s="74" t="s">
        <v>37</v>
      </c>
      <c r="N4" s="75"/>
      <c r="O4" s="75"/>
      <c r="P4" s="75"/>
      <c r="Q4" s="76"/>
      <c r="R4" s="68" t="s">
        <v>38</v>
      </c>
      <c r="S4" s="69"/>
      <c r="T4" s="69"/>
      <c r="U4" s="69"/>
      <c r="V4" s="70"/>
      <c r="W4" s="74" t="s">
        <v>37</v>
      </c>
      <c r="X4" s="75"/>
      <c r="Y4" s="75"/>
      <c r="Z4" s="75"/>
      <c r="AA4" s="76"/>
      <c r="AB4" s="68" t="s">
        <v>38</v>
      </c>
      <c r="AC4" s="69"/>
      <c r="AD4" s="69"/>
      <c r="AE4" s="69"/>
      <c r="AF4" s="70"/>
      <c r="AG4" s="74" t="s">
        <v>37</v>
      </c>
      <c r="AH4" s="75"/>
      <c r="AI4" s="75"/>
      <c r="AJ4" s="75"/>
      <c r="AK4" s="76"/>
      <c r="AL4" s="68" t="s">
        <v>38</v>
      </c>
      <c r="AM4" s="69"/>
      <c r="AN4" s="69"/>
      <c r="AO4" s="69"/>
      <c r="AP4" s="70"/>
      <c r="AQ4" s="74" t="s">
        <v>37</v>
      </c>
      <c r="AR4" s="75"/>
      <c r="AS4" s="75"/>
      <c r="AT4" s="75"/>
      <c r="AU4" s="76"/>
      <c r="AV4" s="68" t="s">
        <v>38</v>
      </c>
      <c r="AW4" s="69"/>
      <c r="AX4" s="69"/>
      <c r="AY4" s="69"/>
      <c r="AZ4" s="70"/>
      <c r="BA4" s="74" t="s">
        <v>37</v>
      </c>
      <c r="BB4" s="75"/>
      <c r="BC4" s="75"/>
      <c r="BD4" s="75"/>
      <c r="BE4" s="76"/>
      <c r="BF4" s="68" t="s">
        <v>38</v>
      </c>
      <c r="BG4" s="69"/>
      <c r="BH4" s="69"/>
      <c r="BI4" s="69"/>
      <c r="BJ4" s="70"/>
      <c r="BK4" s="61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>
      <c r="A5" s="51"/>
      <c r="B5" s="64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2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>
      <c r="A6" s="23" t="s">
        <v>0</v>
      </c>
      <c r="B6" s="24" t="s">
        <v>6</v>
      </c>
      <c r="C6" s="65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7"/>
    </row>
    <row r="7" spans="1:107">
      <c r="A7" s="23" t="s">
        <v>78</v>
      </c>
      <c r="B7" s="26" t="s">
        <v>13</v>
      </c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7"/>
    </row>
    <row r="8" spans="1:107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6.4533719223112191</v>
      </c>
      <c r="I8" s="28">
        <v>5075.4264726585634</v>
      </c>
      <c r="J8" s="28">
        <v>2257.5356529114629</v>
      </c>
      <c r="K8" s="28">
        <v>0</v>
      </c>
      <c r="L8" s="28">
        <v>403.16194153559246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5.2543430996102662</v>
      </c>
      <c r="S8" s="28">
        <v>158.76213678733006</v>
      </c>
      <c r="T8" s="28">
        <v>456.25375857460529</v>
      </c>
      <c r="U8" s="28">
        <v>0</v>
      </c>
      <c r="V8" s="28">
        <v>11.315361488296741</v>
      </c>
      <c r="W8" s="28">
        <v>2.0493023261100832E-3</v>
      </c>
      <c r="X8" s="28">
        <v>84.071554467993536</v>
      </c>
      <c r="Y8" s="28">
        <v>0</v>
      </c>
      <c r="Z8" s="28">
        <v>0</v>
      </c>
      <c r="AA8" s="28">
        <v>1.1903081063717012E-2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0.46981075101938402</v>
      </c>
      <c r="AH8" s="28">
        <v>0.24819169847082248</v>
      </c>
      <c r="AI8" s="28">
        <v>0</v>
      </c>
      <c r="AJ8" s="28">
        <v>0</v>
      </c>
      <c r="AK8" s="28">
        <v>1.2215457654428781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20.876235616771766</v>
      </c>
      <c r="AW8" s="28">
        <v>786.29341795836308</v>
      </c>
      <c r="AX8" s="28">
        <v>343.48066410767638</v>
      </c>
      <c r="AY8" s="28">
        <v>0</v>
      </c>
      <c r="AZ8" s="28">
        <v>155.45824257052178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13.973199574004827</v>
      </c>
      <c r="BG8" s="28">
        <v>34.36499119442162</v>
      </c>
      <c r="BH8" s="28">
        <v>75.247636802102264</v>
      </c>
      <c r="BI8" s="28">
        <v>0</v>
      </c>
      <c r="BJ8" s="28">
        <v>23.909607551320825</v>
      </c>
      <c r="BK8" s="29">
        <f>SUM(C8:BJ8)</f>
        <v>9913.7920894192666</v>
      </c>
    </row>
    <row r="9" spans="1:107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6.4533719223112191</v>
      </c>
      <c r="I9" s="31">
        <f t="shared" si="0"/>
        <v>5075.4264726585634</v>
      </c>
      <c r="J9" s="31">
        <f t="shared" si="0"/>
        <v>2257.5356529114629</v>
      </c>
      <c r="K9" s="31">
        <f t="shared" si="0"/>
        <v>0</v>
      </c>
      <c r="L9" s="31">
        <f t="shared" si="0"/>
        <v>403.16194153559246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5.2543430996102662</v>
      </c>
      <c r="S9" s="31">
        <f t="shared" si="0"/>
        <v>158.76213678733006</v>
      </c>
      <c r="T9" s="31">
        <f t="shared" si="0"/>
        <v>456.25375857460529</v>
      </c>
      <c r="U9" s="31">
        <f t="shared" si="0"/>
        <v>0</v>
      </c>
      <c r="V9" s="31">
        <f t="shared" si="0"/>
        <v>11.315361488296741</v>
      </c>
      <c r="W9" s="31">
        <f t="shared" si="0"/>
        <v>2.0493023261100832E-3</v>
      </c>
      <c r="X9" s="31">
        <f t="shared" si="0"/>
        <v>84.071554467993536</v>
      </c>
      <c r="Y9" s="31">
        <f t="shared" si="0"/>
        <v>0</v>
      </c>
      <c r="Z9" s="31">
        <f t="shared" si="0"/>
        <v>0</v>
      </c>
      <c r="AA9" s="31">
        <f t="shared" si="0"/>
        <v>1.1903081063717012E-2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0.46981075101938402</v>
      </c>
      <c r="AH9" s="31">
        <f t="shared" si="0"/>
        <v>0.24819169847082248</v>
      </c>
      <c r="AI9" s="31">
        <f t="shared" si="0"/>
        <v>0</v>
      </c>
      <c r="AJ9" s="31">
        <f t="shared" si="0"/>
        <v>0</v>
      </c>
      <c r="AK9" s="31">
        <f t="shared" si="0"/>
        <v>1.2215457654428781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20.876235616771766</v>
      </c>
      <c r="AW9" s="31">
        <f t="shared" si="0"/>
        <v>786.29341795836308</v>
      </c>
      <c r="AX9" s="31">
        <f t="shared" si="0"/>
        <v>343.48066410767638</v>
      </c>
      <c r="AY9" s="31">
        <f t="shared" si="0"/>
        <v>0</v>
      </c>
      <c r="AZ9" s="31">
        <f t="shared" si="0"/>
        <v>155.45824257052178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13.973199574004827</v>
      </c>
      <c r="BG9" s="31">
        <f t="shared" si="0"/>
        <v>34.36499119442162</v>
      </c>
      <c r="BH9" s="31">
        <f t="shared" si="0"/>
        <v>75.247636802102264</v>
      </c>
      <c r="BI9" s="31">
        <f t="shared" si="0"/>
        <v>0</v>
      </c>
      <c r="BJ9" s="31">
        <f t="shared" si="0"/>
        <v>23.909607551320825</v>
      </c>
      <c r="BK9" s="29">
        <f>SUM(C9:BJ9)</f>
        <v>9913.7920894192666</v>
      </c>
    </row>
    <row r="10" spans="1:107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0.6400041504347117</v>
      </c>
      <c r="I11" s="28">
        <v>3.7322374813754982</v>
      </c>
      <c r="J11" s="28">
        <v>18.111764384778809</v>
      </c>
      <c r="K11" s="28">
        <v>0</v>
      </c>
      <c r="L11" s="28">
        <v>26.883734892433807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1.1812748282023062</v>
      </c>
      <c r="S11" s="28">
        <v>1.7323753358043208</v>
      </c>
      <c r="T11" s="28">
        <v>12.363357968331133</v>
      </c>
      <c r="U11" s="28">
        <v>0</v>
      </c>
      <c r="V11" s="28">
        <v>2.6166756609393893</v>
      </c>
      <c r="W11" s="28">
        <v>0</v>
      </c>
      <c r="X11" s="28">
        <v>0</v>
      </c>
      <c r="Y11" s="28">
        <v>0</v>
      </c>
      <c r="Z11" s="28">
        <v>0</v>
      </c>
      <c r="AA11" s="28">
        <v>3.0512393034837517E-2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2.9182314468070489E-2</v>
      </c>
      <c r="AH11" s="28">
        <v>0</v>
      </c>
      <c r="AI11" s="28">
        <v>0</v>
      </c>
      <c r="AJ11" s="28">
        <v>0</v>
      </c>
      <c r="AK11" s="28">
        <v>0.35920832465130043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2.9789178609880009</v>
      </c>
      <c r="AW11" s="28">
        <v>11.198498262808824</v>
      </c>
      <c r="AX11" s="28">
        <v>4.521175055994421</v>
      </c>
      <c r="AY11" s="28">
        <v>0</v>
      </c>
      <c r="AZ11" s="28">
        <v>10.822899604224586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4.4590987826425508</v>
      </c>
      <c r="BG11" s="28">
        <v>18.691863744080038</v>
      </c>
      <c r="BH11" s="28">
        <v>18.833725959748623</v>
      </c>
      <c r="BI11" s="28">
        <v>0</v>
      </c>
      <c r="BJ11" s="28">
        <v>7.9253404149587725</v>
      </c>
      <c r="BK11" s="29">
        <f t="shared" ref="BK11:BK12" si="1">SUM(C11:BJ11)</f>
        <v>147.11184741990004</v>
      </c>
    </row>
    <row r="12" spans="1:107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0.6400041504347117</v>
      </c>
      <c r="I12" s="31">
        <f t="shared" si="2"/>
        <v>3.7322374813754982</v>
      </c>
      <c r="J12" s="31">
        <f t="shared" si="2"/>
        <v>18.111764384778809</v>
      </c>
      <c r="K12" s="31">
        <f t="shared" si="2"/>
        <v>0</v>
      </c>
      <c r="L12" s="31">
        <f t="shared" si="2"/>
        <v>26.883734892433807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1.1812748282023062</v>
      </c>
      <c r="S12" s="31">
        <f t="shared" si="2"/>
        <v>1.7323753358043208</v>
      </c>
      <c r="T12" s="31">
        <f t="shared" si="2"/>
        <v>12.363357968331133</v>
      </c>
      <c r="U12" s="31">
        <f t="shared" si="2"/>
        <v>0</v>
      </c>
      <c r="V12" s="31">
        <f t="shared" si="2"/>
        <v>2.6166756609393893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3.0512393034837517E-2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2.9182314468070489E-2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0.35920832465130043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2.9789178609880009</v>
      </c>
      <c r="AW12" s="31">
        <f t="shared" si="2"/>
        <v>11.198498262808824</v>
      </c>
      <c r="AX12" s="31">
        <f t="shared" si="2"/>
        <v>4.521175055994421</v>
      </c>
      <c r="AY12" s="31">
        <f t="shared" si="2"/>
        <v>0</v>
      </c>
      <c r="AZ12" s="31">
        <f t="shared" si="2"/>
        <v>10.822899604224586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4.4590987826425508</v>
      </c>
      <c r="BG12" s="31">
        <f t="shared" si="2"/>
        <v>18.691863744080038</v>
      </c>
      <c r="BH12" s="31">
        <f t="shared" si="2"/>
        <v>18.833725959748623</v>
      </c>
      <c r="BI12" s="31">
        <f t="shared" si="2"/>
        <v>0</v>
      </c>
      <c r="BJ12" s="31">
        <f t="shared" si="2"/>
        <v>7.9253404149587725</v>
      </c>
      <c r="BK12" s="29">
        <f t="shared" si="1"/>
        <v>147.11184741990004</v>
      </c>
    </row>
    <row r="13" spans="1:107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0.24783299779993428</v>
      </c>
      <c r="I14" s="28">
        <v>21.884296560000084</v>
      </c>
      <c r="J14" s="28">
        <v>2.5625640000000103</v>
      </c>
      <c r="K14" s="28">
        <v>0</v>
      </c>
      <c r="L14" s="28">
        <v>23.00027396280009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0.28570538563320114</v>
      </c>
      <c r="S14" s="28">
        <v>1.2812820000000051E-2</v>
      </c>
      <c r="T14" s="28">
        <v>0</v>
      </c>
      <c r="U14" s="28">
        <v>0</v>
      </c>
      <c r="V14" s="28">
        <v>2.1754502693000086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0.94656336846601019</v>
      </c>
      <c r="AW14" s="28">
        <v>6.395086819767247</v>
      </c>
      <c r="AX14" s="28">
        <v>0</v>
      </c>
      <c r="AY14" s="28">
        <v>0</v>
      </c>
      <c r="AZ14" s="28">
        <v>9.8205325797004477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0.56388314809956586</v>
      </c>
      <c r="BG14" s="28">
        <v>0.12662296980001478</v>
      </c>
      <c r="BH14" s="28">
        <v>0.63317816666667381</v>
      </c>
      <c r="BI14" s="28">
        <v>0</v>
      </c>
      <c r="BJ14" s="28">
        <v>2.4798099814333794</v>
      </c>
      <c r="BK14" s="29">
        <f t="shared" ref="BK14:BK22" si="3">SUM(C14:BJ14)</f>
        <v>71.134613029466649</v>
      </c>
    </row>
    <row r="15" spans="1:107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0.35783415673323832</v>
      </c>
      <c r="I15" s="28">
        <v>1.6057452666666721</v>
      </c>
      <c r="J15" s="28">
        <v>0</v>
      </c>
      <c r="K15" s="28">
        <v>0</v>
      </c>
      <c r="L15" s="28">
        <v>4.5090562276669823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2.5938961999902779E-2</v>
      </c>
      <c r="S15" s="28">
        <v>0</v>
      </c>
      <c r="T15" s="28">
        <v>0</v>
      </c>
      <c r="U15" s="28">
        <v>0</v>
      </c>
      <c r="V15" s="28">
        <v>0.37549735466654022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0.51365981213294043</v>
      </c>
      <c r="AW15" s="28">
        <v>6.1897647866669878</v>
      </c>
      <c r="AX15" s="28">
        <v>0</v>
      </c>
      <c r="AY15" s="28">
        <v>0</v>
      </c>
      <c r="AZ15" s="28">
        <v>2.7704558784331188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0.13759390039981081</v>
      </c>
      <c r="BG15" s="28">
        <v>0</v>
      </c>
      <c r="BH15" s="28">
        <v>0</v>
      </c>
      <c r="BI15" s="28">
        <v>0</v>
      </c>
      <c r="BJ15" s="28">
        <v>6.8625386666671391</v>
      </c>
      <c r="BK15" s="29">
        <f t="shared" si="3"/>
        <v>23.34808501203333</v>
      </c>
    </row>
    <row r="16" spans="1:107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0.16638849386660642</v>
      </c>
      <c r="I16" s="28">
        <v>0.61382100000002371</v>
      </c>
      <c r="J16" s="28">
        <v>0.30691050000001185</v>
      </c>
      <c r="K16" s="28">
        <v>0</v>
      </c>
      <c r="L16" s="28">
        <v>0.75521614053332908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2.5780482000000997E-3</v>
      </c>
      <c r="S16" s="28">
        <v>0.61382100000002371</v>
      </c>
      <c r="T16" s="28">
        <v>0.12276420000000475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3.6765729999903178E-2</v>
      </c>
      <c r="AW16" s="28">
        <v>2.4510486666668125</v>
      </c>
      <c r="AX16" s="28">
        <v>0</v>
      </c>
      <c r="AY16" s="28">
        <v>0</v>
      </c>
      <c r="AZ16" s="28">
        <v>3.6454387443000158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5.7254045933104958E-2</v>
      </c>
      <c r="BG16" s="28">
        <v>1.409352983333422</v>
      </c>
      <c r="BH16" s="28">
        <v>0</v>
      </c>
      <c r="BI16" s="28">
        <v>0</v>
      </c>
      <c r="BJ16" s="28">
        <v>1.2622900633334095</v>
      </c>
      <c r="BK16" s="29">
        <f t="shared" si="3"/>
        <v>11.443649616166667</v>
      </c>
    </row>
    <row r="17" spans="1:63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0.16959655466640439</v>
      </c>
      <c r="I17" s="28">
        <v>35.227157413334012</v>
      </c>
      <c r="J17" s="28">
        <v>0</v>
      </c>
      <c r="K17" s="28">
        <v>0</v>
      </c>
      <c r="L17" s="28">
        <v>4.2708135785332111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0.5855656319332152</v>
      </c>
      <c r="S17" s="28">
        <v>0.11041726806660285</v>
      </c>
      <c r="T17" s="28">
        <v>0.61328616666661595</v>
      </c>
      <c r="U17" s="28">
        <v>0</v>
      </c>
      <c r="V17" s="28">
        <v>5.7067234532999471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1.3121749083986827</v>
      </c>
      <c r="AW17" s="28">
        <v>2.7266947500004886</v>
      </c>
      <c r="AX17" s="28">
        <v>0</v>
      </c>
      <c r="AY17" s="28">
        <v>0</v>
      </c>
      <c r="AZ17" s="28">
        <v>13.70890654096876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0.57921904223222498</v>
      </c>
      <c r="BG17" s="28">
        <v>0.20480507233334422</v>
      </c>
      <c r="BH17" s="28">
        <v>0</v>
      </c>
      <c r="BI17" s="28">
        <v>0</v>
      </c>
      <c r="BJ17" s="28">
        <v>1.399685126966502</v>
      </c>
      <c r="BK17" s="29">
        <f t="shared" si="3"/>
        <v>66.615045507400026</v>
      </c>
    </row>
    <row r="18" spans="1:63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8.351643446650038E-2</v>
      </c>
      <c r="I18" s="28">
        <v>30.455108333333445</v>
      </c>
      <c r="J18" s="28">
        <v>0</v>
      </c>
      <c r="K18" s="28">
        <v>0</v>
      </c>
      <c r="L18" s="28">
        <v>30.879595367133447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2.0262332933300094E-2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0.17933274956640627</v>
      </c>
      <c r="AW18" s="28">
        <v>2.4323566666666872</v>
      </c>
      <c r="AX18" s="28">
        <v>0</v>
      </c>
      <c r="AY18" s="28">
        <v>0</v>
      </c>
      <c r="AZ18" s="28">
        <v>8.437045183599702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0.10967799023320393</v>
      </c>
      <c r="BG18" s="28">
        <v>22.2097895283007</v>
      </c>
      <c r="BH18" s="28">
        <v>0</v>
      </c>
      <c r="BI18" s="28">
        <v>0</v>
      </c>
      <c r="BJ18" s="28">
        <v>2.4992586366999898</v>
      </c>
      <c r="BK18" s="29">
        <f t="shared" si="3"/>
        <v>97.305943222933394</v>
      </c>
    </row>
    <row r="19" spans="1:63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0.25438670679990127</v>
      </c>
      <c r="I19" s="28">
        <v>20.318589400000103</v>
      </c>
      <c r="J19" s="28">
        <v>0</v>
      </c>
      <c r="K19" s="28">
        <v>0</v>
      </c>
      <c r="L19" s="28">
        <v>30.678730468866757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0.10141339866660051</v>
      </c>
      <c r="S19" s="28">
        <v>19.358398517933399</v>
      </c>
      <c r="T19" s="28">
        <v>0</v>
      </c>
      <c r="U19" s="28">
        <v>0</v>
      </c>
      <c r="V19" s="28">
        <v>0.18240551696660093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0.58454840533328034</v>
      </c>
      <c r="AW19" s="28">
        <v>5.5187207610002362</v>
      </c>
      <c r="AX19" s="28">
        <v>0</v>
      </c>
      <c r="AY19" s="28">
        <v>0</v>
      </c>
      <c r="AZ19" s="28">
        <v>6.0197326151334583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0.54745059793296769</v>
      </c>
      <c r="BG19" s="28">
        <v>0</v>
      </c>
      <c r="BH19" s="28">
        <v>0.65878725000002825</v>
      </c>
      <c r="BI19" s="28">
        <v>0</v>
      </c>
      <c r="BJ19" s="28">
        <v>0.65624193560002819</v>
      </c>
      <c r="BK19" s="29">
        <f t="shared" si="3"/>
        <v>84.87940557423336</v>
      </c>
    </row>
    <row r="20" spans="1:63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0.1117351002333334</v>
      </c>
      <c r="I20" s="28">
        <v>17.883030000000012</v>
      </c>
      <c r="J20" s="28">
        <v>0</v>
      </c>
      <c r="K20" s="28">
        <v>0</v>
      </c>
      <c r="L20" s="28">
        <v>20.028993600000014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7.5406776633300046E-2</v>
      </c>
      <c r="S20" s="28">
        <v>17.883030000000012</v>
      </c>
      <c r="T20" s="28">
        <v>0</v>
      </c>
      <c r="U20" s="28">
        <v>0</v>
      </c>
      <c r="V20" s="28">
        <v>0.22771058200000016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1.0753941737332586</v>
      </c>
      <c r="AW20" s="28">
        <v>10.665554680000142</v>
      </c>
      <c r="AX20" s="28">
        <v>0</v>
      </c>
      <c r="AY20" s="28">
        <v>0</v>
      </c>
      <c r="AZ20" s="28">
        <v>4.7547383116000619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0.12904376666645714</v>
      </c>
      <c r="BG20" s="28">
        <v>0</v>
      </c>
      <c r="BH20" s="28">
        <v>0</v>
      </c>
      <c r="BI20" s="28">
        <v>0</v>
      </c>
      <c r="BJ20" s="28">
        <v>4.8336719486000632</v>
      </c>
      <c r="BK20" s="29">
        <f t="shared" si="3"/>
        <v>77.668308939466669</v>
      </c>
    </row>
    <row r="21" spans="1:63">
      <c r="A21" s="23"/>
      <c r="B21" s="27" t="s">
        <v>113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0.15563260336660184</v>
      </c>
      <c r="I21" s="28">
        <v>6.0861837400000702</v>
      </c>
      <c r="J21" s="28">
        <v>0</v>
      </c>
      <c r="K21" s="28">
        <v>0</v>
      </c>
      <c r="L21" s="28">
        <v>6.6424710490333769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0.21050307976660246</v>
      </c>
      <c r="S21" s="28">
        <v>5.95517000000007E-2</v>
      </c>
      <c r="T21" s="28">
        <v>0</v>
      </c>
      <c r="U21" s="28">
        <v>0</v>
      </c>
      <c r="V21" s="28">
        <v>1.3959353398000165</v>
      </c>
      <c r="W21" s="28">
        <v>0</v>
      </c>
      <c r="X21" s="28">
        <v>0.82393453333356548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1.3536067000006003E-3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0.80003597749933331</v>
      </c>
      <c r="AW21" s="28">
        <v>1.1169867799336954</v>
      </c>
      <c r="AX21" s="28">
        <v>0.5885246666668611</v>
      </c>
      <c r="AY21" s="28">
        <v>0</v>
      </c>
      <c r="AZ21" s="28">
        <v>4.1290655203344313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1.0318858611650408</v>
      </c>
      <c r="BG21" s="28">
        <v>5.8852466666626101E-2</v>
      </c>
      <c r="BH21" s="28">
        <v>0.82393453333356548</v>
      </c>
      <c r="BI21" s="28">
        <v>0</v>
      </c>
      <c r="BJ21" s="28">
        <v>1.6100398781002141</v>
      </c>
      <c r="BK21" s="29">
        <f t="shared" si="3"/>
        <v>25.534891335700003</v>
      </c>
    </row>
    <row r="22" spans="1:63">
      <c r="A22" s="23"/>
      <c r="B22" s="30" t="s">
        <v>95</v>
      </c>
      <c r="C22" s="31">
        <f t="shared" ref="C22:AH22" si="4">SUM(C14:C21)</f>
        <v>0</v>
      </c>
      <c r="D22" s="31">
        <f t="shared" si="4"/>
        <v>0</v>
      </c>
      <c r="E22" s="31">
        <f t="shared" si="4"/>
        <v>0</v>
      </c>
      <c r="F22" s="31">
        <f t="shared" si="4"/>
        <v>0</v>
      </c>
      <c r="G22" s="31">
        <f t="shared" si="4"/>
        <v>0</v>
      </c>
      <c r="H22" s="31">
        <f t="shared" si="4"/>
        <v>1.5469230479325204</v>
      </c>
      <c r="I22" s="31">
        <f t="shared" si="4"/>
        <v>134.07393171333445</v>
      </c>
      <c r="J22" s="31">
        <f t="shared" si="4"/>
        <v>2.8694745000000221</v>
      </c>
      <c r="K22" s="31">
        <f t="shared" si="4"/>
        <v>0</v>
      </c>
      <c r="L22" s="31">
        <f t="shared" si="4"/>
        <v>120.76515039456721</v>
      </c>
      <c r="M22" s="31">
        <f t="shared" si="4"/>
        <v>0</v>
      </c>
      <c r="N22" s="31">
        <f t="shared" si="4"/>
        <v>0</v>
      </c>
      <c r="O22" s="31">
        <f t="shared" si="4"/>
        <v>0</v>
      </c>
      <c r="P22" s="31">
        <f t="shared" si="4"/>
        <v>0</v>
      </c>
      <c r="Q22" s="31">
        <f t="shared" si="4"/>
        <v>0</v>
      </c>
      <c r="R22" s="31">
        <f t="shared" si="4"/>
        <v>1.3073736157661224</v>
      </c>
      <c r="S22" s="31">
        <f t="shared" si="4"/>
        <v>38.038031306000036</v>
      </c>
      <c r="T22" s="31">
        <f t="shared" si="4"/>
        <v>0.73605036666662071</v>
      </c>
      <c r="U22" s="31">
        <f t="shared" si="4"/>
        <v>0</v>
      </c>
      <c r="V22" s="31">
        <f t="shared" si="4"/>
        <v>10.063722516033113</v>
      </c>
      <c r="W22" s="31">
        <f t="shared" si="4"/>
        <v>0</v>
      </c>
      <c r="X22" s="31">
        <f t="shared" si="4"/>
        <v>0.82393453333356548</v>
      </c>
      <c r="Y22" s="31">
        <f t="shared" si="4"/>
        <v>0</v>
      </c>
      <c r="Z22" s="31">
        <f t="shared" si="4"/>
        <v>0</v>
      </c>
      <c r="AA22" s="31">
        <f t="shared" si="4"/>
        <v>0</v>
      </c>
      <c r="AB22" s="31">
        <f t="shared" si="4"/>
        <v>0</v>
      </c>
      <c r="AC22" s="31">
        <f t="shared" si="4"/>
        <v>0</v>
      </c>
      <c r="AD22" s="31">
        <f t="shared" si="4"/>
        <v>0</v>
      </c>
      <c r="AE22" s="31">
        <f t="shared" si="4"/>
        <v>0</v>
      </c>
      <c r="AF22" s="31">
        <f t="shared" si="4"/>
        <v>0</v>
      </c>
      <c r="AG22" s="31">
        <f t="shared" si="4"/>
        <v>1.3536067000006003E-3</v>
      </c>
      <c r="AH22" s="31">
        <f t="shared" si="4"/>
        <v>0</v>
      </c>
      <c r="AI22" s="31">
        <f t="shared" ref="AI22:BJ22" si="5">SUM(AI14:AI21)</f>
        <v>0</v>
      </c>
      <c r="AJ22" s="31">
        <f t="shared" si="5"/>
        <v>0</v>
      </c>
      <c r="AK22" s="31">
        <f t="shared" si="5"/>
        <v>0</v>
      </c>
      <c r="AL22" s="31">
        <f t="shared" si="5"/>
        <v>0</v>
      </c>
      <c r="AM22" s="31">
        <f t="shared" si="5"/>
        <v>0</v>
      </c>
      <c r="AN22" s="31">
        <f t="shared" si="5"/>
        <v>0</v>
      </c>
      <c r="AO22" s="31">
        <f t="shared" si="5"/>
        <v>0</v>
      </c>
      <c r="AP22" s="31">
        <f t="shared" si="5"/>
        <v>0</v>
      </c>
      <c r="AQ22" s="31">
        <f t="shared" si="5"/>
        <v>0</v>
      </c>
      <c r="AR22" s="31">
        <f t="shared" si="5"/>
        <v>0</v>
      </c>
      <c r="AS22" s="31">
        <f t="shared" si="5"/>
        <v>0</v>
      </c>
      <c r="AT22" s="31">
        <f t="shared" si="5"/>
        <v>0</v>
      </c>
      <c r="AU22" s="31">
        <f t="shared" si="5"/>
        <v>0</v>
      </c>
      <c r="AV22" s="31">
        <f t="shared" si="5"/>
        <v>5.4484751251298151</v>
      </c>
      <c r="AW22" s="31">
        <f t="shared" si="5"/>
        <v>37.496213910702295</v>
      </c>
      <c r="AX22" s="31">
        <f t="shared" si="5"/>
        <v>0.5885246666668611</v>
      </c>
      <c r="AY22" s="31">
        <f t="shared" si="5"/>
        <v>0</v>
      </c>
      <c r="AZ22" s="31">
        <f t="shared" si="5"/>
        <v>53.285915374069994</v>
      </c>
      <c r="BA22" s="31">
        <f t="shared" si="5"/>
        <v>0</v>
      </c>
      <c r="BB22" s="31">
        <f t="shared" si="5"/>
        <v>0</v>
      </c>
      <c r="BC22" s="31">
        <f t="shared" si="5"/>
        <v>0</v>
      </c>
      <c r="BD22" s="31">
        <f t="shared" si="5"/>
        <v>0</v>
      </c>
      <c r="BE22" s="31">
        <f t="shared" si="5"/>
        <v>0</v>
      </c>
      <c r="BF22" s="31">
        <f t="shared" si="5"/>
        <v>3.1560083526623766</v>
      </c>
      <c r="BG22" s="31">
        <f t="shared" si="5"/>
        <v>24.009423020434106</v>
      </c>
      <c r="BH22" s="31">
        <f t="shared" si="5"/>
        <v>2.1158999500002675</v>
      </c>
      <c r="BI22" s="31">
        <f t="shared" si="5"/>
        <v>0</v>
      </c>
      <c r="BJ22" s="31">
        <f t="shared" si="5"/>
        <v>21.603536237400725</v>
      </c>
      <c r="BK22" s="29">
        <f t="shared" si="3"/>
        <v>457.92994223739998</v>
      </c>
    </row>
    <row r="23" spans="1:63">
      <c r="A23" s="23" t="s">
        <v>81</v>
      </c>
      <c r="B23" s="26" t="s">
        <v>14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9"/>
    </row>
    <row r="24" spans="1:63">
      <c r="A24" s="23"/>
      <c r="B24" s="30" t="s">
        <v>39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 t="shared" ref="BK24:BK25" si="6">SUM(C24:BJ24)</f>
        <v>0</v>
      </c>
    </row>
    <row r="25" spans="1:63">
      <c r="A25" s="23"/>
      <c r="B25" s="30" t="s">
        <v>94</v>
      </c>
      <c r="C25" s="31">
        <f>SUM(C24)</f>
        <v>0</v>
      </c>
      <c r="D25" s="31">
        <f t="shared" ref="D25:BJ25" si="7">SUM(D24)</f>
        <v>0</v>
      </c>
      <c r="E25" s="31">
        <f t="shared" si="7"/>
        <v>0</v>
      </c>
      <c r="F25" s="31">
        <f t="shared" si="7"/>
        <v>0</v>
      </c>
      <c r="G25" s="31">
        <f t="shared" si="7"/>
        <v>0</v>
      </c>
      <c r="H25" s="31">
        <f t="shared" si="7"/>
        <v>0</v>
      </c>
      <c r="I25" s="31">
        <f t="shared" si="7"/>
        <v>0</v>
      </c>
      <c r="J25" s="31">
        <f t="shared" si="7"/>
        <v>0</v>
      </c>
      <c r="K25" s="31">
        <f t="shared" si="7"/>
        <v>0</v>
      </c>
      <c r="L25" s="31">
        <f t="shared" si="7"/>
        <v>0</v>
      </c>
      <c r="M25" s="31">
        <f t="shared" si="7"/>
        <v>0</v>
      </c>
      <c r="N25" s="31">
        <f t="shared" si="7"/>
        <v>0</v>
      </c>
      <c r="O25" s="31">
        <f t="shared" si="7"/>
        <v>0</v>
      </c>
      <c r="P25" s="31">
        <f t="shared" si="7"/>
        <v>0</v>
      </c>
      <c r="Q25" s="31">
        <f t="shared" si="7"/>
        <v>0</v>
      </c>
      <c r="R25" s="31">
        <f t="shared" si="7"/>
        <v>0</v>
      </c>
      <c r="S25" s="31">
        <f t="shared" si="7"/>
        <v>0</v>
      </c>
      <c r="T25" s="31">
        <f t="shared" si="7"/>
        <v>0</v>
      </c>
      <c r="U25" s="31">
        <f t="shared" si="7"/>
        <v>0</v>
      </c>
      <c r="V25" s="31">
        <f t="shared" si="7"/>
        <v>0</v>
      </c>
      <c r="W25" s="31">
        <f t="shared" si="7"/>
        <v>0</v>
      </c>
      <c r="X25" s="31">
        <f t="shared" si="7"/>
        <v>0</v>
      </c>
      <c r="Y25" s="31">
        <f t="shared" si="7"/>
        <v>0</v>
      </c>
      <c r="Z25" s="31">
        <f t="shared" si="7"/>
        <v>0</v>
      </c>
      <c r="AA25" s="31">
        <f t="shared" si="7"/>
        <v>0</v>
      </c>
      <c r="AB25" s="31">
        <f t="shared" si="7"/>
        <v>0</v>
      </c>
      <c r="AC25" s="31">
        <f t="shared" si="7"/>
        <v>0</v>
      </c>
      <c r="AD25" s="31">
        <f t="shared" si="7"/>
        <v>0</v>
      </c>
      <c r="AE25" s="31">
        <f t="shared" si="7"/>
        <v>0</v>
      </c>
      <c r="AF25" s="31">
        <f t="shared" si="7"/>
        <v>0</v>
      </c>
      <c r="AG25" s="31">
        <f t="shared" si="7"/>
        <v>0</v>
      </c>
      <c r="AH25" s="31">
        <f t="shared" si="7"/>
        <v>0</v>
      </c>
      <c r="AI25" s="31">
        <f t="shared" si="7"/>
        <v>0</v>
      </c>
      <c r="AJ25" s="31">
        <f t="shared" si="7"/>
        <v>0</v>
      </c>
      <c r="AK25" s="31">
        <f t="shared" si="7"/>
        <v>0</v>
      </c>
      <c r="AL25" s="31">
        <f t="shared" si="7"/>
        <v>0</v>
      </c>
      <c r="AM25" s="31">
        <f t="shared" si="7"/>
        <v>0</v>
      </c>
      <c r="AN25" s="31">
        <f t="shared" si="7"/>
        <v>0</v>
      </c>
      <c r="AO25" s="31">
        <f t="shared" si="7"/>
        <v>0</v>
      </c>
      <c r="AP25" s="31">
        <f t="shared" si="7"/>
        <v>0</v>
      </c>
      <c r="AQ25" s="31">
        <f t="shared" si="7"/>
        <v>0</v>
      </c>
      <c r="AR25" s="31">
        <f t="shared" si="7"/>
        <v>0</v>
      </c>
      <c r="AS25" s="31">
        <f t="shared" si="7"/>
        <v>0</v>
      </c>
      <c r="AT25" s="31">
        <f t="shared" si="7"/>
        <v>0</v>
      </c>
      <c r="AU25" s="31">
        <f t="shared" si="7"/>
        <v>0</v>
      </c>
      <c r="AV25" s="31">
        <f t="shared" si="7"/>
        <v>0</v>
      </c>
      <c r="AW25" s="31">
        <f t="shared" si="7"/>
        <v>0</v>
      </c>
      <c r="AX25" s="31">
        <f t="shared" si="7"/>
        <v>0</v>
      </c>
      <c r="AY25" s="31">
        <f t="shared" si="7"/>
        <v>0</v>
      </c>
      <c r="AZ25" s="31">
        <f t="shared" si="7"/>
        <v>0</v>
      </c>
      <c r="BA25" s="31">
        <f t="shared" si="7"/>
        <v>0</v>
      </c>
      <c r="BB25" s="31">
        <f t="shared" si="7"/>
        <v>0</v>
      </c>
      <c r="BC25" s="31">
        <f t="shared" si="7"/>
        <v>0</v>
      </c>
      <c r="BD25" s="31">
        <f t="shared" si="7"/>
        <v>0</v>
      </c>
      <c r="BE25" s="31">
        <f t="shared" si="7"/>
        <v>0</v>
      </c>
      <c r="BF25" s="31">
        <f t="shared" si="7"/>
        <v>0</v>
      </c>
      <c r="BG25" s="31">
        <f t="shared" si="7"/>
        <v>0</v>
      </c>
      <c r="BH25" s="31">
        <f t="shared" si="7"/>
        <v>0</v>
      </c>
      <c r="BI25" s="31">
        <f t="shared" si="7"/>
        <v>0</v>
      </c>
      <c r="BJ25" s="31">
        <f t="shared" si="7"/>
        <v>0</v>
      </c>
      <c r="BK25" s="29">
        <f t="shared" si="6"/>
        <v>0</v>
      </c>
    </row>
    <row r="26" spans="1:63">
      <c r="A26" s="23" t="s">
        <v>83</v>
      </c>
      <c r="B26" s="26" t="s">
        <v>99</v>
      </c>
      <c r="C26" s="47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9"/>
    </row>
    <row r="27" spans="1:63">
      <c r="A27" s="23"/>
      <c r="B27" s="32" t="s">
        <v>39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</row>
    <row r="28" spans="1:63">
      <c r="A28" s="23"/>
      <c r="B28" s="30" t="s">
        <v>93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29">
        <f>SUM(C28:BJ28)</f>
        <v>0</v>
      </c>
    </row>
    <row r="29" spans="1:63">
      <c r="A29" s="23" t="s">
        <v>84</v>
      </c>
      <c r="B29" s="26" t="s">
        <v>15</v>
      </c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9"/>
    </row>
    <row r="30" spans="1:63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1.1129031828034199</v>
      </c>
      <c r="I30" s="28">
        <v>24.68341818888916</v>
      </c>
      <c r="J30" s="28">
        <v>0.21529367790078027</v>
      </c>
      <c r="K30" s="28">
        <v>0</v>
      </c>
      <c r="L30" s="28">
        <v>88.5218138533114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1.4625511007046004</v>
      </c>
      <c r="S30" s="28">
        <v>3.7960293205468578</v>
      </c>
      <c r="T30" s="28">
        <v>0.64512779646893803</v>
      </c>
      <c r="U30" s="28">
        <v>0</v>
      </c>
      <c r="V30" s="28">
        <v>2.3703581572747909</v>
      </c>
      <c r="W30" s="28">
        <v>1.4130680101499805E-2</v>
      </c>
      <c r="X30" s="28">
        <v>1.1795400340295357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6.800263714096931E-2</v>
      </c>
      <c r="AH30" s="28">
        <v>0</v>
      </c>
      <c r="AI30" s="28">
        <v>0</v>
      </c>
      <c r="AJ30" s="28">
        <v>0</v>
      </c>
      <c r="AK30" s="28">
        <v>0.17949825889260565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24.651903970834503</v>
      </c>
      <c r="AW30" s="28">
        <v>108.96494096345604</v>
      </c>
      <c r="AX30" s="28">
        <v>6.0107958979253358</v>
      </c>
      <c r="AY30" s="28">
        <v>0</v>
      </c>
      <c r="AZ30" s="28">
        <v>94.769350926945407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23.635674510292358</v>
      </c>
      <c r="BG30" s="28">
        <v>3.227775206526057</v>
      </c>
      <c r="BH30" s="28">
        <v>8.6431742127447659</v>
      </c>
      <c r="BI30" s="28">
        <v>0</v>
      </c>
      <c r="BJ30" s="28">
        <v>16.718949286177274</v>
      </c>
      <c r="BK30" s="29">
        <f t="shared" ref="BK30:BK48" si="8">SUM(C30:BJ30)</f>
        <v>410.8712318629664</v>
      </c>
    </row>
    <row r="31" spans="1:63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0.45294751986664056</v>
      </c>
      <c r="I31" s="28">
        <v>0.23366189260004327</v>
      </c>
      <c r="J31" s="28">
        <v>0.31983908836665925</v>
      </c>
      <c r="K31" s="28">
        <v>0</v>
      </c>
      <c r="L31" s="28">
        <v>0.58246718956670807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0.54179926926650557</v>
      </c>
      <c r="S31" s="28">
        <v>7.0207335000013013E-2</v>
      </c>
      <c r="T31" s="28">
        <v>0</v>
      </c>
      <c r="U31" s="28">
        <v>0</v>
      </c>
      <c r="V31" s="28">
        <v>0.53098343590009833</v>
      </c>
      <c r="W31" s="28">
        <v>0.19746548483326781</v>
      </c>
      <c r="X31" s="28">
        <v>0</v>
      </c>
      <c r="Y31" s="28">
        <v>0</v>
      </c>
      <c r="Z31" s="28">
        <v>0</v>
      </c>
      <c r="AA31" s="28">
        <v>6.2887100000015184E-2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0.85753478433350683</v>
      </c>
      <c r="AH31" s="28">
        <v>0</v>
      </c>
      <c r="AI31" s="28">
        <v>0</v>
      </c>
      <c r="AJ31" s="28">
        <v>0</v>
      </c>
      <c r="AK31" s="28">
        <v>0.30512820920007366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17.704658654732913</v>
      </c>
      <c r="AW31" s="28">
        <v>2.1949815383338445</v>
      </c>
      <c r="AX31" s="28">
        <v>3.7732260000009107E-2</v>
      </c>
      <c r="AY31" s="28">
        <v>0</v>
      </c>
      <c r="AZ31" s="28">
        <v>17.803033485971703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13.346376938759976</v>
      </c>
      <c r="BG31" s="28">
        <v>0.77986070496675419</v>
      </c>
      <c r="BH31" s="28">
        <v>0</v>
      </c>
      <c r="BI31" s="28">
        <v>0</v>
      </c>
      <c r="BJ31" s="28">
        <v>6.7972263563678954</v>
      </c>
      <c r="BK31" s="29">
        <f t="shared" si="8"/>
        <v>62.818791248066624</v>
      </c>
    </row>
    <row r="32" spans="1:63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0.24216639926653699</v>
      </c>
      <c r="I32" s="28">
        <v>0</v>
      </c>
      <c r="J32" s="28">
        <v>0</v>
      </c>
      <c r="K32" s="28">
        <v>0</v>
      </c>
      <c r="L32" s="28">
        <v>0.42288471233363201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0.16862400003307226</v>
      </c>
      <c r="S32" s="28">
        <v>4.753054510004856E-2</v>
      </c>
      <c r="T32" s="28">
        <v>0</v>
      </c>
      <c r="U32" s="28">
        <v>0</v>
      </c>
      <c r="V32" s="28">
        <v>0.2705278933333764</v>
      </c>
      <c r="W32" s="28">
        <v>5.7525021332607652E-2</v>
      </c>
      <c r="X32" s="28">
        <v>0</v>
      </c>
      <c r="Y32" s="28">
        <v>0</v>
      </c>
      <c r="Z32" s="28">
        <v>0</v>
      </c>
      <c r="AA32" s="28">
        <v>4.1867566665633208E-3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0.2233858269642629</v>
      </c>
      <c r="AH32" s="28">
        <v>0</v>
      </c>
      <c r="AI32" s="28">
        <v>0</v>
      </c>
      <c r="AJ32" s="28">
        <v>0</v>
      </c>
      <c r="AK32" s="28">
        <v>0.15575195339853548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11.010979913770317</v>
      </c>
      <c r="AW32" s="28">
        <v>2.8814211455188059</v>
      </c>
      <c r="AX32" s="28">
        <v>3.7671159999669974E-2</v>
      </c>
      <c r="AY32" s="28">
        <v>0</v>
      </c>
      <c r="AZ32" s="28">
        <v>16.271984770549249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7.007031667989855</v>
      </c>
      <c r="BG32" s="28">
        <v>1.0254221550915341</v>
      </c>
      <c r="BH32" s="28">
        <v>8.3735133332566422E-2</v>
      </c>
      <c r="BI32" s="28">
        <v>0</v>
      </c>
      <c r="BJ32" s="28">
        <v>1.4163306545859922</v>
      </c>
      <c r="BK32" s="29">
        <f t="shared" si="8"/>
        <v>41.327159709266624</v>
      </c>
    </row>
    <row r="33" spans="1:63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8.0659971499822403E-2</v>
      </c>
      <c r="I33" s="28">
        <v>0.13242804666670963</v>
      </c>
      <c r="J33" s="28">
        <v>0</v>
      </c>
      <c r="K33" s="28">
        <v>0</v>
      </c>
      <c r="L33" s="28">
        <v>0.52674316663363618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0.47111348863309549</v>
      </c>
      <c r="S33" s="28">
        <v>0</v>
      </c>
      <c r="T33" s="28">
        <v>0</v>
      </c>
      <c r="U33" s="28">
        <v>0</v>
      </c>
      <c r="V33" s="28">
        <v>0.32443746280006863</v>
      </c>
      <c r="W33" s="28">
        <v>4.7551866666823782E-2</v>
      </c>
      <c r="X33" s="28">
        <v>0</v>
      </c>
      <c r="Y33" s="28">
        <v>0</v>
      </c>
      <c r="Z33" s="28">
        <v>0</v>
      </c>
      <c r="AA33" s="28">
        <v>5.9439833333579717E-2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0.24524875256755413</v>
      </c>
      <c r="AH33" s="28">
        <v>0.11887966666715943</v>
      </c>
      <c r="AI33" s="28">
        <v>0</v>
      </c>
      <c r="AJ33" s="28">
        <v>0</v>
      </c>
      <c r="AK33" s="28">
        <v>5.9439833333579717E-2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13.072767387111936</v>
      </c>
      <c r="AW33" s="28">
        <v>3.4405130761803853</v>
      </c>
      <c r="AX33" s="28">
        <v>0</v>
      </c>
      <c r="AY33" s="28">
        <v>0</v>
      </c>
      <c r="AZ33" s="28">
        <v>8.8997338007695515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8.2420349646531097</v>
      </c>
      <c r="BG33" s="28">
        <v>0.1533547700006217</v>
      </c>
      <c r="BH33" s="28">
        <v>0.59439833333609726</v>
      </c>
      <c r="BI33" s="28">
        <v>0</v>
      </c>
      <c r="BJ33" s="28">
        <v>3.2056439933130649</v>
      </c>
      <c r="BK33" s="29">
        <f t="shared" si="8"/>
        <v>39.674388414166799</v>
      </c>
    </row>
    <row r="34" spans="1:63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0.26686869100002747</v>
      </c>
      <c r="I34" s="28">
        <v>0</v>
      </c>
      <c r="J34" s="28">
        <v>0</v>
      </c>
      <c r="K34" s="28">
        <v>0</v>
      </c>
      <c r="L34" s="28">
        <v>0.66419514220006826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0.49507494646645095</v>
      </c>
      <c r="S34" s="28">
        <v>0</v>
      </c>
      <c r="T34" s="28">
        <v>0</v>
      </c>
      <c r="U34" s="28">
        <v>0</v>
      </c>
      <c r="V34" s="28">
        <v>1.1756330000001212</v>
      </c>
      <c r="W34" s="28">
        <v>8.1941536998708774E-3</v>
      </c>
      <c r="X34" s="28">
        <v>3.1348936166488574E-2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0.35902965413182392</v>
      </c>
      <c r="AH34" s="28">
        <v>3.5042709999875452E-2</v>
      </c>
      <c r="AI34" s="28">
        <v>0</v>
      </c>
      <c r="AJ34" s="28">
        <v>0</v>
      </c>
      <c r="AK34" s="28">
        <v>0.19475287669920782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10.99779633809146</v>
      </c>
      <c r="AW34" s="28">
        <v>1.5177424148277059</v>
      </c>
      <c r="AX34" s="28">
        <v>3.5042709999875452E-2</v>
      </c>
      <c r="AY34" s="28">
        <v>0</v>
      </c>
      <c r="AZ34" s="28">
        <v>8.7458372927365993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11.477545118009804</v>
      </c>
      <c r="BG34" s="28">
        <v>3.2363037211881984</v>
      </c>
      <c r="BH34" s="28">
        <v>0.52564064999803184</v>
      </c>
      <c r="BI34" s="28">
        <v>0</v>
      </c>
      <c r="BJ34" s="28">
        <v>4.0160192915844304</v>
      </c>
      <c r="BK34" s="29">
        <f t="shared" si="8"/>
        <v>43.782067646800044</v>
      </c>
    </row>
    <row r="35" spans="1:63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0.19834562333333838</v>
      </c>
      <c r="I35" s="28">
        <v>0.12152963600000319</v>
      </c>
      <c r="J35" s="28">
        <v>0</v>
      </c>
      <c r="K35" s="28">
        <v>0</v>
      </c>
      <c r="L35" s="28">
        <v>10.040556863166863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0.32577366496650861</v>
      </c>
      <c r="S35" s="28">
        <v>0</v>
      </c>
      <c r="T35" s="28">
        <v>7.2520039200001898E-2</v>
      </c>
      <c r="U35" s="28">
        <v>0</v>
      </c>
      <c r="V35" s="28">
        <v>0.84407564396662216</v>
      </c>
      <c r="W35" s="28">
        <v>9.5076419999602004E-3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0.22013836336779391</v>
      </c>
      <c r="AH35" s="28">
        <v>0</v>
      </c>
      <c r="AI35" s="28">
        <v>0</v>
      </c>
      <c r="AJ35" s="28">
        <v>0</v>
      </c>
      <c r="AK35" s="28">
        <v>0.1567897048009928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4.502904495554823</v>
      </c>
      <c r="AW35" s="28">
        <v>1.1457228991399684</v>
      </c>
      <c r="AX35" s="28">
        <v>0.60479289333712938</v>
      </c>
      <c r="AY35" s="28">
        <v>0</v>
      </c>
      <c r="AZ35" s="28">
        <v>5.7261438101329123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6.4752240273940016</v>
      </c>
      <c r="BG35" s="28">
        <v>2.9213473314514116</v>
      </c>
      <c r="BH35" s="28">
        <v>0.34233560000196761</v>
      </c>
      <c r="BI35" s="28">
        <v>0</v>
      </c>
      <c r="BJ35" s="28">
        <v>3.573460029552352</v>
      </c>
      <c r="BK35" s="29">
        <f t="shared" si="8"/>
        <v>37.281168267366652</v>
      </c>
    </row>
    <row r="36" spans="1:63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0.36055837799600315</v>
      </c>
      <c r="I36" s="28">
        <v>5.5939378366057481E-2</v>
      </c>
      <c r="J36" s="28">
        <v>0</v>
      </c>
      <c r="K36" s="28">
        <v>0</v>
      </c>
      <c r="L36" s="28">
        <v>5.1363111264833865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0.46172766276142208</v>
      </c>
      <c r="S36" s="28">
        <v>0</v>
      </c>
      <c r="T36" s="28">
        <v>0</v>
      </c>
      <c r="U36" s="28">
        <v>0</v>
      </c>
      <c r="V36" s="28">
        <v>0.67037627405979849</v>
      </c>
      <c r="W36" s="28">
        <v>1.7692814334411295E-3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3.9025972369512975E-2</v>
      </c>
      <c r="AH36" s="28">
        <v>0</v>
      </c>
      <c r="AI36" s="28">
        <v>0</v>
      </c>
      <c r="AJ36" s="28">
        <v>0</v>
      </c>
      <c r="AK36" s="28">
        <v>4.2726909669408182E-3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4.0132009570008247</v>
      </c>
      <c r="AW36" s="28">
        <v>1.7006387267856544E-2</v>
      </c>
      <c r="AX36" s="28">
        <v>0</v>
      </c>
      <c r="AY36" s="28">
        <v>0</v>
      </c>
      <c r="AZ36" s="28">
        <v>1.5396459196887122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6.0910629785561703</v>
      </c>
      <c r="BG36" s="28">
        <v>1.403268736741934E-2</v>
      </c>
      <c r="BH36" s="28">
        <v>0</v>
      </c>
      <c r="BI36" s="28">
        <v>0</v>
      </c>
      <c r="BJ36" s="28">
        <v>1.4667801562158</v>
      </c>
      <c r="BK36" s="29">
        <f t="shared" si="8"/>
        <v>19.871709850533346</v>
      </c>
    </row>
    <row r="37" spans="1:63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0.43081886309965101</v>
      </c>
      <c r="I37" s="28">
        <v>0.38024711666654581</v>
      </c>
      <c r="J37" s="28">
        <v>0.1086420333333131</v>
      </c>
      <c r="K37" s="28">
        <v>0</v>
      </c>
      <c r="L37" s="28">
        <v>12.009319706801147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0.8827488499330034</v>
      </c>
      <c r="S37" s="28">
        <v>0.13802212556661664</v>
      </c>
      <c r="T37" s="28">
        <v>0</v>
      </c>
      <c r="U37" s="28">
        <v>0</v>
      </c>
      <c r="V37" s="28">
        <v>1.2765366504330509</v>
      </c>
      <c r="W37" s="28">
        <v>5.347241666640151E-3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0.17452717473429302</v>
      </c>
      <c r="AH37" s="28">
        <v>0</v>
      </c>
      <c r="AI37" s="28">
        <v>0</v>
      </c>
      <c r="AJ37" s="28">
        <v>0</v>
      </c>
      <c r="AK37" s="28">
        <v>2.1388966666160609E-3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5.6933357019640685</v>
      </c>
      <c r="AW37" s="28">
        <v>4.5216756784669538</v>
      </c>
      <c r="AX37" s="28">
        <v>2.1388966666760607E-2</v>
      </c>
      <c r="AY37" s="28">
        <v>0</v>
      </c>
      <c r="AZ37" s="28">
        <v>6.5297283266110222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9.1244746742159126</v>
      </c>
      <c r="BG37" s="28">
        <v>0.26736208333530759</v>
      </c>
      <c r="BH37" s="28">
        <v>0.26736208333530759</v>
      </c>
      <c r="BI37" s="28">
        <v>0</v>
      </c>
      <c r="BJ37" s="28">
        <v>5.2615226022372097</v>
      </c>
      <c r="BK37" s="29">
        <f t="shared" si="8"/>
        <v>47.095198775733415</v>
      </c>
    </row>
    <row r="38" spans="1:63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0.57804167089957292</v>
      </c>
      <c r="I38" s="28">
        <v>0.32629610000005704</v>
      </c>
      <c r="J38" s="28">
        <v>0</v>
      </c>
      <c r="K38" s="28">
        <v>0</v>
      </c>
      <c r="L38" s="28">
        <v>5.6842506900340934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0.45393705379953764</v>
      </c>
      <c r="S38" s="28">
        <v>1.08765366666679</v>
      </c>
      <c r="T38" s="28">
        <v>0</v>
      </c>
      <c r="U38" s="28">
        <v>0</v>
      </c>
      <c r="V38" s="28">
        <v>1.002272853833275</v>
      </c>
      <c r="W38" s="28">
        <v>3.2220440000040283E-3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0.16153458750000196</v>
      </c>
      <c r="AH38" s="28">
        <v>0</v>
      </c>
      <c r="AI38" s="28">
        <v>0</v>
      </c>
      <c r="AJ38" s="28">
        <v>0</v>
      </c>
      <c r="AK38" s="28">
        <v>1.8825640466623536E-2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4.1924889193642727</v>
      </c>
      <c r="AW38" s="28">
        <v>0.37590513333366998</v>
      </c>
      <c r="AX38" s="28">
        <v>0</v>
      </c>
      <c r="AY38" s="28">
        <v>0</v>
      </c>
      <c r="AZ38" s="28">
        <v>5.7647745663057197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5.4602112882596963</v>
      </c>
      <c r="BG38" s="28">
        <v>0.37268308933376593</v>
      </c>
      <c r="BH38" s="28">
        <v>0.59070806666733844</v>
      </c>
      <c r="BI38" s="28">
        <v>0</v>
      </c>
      <c r="BJ38" s="28">
        <v>3.6019247237022793</v>
      </c>
      <c r="BK38" s="29">
        <f t="shared" si="8"/>
        <v>29.674730094166701</v>
      </c>
    </row>
    <row r="39" spans="1:63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0.28482781216645037</v>
      </c>
      <c r="I39" s="28">
        <v>0.55640813000000233</v>
      </c>
      <c r="J39" s="28">
        <v>0</v>
      </c>
      <c r="K39" s="28">
        <v>0</v>
      </c>
      <c r="L39" s="28">
        <v>6.1752036064009364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0.4195182212993771</v>
      </c>
      <c r="S39" s="28">
        <v>0.21819926666664019</v>
      </c>
      <c r="T39" s="28">
        <v>0</v>
      </c>
      <c r="U39" s="28">
        <v>0</v>
      </c>
      <c r="V39" s="28">
        <v>0.13632152909992509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9.8625875799814924E-2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3.2173130863986779</v>
      </c>
      <c r="AW39" s="28">
        <v>0.31348862066686528</v>
      </c>
      <c r="AX39" s="28">
        <v>0</v>
      </c>
      <c r="AY39" s="28">
        <v>0</v>
      </c>
      <c r="AZ39" s="28">
        <v>3.5374154985695219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3.7226298950290224</v>
      </c>
      <c r="BG39" s="28">
        <v>0.26573652640020967</v>
      </c>
      <c r="BH39" s="28">
        <v>0.64748080000065444</v>
      </c>
      <c r="BI39" s="28">
        <v>0</v>
      </c>
      <c r="BJ39" s="28">
        <v>2.6603764145018998</v>
      </c>
      <c r="BK39" s="29">
        <f t="shared" si="8"/>
        <v>22.253545283000001</v>
      </c>
    </row>
    <row r="40" spans="1:63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0.39042946032708581</v>
      </c>
      <c r="I40" s="28">
        <v>191.28487987325877</v>
      </c>
      <c r="J40" s="28">
        <v>214.8706265781114</v>
      </c>
      <c r="K40" s="28">
        <v>0</v>
      </c>
      <c r="L40" s="28">
        <v>120.57035079297323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0.7303998712975539</v>
      </c>
      <c r="S40" s="28">
        <v>0.89033111847289093</v>
      </c>
      <c r="T40" s="28">
        <v>24.64989376672651</v>
      </c>
      <c r="U40" s="28">
        <v>0</v>
      </c>
      <c r="V40" s="28">
        <v>3.3157255707662077</v>
      </c>
      <c r="W40" s="28">
        <v>2.0518372405204789E-3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3.595619874327699E-2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11.52797021070212</v>
      </c>
      <c r="AW40" s="28">
        <v>21.188958186994014</v>
      </c>
      <c r="AX40" s="28">
        <v>0.58093622220585428</v>
      </c>
      <c r="AY40" s="28">
        <v>0</v>
      </c>
      <c r="AZ40" s="28">
        <v>43.431689247065897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15.220705753846421</v>
      </c>
      <c r="BG40" s="28">
        <v>8.0211302407445295</v>
      </c>
      <c r="BH40" s="28">
        <v>17.117169722002821</v>
      </c>
      <c r="BI40" s="28">
        <v>0</v>
      </c>
      <c r="BJ40" s="28">
        <v>8.021538816421188</v>
      </c>
      <c r="BK40" s="29">
        <f t="shared" si="8"/>
        <v>681.85074346790054</v>
      </c>
    </row>
    <row r="41" spans="1:63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6.910557086660217E-2</v>
      </c>
      <c r="I41" s="28">
        <v>2.4916253577333811</v>
      </c>
      <c r="J41" s="28">
        <v>0</v>
      </c>
      <c r="K41" s="28">
        <v>0</v>
      </c>
      <c r="L41" s="28">
        <v>2.4337459794666794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0.86233517570294194</v>
      </c>
      <c r="AW41" s="28">
        <v>0.66598917194924134</v>
      </c>
      <c r="AX41" s="28">
        <v>0</v>
      </c>
      <c r="AY41" s="28">
        <v>0</v>
      </c>
      <c r="AZ41" s="28">
        <v>2.0049232243278876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0.72536186301551353</v>
      </c>
      <c r="BG41" s="28">
        <v>7.9622899993955423E-5</v>
      </c>
      <c r="BH41" s="28">
        <v>8.6166876226758629E-2</v>
      </c>
      <c r="BI41" s="28">
        <v>0</v>
      </c>
      <c r="BJ41" s="28">
        <v>0.35354647401099476</v>
      </c>
      <c r="BK41" s="29">
        <f t="shared" si="8"/>
        <v>9.6928793161999938</v>
      </c>
    </row>
    <row r="42" spans="1:63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0.19956616508655825</v>
      </c>
      <c r="I42" s="28">
        <v>0.30083754796663287</v>
      </c>
      <c r="J42" s="28">
        <v>0.12162573620001327</v>
      </c>
      <c r="K42" s="28">
        <v>0</v>
      </c>
      <c r="L42" s="28">
        <v>2.1187486854579856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0.40131022363703034</v>
      </c>
      <c r="S42" s="28">
        <v>0</v>
      </c>
      <c r="T42" s="28">
        <v>0</v>
      </c>
      <c r="U42" s="28">
        <v>0</v>
      </c>
      <c r="V42" s="28">
        <v>0.20343650268511301</v>
      </c>
      <c r="W42" s="28">
        <v>4.7491332995819952E-6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3.9685039126535988E-2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2.7350752523696475</v>
      </c>
      <c r="AW42" s="28">
        <v>2.484374176159339</v>
      </c>
      <c r="AX42" s="28">
        <v>0</v>
      </c>
      <c r="AY42" s="28">
        <v>0</v>
      </c>
      <c r="AZ42" s="28">
        <v>4.6768642504995226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3.7265146534509057</v>
      </c>
      <c r="BG42" s="28">
        <v>0.23591350700748825</v>
      </c>
      <c r="BH42" s="28">
        <v>0</v>
      </c>
      <c r="BI42" s="28">
        <v>0</v>
      </c>
      <c r="BJ42" s="28">
        <v>1.5289260774865969</v>
      </c>
      <c r="BK42" s="29">
        <f t="shared" si="8"/>
        <v>18.772882566266667</v>
      </c>
    </row>
    <row r="43" spans="1:63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3.6651507299967398E-2</v>
      </c>
      <c r="I43" s="28">
        <v>0</v>
      </c>
      <c r="J43" s="28">
        <v>0</v>
      </c>
      <c r="K43" s="28">
        <v>0</v>
      </c>
      <c r="L43" s="28">
        <v>2.6877819633349433E-2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0.17354148583333398</v>
      </c>
      <c r="S43" s="28">
        <v>0</v>
      </c>
      <c r="T43" s="28">
        <v>0</v>
      </c>
      <c r="U43" s="28">
        <v>0</v>
      </c>
      <c r="V43" s="28">
        <v>6.2977086900015813E-2</v>
      </c>
      <c r="W43" s="28">
        <v>1.3238709121633574E-2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7.5555495733417799E-2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0.56932321131167385</v>
      </c>
      <c r="AW43" s="28">
        <v>1.5255733286556102E-5</v>
      </c>
      <c r="AX43" s="28">
        <v>0</v>
      </c>
      <c r="AY43" s="28">
        <v>0</v>
      </c>
      <c r="AZ43" s="28">
        <v>1.7502606007991532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1.4060182182266869</v>
      </c>
      <c r="BG43" s="28">
        <v>0.38582978499987708</v>
      </c>
      <c r="BH43" s="28">
        <v>0</v>
      </c>
      <c r="BI43" s="28">
        <v>0</v>
      </c>
      <c r="BJ43" s="28">
        <v>0.99199964710760702</v>
      </c>
      <c r="BK43" s="29">
        <f t="shared" si="8"/>
        <v>5.4922888227000026</v>
      </c>
    </row>
    <row r="44" spans="1:63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8.3817627499915351E-2</v>
      </c>
      <c r="I44" s="28">
        <v>0.30937144520006793</v>
      </c>
      <c r="J44" s="28">
        <v>0</v>
      </c>
      <c r="K44" s="28">
        <v>0</v>
      </c>
      <c r="L44" s="28">
        <v>3.5201815669338732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0.33297869143286668</v>
      </c>
      <c r="S44" s="28">
        <v>0</v>
      </c>
      <c r="T44" s="28">
        <v>0</v>
      </c>
      <c r="U44" s="28">
        <v>0</v>
      </c>
      <c r="V44" s="28">
        <v>4.1201930866609046E-2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7.3400393061794677E-3</v>
      </c>
      <c r="AH44" s="28">
        <v>0</v>
      </c>
      <c r="AI44" s="28">
        <v>0</v>
      </c>
      <c r="AJ44" s="28">
        <v>0</v>
      </c>
      <c r="AK44" s="28">
        <v>1.4288556912029316E-2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0.52354571935674754</v>
      </c>
      <c r="AW44" s="28">
        <v>2.7380021813598767</v>
      </c>
      <c r="AX44" s="28">
        <v>0</v>
      </c>
      <c r="AY44" s="28">
        <v>0</v>
      </c>
      <c r="AZ44" s="28">
        <v>1.1609779676427874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1.9483766731338907</v>
      </c>
      <c r="BG44" s="28">
        <v>0.97262967741874218</v>
      </c>
      <c r="BH44" s="28">
        <v>0.30502447255679549</v>
      </c>
      <c r="BI44" s="28">
        <v>0</v>
      </c>
      <c r="BJ44" s="28">
        <v>1.9927315982129494</v>
      </c>
      <c r="BK44" s="29">
        <f t="shared" si="8"/>
        <v>13.95046814783333</v>
      </c>
    </row>
    <row r="45" spans="1:63">
      <c r="A45" s="23"/>
      <c r="B45" s="27" t="s">
        <v>129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0.28423058326122924</v>
      </c>
      <c r="I45" s="28">
        <v>0.57960651468451874</v>
      </c>
      <c r="J45" s="28">
        <v>0</v>
      </c>
      <c r="K45" s="28">
        <v>0</v>
      </c>
      <c r="L45" s="28">
        <v>0.52421135584198564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0.87536224201691293</v>
      </c>
      <c r="S45" s="28">
        <v>1.0263547868692628</v>
      </c>
      <c r="T45" s="28">
        <v>0</v>
      </c>
      <c r="U45" s="28">
        <v>0</v>
      </c>
      <c r="V45" s="28">
        <v>1.8310626721927572</v>
      </c>
      <c r="W45" s="28">
        <v>3.1250920285423499E-2</v>
      </c>
      <c r="X45" s="28">
        <v>0.13686480842741147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4.1684467624713464E-2</v>
      </c>
      <c r="AH45" s="28">
        <v>0</v>
      </c>
      <c r="AI45" s="28">
        <v>0</v>
      </c>
      <c r="AJ45" s="28">
        <v>0</v>
      </c>
      <c r="AK45" s="28">
        <v>0.27041171819305082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24.857734889962199</v>
      </c>
      <c r="AW45" s="28">
        <v>1.1878688066762884</v>
      </c>
      <c r="AX45" s="28">
        <v>0</v>
      </c>
      <c r="AY45" s="28">
        <v>0</v>
      </c>
      <c r="AZ45" s="28">
        <v>7.3516743745208348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31.095383857773008</v>
      </c>
      <c r="BG45" s="28">
        <v>2.4777266898683097</v>
      </c>
      <c r="BH45" s="28">
        <v>3.2233830579459193</v>
      </c>
      <c r="BI45" s="28">
        <v>0</v>
      </c>
      <c r="BJ45" s="28">
        <v>18.211373423989407</v>
      </c>
      <c r="BK45" s="29">
        <f t="shared" si="8"/>
        <v>94.00618517013325</v>
      </c>
    </row>
    <row r="46" spans="1:63">
      <c r="A46" s="23"/>
      <c r="B46" s="27" t="s">
        <v>130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8.3248286273470491</v>
      </c>
      <c r="I46" s="28">
        <v>1441.494406048073</v>
      </c>
      <c r="J46" s="28">
        <v>806.64456182648451</v>
      </c>
      <c r="K46" s="28">
        <v>0</v>
      </c>
      <c r="L46" s="28">
        <v>119.26803380068621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16.793851954151265</v>
      </c>
      <c r="S46" s="28">
        <v>213.03719185641577</v>
      </c>
      <c r="T46" s="28">
        <v>221.72184402204991</v>
      </c>
      <c r="U46" s="28">
        <v>0</v>
      </c>
      <c r="V46" s="28">
        <v>20.261677327626618</v>
      </c>
      <c r="W46" s="28">
        <v>0.10886345399258393</v>
      </c>
      <c r="X46" s="28">
        <v>0</v>
      </c>
      <c r="Y46" s="28">
        <v>0</v>
      </c>
      <c r="Z46" s="28">
        <v>0</v>
      </c>
      <c r="AA46" s="28">
        <v>0.45876465965991287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0.49432227007954582</v>
      </c>
      <c r="AH46" s="28">
        <v>1.0666047598463249</v>
      </c>
      <c r="AI46" s="28">
        <v>0</v>
      </c>
      <c r="AJ46" s="28">
        <v>0</v>
      </c>
      <c r="AK46" s="28">
        <v>1.4286278427403114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37.8698091856782</v>
      </c>
      <c r="AW46" s="28">
        <v>339.71509545120034</v>
      </c>
      <c r="AX46" s="28">
        <v>8.9036857965989835</v>
      </c>
      <c r="AY46" s="28">
        <v>0</v>
      </c>
      <c r="AZ46" s="28">
        <v>186.73105123185704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97.277046445878099</v>
      </c>
      <c r="BG46" s="28">
        <v>50.109402089635317</v>
      </c>
      <c r="BH46" s="28">
        <v>85.809039751132332</v>
      </c>
      <c r="BI46" s="28">
        <v>0</v>
      </c>
      <c r="BJ46" s="28">
        <v>110.03328243393372</v>
      </c>
      <c r="BK46" s="29">
        <f t="shared" si="8"/>
        <v>3767.5519908350675</v>
      </c>
    </row>
    <row r="47" spans="1:63">
      <c r="A47" s="23"/>
      <c r="B47" s="30" t="s">
        <v>92</v>
      </c>
      <c r="C47" s="31">
        <f>SUM(C30:C46)</f>
        <v>0</v>
      </c>
      <c r="D47" s="31">
        <f t="shared" ref="D47:BJ47" si="9">SUM(D30:D46)</f>
        <v>0</v>
      </c>
      <c r="E47" s="31">
        <f t="shared" si="9"/>
        <v>0</v>
      </c>
      <c r="F47" s="31">
        <f t="shared" si="9"/>
        <v>0</v>
      </c>
      <c r="G47" s="31">
        <f t="shared" si="9"/>
        <v>0</v>
      </c>
      <c r="H47" s="31">
        <f t="shared" si="9"/>
        <v>13.396767653619872</v>
      </c>
      <c r="I47" s="31">
        <f t="shared" si="9"/>
        <v>1662.950655276105</v>
      </c>
      <c r="J47" s="31">
        <f t="shared" si="9"/>
        <v>1022.2805889403967</v>
      </c>
      <c r="K47" s="31">
        <f t="shared" si="9"/>
        <v>0</v>
      </c>
      <c r="L47" s="31">
        <f t="shared" si="9"/>
        <v>378.22589605792524</v>
      </c>
      <c r="M47" s="31">
        <f t="shared" si="9"/>
        <v>0</v>
      </c>
      <c r="N47" s="31">
        <f t="shared" si="9"/>
        <v>0</v>
      </c>
      <c r="O47" s="31">
        <f t="shared" si="9"/>
        <v>0</v>
      </c>
      <c r="P47" s="31">
        <f t="shared" si="9"/>
        <v>0</v>
      </c>
      <c r="Q47" s="31">
        <f t="shared" si="9"/>
        <v>0</v>
      </c>
      <c r="R47" s="31">
        <f t="shared" si="9"/>
        <v>24.990312726232538</v>
      </c>
      <c r="S47" s="31">
        <f t="shared" si="9"/>
        <v>220.31152002130489</v>
      </c>
      <c r="T47" s="31">
        <f t="shared" si="9"/>
        <v>247.08938562444536</v>
      </c>
      <c r="U47" s="31">
        <f t="shared" si="9"/>
        <v>0</v>
      </c>
      <c r="V47" s="31">
        <f t="shared" si="9"/>
        <v>34.317603991738451</v>
      </c>
      <c r="W47" s="31">
        <f t="shared" si="9"/>
        <v>0.50012308550757645</v>
      </c>
      <c r="X47" s="31">
        <f t="shared" si="9"/>
        <v>1.3477537786234357</v>
      </c>
      <c r="Y47" s="31">
        <f t="shared" si="9"/>
        <v>0</v>
      </c>
      <c r="Z47" s="31">
        <f t="shared" si="9"/>
        <v>0</v>
      </c>
      <c r="AA47" s="31">
        <f t="shared" si="9"/>
        <v>0.58527834966007108</v>
      </c>
      <c r="AB47" s="31">
        <f t="shared" si="9"/>
        <v>0</v>
      </c>
      <c r="AC47" s="31">
        <f t="shared" si="9"/>
        <v>0</v>
      </c>
      <c r="AD47" s="31">
        <f t="shared" si="9"/>
        <v>0</v>
      </c>
      <c r="AE47" s="31">
        <f t="shared" si="9"/>
        <v>0</v>
      </c>
      <c r="AF47" s="31">
        <f t="shared" si="9"/>
        <v>0</v>
      </c>
      <c r="AG47" s="31">
        <f t="shared" si="9"/>
        <v>3.1415971395232041</v>
      </c>
      <c r="AH47" s="31">
        <f t="shared" si="9"/>
        <v>1.2205271365133599</v>
      </c>
      <c r="AI47" s="31">
        <f t="shared" si="9"/>
        <v>0</v>
      </c>
      <c r="AJ47" s="31">
        <f t="shared" si="9"/>
        <v>0</v>
      </c>
      <c r="AK47" s="31">
        <f t="shared" si="9"/>
        <v>2.789926182270567</v>
      </c>
      <c r="AL47" s="31">
        <f t="shared" si="9"/>
        <v>0</v>
      </c>
      <c r="AM47" s="31">
        <f t="shared" si="9"/>
        <v>0</v>
      </c>
      <c r="AN47" s="31">
        <f t="shared" si="9"/>
        <v>0</v>
      </c>
      <c r="AO47" s="31">
        <f t="shared" si="9"/>
        <v>0</v>
      </c>
      <c r="AP47" s="31">
        <f t="shared" si="9"/>
        <v>0</v>
      </c>
      <c r="AQ47" s="31">
        <f t="shared" si="9"/>
        <v>0</v>
      </c>
      <c r="AR47" s="31">
        <f t="shared" si="9"/>
        <v>0</v>
      </c>
      <c r="AS47" s="31">
        <f t="shared" si="9"/>
        <v>0</v>
      </c>
      <c r="AT47" s="31">
        <f t="shared" si="9"/>
        <v>0</v>
      </c>
      <c r="AU47" s="31">
        <f t="shared" si="9"/>
        <v>0</v>
      </c>
      <c r="AV47" s="31">
        <f t="shared" si="9"/>
        <v>178.00314306990734</v>
      </c>
      <c r="AW47" s="31">
        <f t="shared" si="9"/>
        <v>493.35370108726448</v>
      </c>
      <c r="AX47" s="31">
        <f t="shared" si="9"/>
        <v>16.232045906733617</v>
      </c>
      <c r="AY47" s="31">
        <f t="shared" si="9"/>
        <v>0</v>
      </c>
      <c r="AZ47" s="31">
        <f t="shared" si="9"/>
        <v>416.69508929499352</v>
      </c>
      <c r="BA47" s="31">
        <f t="shared" si="9"/>
        <v>0</v>
      </c>
      <c r="BB47" s="31">
        <f t="shared" si="9"/>
        <v>0</v>
      </c>
      <c r="BC47" s="31">
        <f t="shared" si="9"/>
        <v>0</v>
      </c>
      <c r="BD47" s="31">
        <f t="shared" si="9"/>
        <v>0</v>
      </c>
      <c r="BE47" s="31">
        <f t="shared" si="9"/>
        <v>0</v>
      </c>
      <c r="BF47" s="31">
        <f t="shared" si="9"/>
        <v>245.98167352848441</v>
      </c>
      <c r="BG47" s="31">
        <f t="shared" si="9"/>
        <v>74.466589888235532</v>
      </c>
      <c r="BH47" s="31">
        <f t="shared" si="9"/>
        <v>118.23561875928135</v>
      </c>
      <c r="BI47" s="31">
        <f t="shared" si="9"/>
        <v>0</v>
      </c>
      <c r="BJ47" s="31">
        <f t="shared" si="9"/>
        <v>189.85163197940065</v>
      </c>
      <c r="BK47" s="29">
        <f t="shared" si="8"/>
        <v>5345.9674294781662</v>
      </c>
    </row>
    <row r="48" spans="1:63">
      <c r="A48" s="23"/>
      <c r="B48" s="33" t="s">
        <v>82</v>
      </c>
      <c r="C48" s="28">
        <f t="shared" ref="C48:AH48" si="10">C9+C12+C22+C25+C28+C47</f>
        <v>0</v>
      </c>
      <c r="D48" s="28">
        <f t="shared" si="10"/>
        <v>0</v>
      </c>
      <c r="E48" s="28">
        <f t="shared" si="10"/>
        <v>0</v>
      </c>
      <c r="F48" s="28">
        <f t="shared" si="10"/>
        <v>0</v>
      </c>
      <c r="G48" s="28">
        <f t="shared" si="10"/>
        <v>0</v>
      </c>
      <c r="H48" s="28">
        <f t="shared" si="10"/>
        <v>22.037066774298324</v>
      </c>
      <c r="I48" s="28">
        <f t="shared" si="10"/>
        <v>6876.1832971293788</v>
      </c>
      <c r="J48" s="28">
        <f t="shared" si="10"/>
        <v>3300.7974807366381</v>
      </c>
      <c r="K48" s="28">
        <f t="shared" si="10"/>
        <v>0</v>
      </c>
      <c r="L48" s="28">
        <f t="shared" si="10"/>
        <v>929.03672288051871</v>
      </c>
      <c r="M48" s="28">
        <f t="shared" si="10"/>
        <v>0</v>
      </c>
      <c r="N48" s="28">
        <f t="shared" si="10"/>
        <v>0</v>
      </c>
      <c r="O48" s="28">
        <f t="shared" si="10"/>
        <v>0</v>
      </c>
      <c r="P48" s="28">
        <f t="shared" si="10"/>
        <v>0</v>
      </c>
      <c r="Q48" s="28">
        <f t="shared" si="10"/>
        <v>0</v>
      </c>
      <c r="R48" s="28">
        <f t="shared" si="10"/>
        <v>32.733304269811235</v>
      </c>
      <c r="S48" s="28">
        <f t="shared" si="10"/>
        <v>418.84406345043931</v>
      </c>
      <c r="T48" s="28">
        <f t="shared" si="10"/>
        <v>716.44255253404845</v>
      </c>
      <c r="U48" s="28">
        <f t="shared" si="10"/>
        <v>0</v>
      </c>
      <c r="V48" s="28">
        <f t="shared" si="10"/>
        <v>58.313363657007699</v>
      </c>
      <c r="W48" s="28">
        <f t="shared" si="10"/>
        <v>0.50217238783368656</v>
      </c>
      <c r="X48" s="28">
        <f t="shared" si="10"/>
        <v>86.243242779950549</v>
      </c>
      <c r="Y48" s="28">
        <f t="shared" si="10"/>
        <v>0</v>
      </c>
      <c r="Z48" s="28">
        <f t="shared" si="10"/>
        <v>0</v>
      </c>
      <c r="AA48" s="28">
        <f t="shared" si="10"/>
        <v>0.62769382375862559</v>
      </c>
      <c r="AB48" s="28">
        <f t="shared" si="10"/>
        <v>0</v>
      </c>
      <c r="AC48" s="28">
        <f t="shared" si="10"/>
        <v>0</v>
      </c>
      <c r="AD48" s="28">
        <f t="shared" si="10"/>
        <v>0</v>
      </c>
      <c r="AE48" s="28">
        <f t="shared" si="10"/>
        <v>0</v>
      </c>
      <c r="AF48" s="28">
        <f t="shared" si="10"/>
        <v>0</v>
      </c>
      <c r="AG48" s="28">
        <f t="shared" si="10"/>
        <v>3.6419438117106591</v>
      </c>
      <c r="AH48" s="28">
        <f t="shared" si="10"/>
        <v>1.4687188349841824</v>
      </c>
      <c r="AI48" s="28">
        <f t="shared" ref="AI48:BJ48" si="11">AI9+AI12+AI22+AI25+AI28+AI47</f>
        <v>0</v>
      </c>
      <c r="AJ48" s="28">
        <f t="shared" si="11"/>
        <v>0</v>
      </c>
      <c r="AK48" s="28">
        <f t="shared" si="11"/>
        <v>4.370680272364746</v>
      </c>
      <c r="AL48" s="28">
        <f t="shared" si="11"/>
        <v>0</v>
      </c>
      <c r="AM48" s="28">
        <f t="shared" si="11"/>
        <v>0</v>
      </c>
      <c r="AN48" s="28">
        <f t="shared" si="11"/>
        <v>0</v>
      </c>
      <c r="AO48" s="28">
        <f t="shared" si="11"/>
        <v>0</v>
      </c>
      <c r="AP48" s="28">
        <f t="shared" si="11"/>
        <v>0</v>
      </c>
      <c r="AQ48" s="28">
        <f t="shared" si="11"/>
        <v>0</v>
      </c>
      <c r="AR48" s="28">
        <f t="shared" si="11"/>
        <v>0</v>
      </c>
      <c r="AS48" s="28">
        <f t="shared" si="11"/>
        <v>0</v>
      </c>
      <c r="AT48" s="28">
        <f t="shared" si="11"/>
        <v>0</v>
      </c>
      <c r="AU48" s="28">
        <f t="shared" si="11"/>
        <v>0</v>
      </c>
      <c r="AV48" s="28">
        <f t="shared" si="11"/>
        <v>207.30677167279691</v>
      </c>
      <c r="AW48" s="28">
        <f t="shared" si="11"/>
        <v>1328.3418312191386</v>
      </c>
      <c r="AX48" s="28">
        <f t="shared" si="11"/>
        <v>364.82240973707127</v>
      </c>
      <c r="AY48" s="28">
        <f t="shared" si="11"/>
        <v>0</v>
      </c>
      <c r="AZ48" s="28">
        <f t="shared" si="11"/>
        <v>636.26214684380989</v>
      </c>
      <c r="BA48" s="28">
        <f t="shared" si="11"/>
        <v>0</v>
      </c>
      <c r="BB48" s="28">
        <f t="shared" si="11"/>
        <v>0</v>
      </c>
      <c r="BC48" s="28">
        <f t="shared" si="11"/>
        <v>0</v>
      </c>
      <c r="BD48" s="28">
        <f t="shared" si="11"/>
        <v>0</v>
      </c>
      <c r="BE48" s="28">
        <f t="shared" si="11"/>
        <v>0</v>
      </c>
      <c r="BF48" s="28">
        <f t="shared" si="11"/>
        <v>267.56998023779414</v>
      </c>
      <c r="BG48" s="28">
        <f t="shared" si="11"/>
        <v>151.5328678471713</v>
      </c>
      <c r="BH48" s="28">
        <f t="shared" si="11"/>
        <v>214.4328814711325</v>
      </c>
      <c r="BI48" s="28">
        <f t="shared" si="11"/>
        <v>0</v>
      </c>
      <c r="BJ48" s="28">
        <f t="shared" si="11"/>
        <v>243.29011618308095</v>
      </c>
      <c r="BK48" s="29">
        <f t="shared" si="8"/>
        <v>15864.801308554737</v>
      </c>
    </row>
    <row r="49" spans="1:63" ht="3.75" customHeight="1">
      <c r="A49" s="23"/>
      <c r="B49" s="34"/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9"/>
    </row>
    <row r="50" spans="1:63">
      <c r="A50" s="23" t="s">
        <v>1</v>
      </c>
      <c r="B50" s="24" t="s">
        <v>7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9"/>
    </row>
    <row r="51" spans="1:63" s="35" customFormat="1">
      <c r="A51" s="23" t="s">
        <v>78</v>
      </c>
      <c r="B51" s="26" t="s">
        <v>2</v>
      </c>
      <c r="C51" s="54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6"/>
    </row>
    <row r="52" spans="1:63" s="35" customFormat="1">
      <c r="A52" s="23"/>
      <c r="B52" s="27" t="s">
        <v>131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1.2938095667786107</v>
      </c>
      <c r="I52" s="28">
        <v>0.30594830153352071</v>
      </c>
      <c r="J52" s="28">
        <v>0</v>
      </c>
      <c r="K52" s="28">
        <v>0</v>
      </c>
      <c r="L52" s="28">
        <v>0.28892833899743503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1.9115227129461985</v>
      </c>
      <c r="S52" s="28">
        <v>0</v>
      </c>
      <c r="T52" s="28">
        <v>0</v>
      </c>
      <c r="U52" s="28">
        <v>0</v>
      </c>
      <c r="V52" s="28">
        <v>0.20977751984423418</v>
      </c>
      <c r="W52" s="28">
        <v>4.994363873375747E-2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0.50565540207154469</v>
      </c>
      <c r="AH52" s="28">
        <v>0</v>
      </c>
      <c r="AI52" s="28">
        <v>0</v>
      </c>
      <c r="AJ52" s="28">
        <v>0</v>
      </c>
      <c r="AK52" s="28">
        <v>8.6323162500863332E-2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19.747822824027651</v>
      </c>
      <c r="AW52" s="28">
        <v>0.21742798180222642</v>
      </c>
      <c r="AX52" s="28">
        <v>0</v>
      </c>
      <c r="AY52" s="28">
        <v>0</v>
      </c>
      <c r="AZ52" s="28">
        <v>2.2987471791241796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38.503421335128891</v>
      </c>
      <c r="BG52" s="28">
        <v>0.44277895167144316</v>
      </c>
      <c r="BH52" s="28">
        <v>0</v>
      </c>
      <c r="BI52" s="28">
        <v>0</v>
      </c>
      <c r="BJ52" s="28">
        <v>3.8129853524395694</v>
      </c>
      <c r="BK52" s="29">
        <f t="shared" ref="BK52:BK53" si="12">SUM(C52:BJ52)</f>
        <v>69.675092267600121</v>
      </c>
    </row>
    <row r="53" spans="1:63" s="35" customFormat="1">
      <c r="A53" s="23"/>
      <c r="B53" s="27" t="s">
        <v>132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1.1726075396941276</v>
      </c>
      <c r="I53" s="28">
        <v>0.50592924523371208</v>
      </c>
      <c r="J53" s="28">
        <v>0</v>
      </c>
      <c r="K53" s="28">
        <v>0</v>
      </c>
      <c r="L53" s="28">
        <v>6.9774982000340383E-3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1.6450737836388505</v>
      </c>
      <c r="S53" s="28">
        <v>0</v>
      </c>
      <c r="T53" s="28">
        <v>0</v>
      </c>
      <c r="U53" s="28">
        <v>0</v>
      </c>
      <c r="V53" s="28">
        <v>1.0622601366608808E-2</v>
      </c>
      <c r="W53" s="28">
        <v>4.6444994573703317E-2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0.11508655927954214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71.595919860544797</v>
      </c>
      <c r="AW53" s="28">
        <v>0.16046597586949451</v>
      </c>
      <c r="AX53" s="28">
        <v>0</v>
      </c>
      <c r="AY53" s="28">
        <v>0</v>
      </c>
      <c r="AZ53" s="28">
        <v>4.6268878044500727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115.98381771673944</v>
      </c>
      <c r="BG53" s="28">
        <v>0</v>
      </c>
      <c r="BH53" s="28">
        <v>0</v>
      </c>
      <c r="BI53" s="28">
        <v>0</v>
      </c>
      <c r="BJ53" s="28">
        <v>0.82790768484268851</v>
      </c>
      <c r="BK53" s="29">
        <f t="shared" si="12"/>
        <v>196.69774126443309</v>
      </c>
    </row>
    <row r="54" spans="1:63" s="35" customFormat="1">
      <c r="A54" s="23"/>
      <c r="B54" s="30" t="s">
        <v>87</v>
      </c>
      <c r="C54" s="36">
        <f>SUM(C52:C53)</f>
        <v>0</v>
      </c>
      <c r="D54" s="36">
        <f t="shared" ref="D54:BK54" si="13">SUM(D52:D53)</f>
        <v>0</v>
      </c>
      <c r="E54" s="36">
        <f t="shared" si="13"/>
        <v>0</v>
      </c>
      <c r="F54" s="36">
        <f t="shared" si="13"/>
        <v>0</v>
      </c>
      <c r="G54" s="36">
        <f t="shared" si="13"/>
        <v>0</v>
      </c>
      <c r="H54" s="36">
        <f t="shared" si="13"/>
        <v>2.466417106472738</v>
      </c>
      <c r="I54" s="36">
        <f t="shared" si="13"/>
        <v>0.81187754676723278</v>
      </c>
      <c r="J54" s="36">
        <f t="shared" si="13"/>
        <v>0</v>
      </c>
      <c r="K54" s="36">
        <f t="shared" si="13"/>
        <v>0</v>
      </c>
      <c r="L54" s="36">
        <f t="shared" si="13"/>
        <v>0.29590583719746905</v>
      </c>
      <c r="M54" s="36">
        <f t="shared" si="13"/>
        <v>0</v>
      </c>
      <c r="N54" s="36">
        <f t="shared" si="13"/>
        <v>0</v>
      </c>
      <c r="O54" s="36">
        <f t="shared" si="13"/>
        <v>0</v>
      </c>
      <c r="P54" s="36">
        <f t="shared" si="13"/>
        <v>0</v>
      </c>
      <c r="Q54" s="36">
        <f t="shared" si="13"/>
        <v>0</v>
      </c>
      <c r="R54" s="36">
        <f t="shared" si="13"/>
        <v>3.5565964965850489</v>
      </c>
      <c r="S54" s="36">
        <f t="shared" si="13"/>
        <v>0</v>
      </c>
      <c r="T54" s="36">
        <f t="shared" si="13"/>
        <v>0</v>
      </c>
      <c r="U54" s="36">
        <f t="shared" si="13"/>
        <v>0</v>
      </c>
      <c r="V54" s="36">
        <f t="shared" si="13"/>
        <v>0.22040012121084299</v>
      </c>
      <c r="W54" s="36">
        <f t="shared" si="13"/>
        <v>9.638863330746078E-2</v>
      </c>
      <c r="X54" s="36">
        <f t="shared" si="13"/>
        <v>0</v>
      </c>
      <c r="Y54" s="36">
        <f t="shared" si="13"/>
        <v>0</v>
      </c>
      <c r="Z54" s="36">
        <f t="shared" si="13"/>
        <v>0</v>
      </c>
      <c r="AA54" s="36">
        <f t="shared" si="13"/>
        <v>0</v>
      </c>
      <c r="AB54" s="36">
        <f t="shared" si="13"/>
        <v>0</v>
      </c>
      <c r="AC54" s="36">
        <f t="shared" si="13"/>
        <v>0</v>
      </c>
      <c r="AD54" s="36">
        <f t="shared" si="13"/>
        <v>0</v>
      </c>
      <c r="AE54" s="36">
        <f t="shared" si="13"/>
        <v>0</v>
      </c>
      <c r="AF54" s="36">
        <f t="shared" si="13"/>
        <v>0</v>
      </c>
      <c r="AG54" s="36">
        <f t="shared" si="13"/>
        <v>0.62074196135108684</v>
      </c>
      <c r="AH54" s="36">
        <f t="shared" si="13"/>
        <v>0</v>
      </c>
      <c r="AI54" s="36">
        <f t="shared" si="13"/>
        <v>0</v>
      </c>
      <c r="AJ54" s="36">
        <f t="shared" si="13"/>
        <v>0</v>
      </c>
      <c r="AK54" s="36">
        <f t="shared" si="13"/>
        <v>8.6323162500863332E-2</v>
      </c>
      <c r="AL54" s="36">
        <f t="shared" si="13"/>
        <v>0</v>
      </c>
      <c r="AM54" s="36">
        <f t="shared" si="13"/>
        <v>0</v>
      </c>
      <c r="AN54" s="36">
        <f t="shared" si="13"/>
        <v>0</v>
      </c>
      <c r="AO54" s="36">
        <f t="shared" si="13"/>
        <v>0</v>
      </c>
      <c r="AP54" s="36">
        <f t="shared" si="13"/>
        <v>0</v>
      </c>
      <c r="AQ54" s="36">
        <f t="shared" si="13"/>
        <v>0</v>
      </c>
      <c r="AR54" s="36">
        <f t="shared" si="13"/>
        <v>0</v>
      </c>
      <c r="AS54" s="36">
        <f t="shared" si="13"/>
        <v>0</v>
      </c>
      <c r="AT54" s="36">
        <f t="shared" si="13"/>
        <v>0</v>
      </c>
      <c r="AU54" s="36">
        <f t="shared" si="13"/>
        <v>0</v>
      </c>
      <c r="AV54" s="36">
        <f t="shared" si="13"/>
        <v>91.343742684572447</v>
      </c>
      <c r="AW54" s="36">
        <f t="shared" si="13"/>
        <v>0.37789395767172096</v>
      </c>
      <c r="AX54" s="36">
        <f t="shared" si="13"/>
        <v>0</v>
      </c>
      <c r="AY54" s="36">
        <f t="shared" si="13"/>
        <v>0</v>
      </c>
      <c r="AZ54" s="36">
        <f t="shared" si="13"/>
        <v>6.9256349835742519</v>
      </c>
      <c r="BA54" s="36">
        <f t="shared" si="13"/>
        <v>0</v>
      </c>
      <c r="BB54" s="36">
        <f t="shared" si="13"/>
        <v>0</v>
      </c>
      <c r="BC54" s="36">
        <f t="shared" si="13"/>
        <v>0</v>
      </c>
      <c r="BD54" s="36">
        <f t="shared" si="13"/>
        <v>0</v>
      </c>
      <c r="BE54" s="36">
        <f t="shared" si="13"/>
        <v>0</v>
      </c>
      <c r="BF54" s="36">
        <f t="shared" si="13"/>
        <v>154.48723905186833</v>
      </c>
      <c r="BG54" s="36">
        <f t="shared" si="13"/>
        <v>0.44277895167144316</v>
      </c>
      <c r="BH54" s="36">
        <f t="shared" si="13"/>
        <v>0</v>
      </c>
      <c r="BI54" s="36">
        <f t="shared" si="13"/>
        <v>0</v>
      </c>
      <c r="BJ54" s="36">
        <f t="shared" si="13"/>
        <v>4.6408930372822574</v>
      </c>
      <c r="BK54" s="36">
        <f t="shared" si="13"/>
        <v>266.37283353203321</v>
      </c>
    </row>
    <row r="55" spans="1:63">
      <c r="A55" s="23" t="s">
        <v>79</v>
      </c>
      <c r="B55" s="26" t="s">
        <v>16</v>
      </c>
      <c r="C55" s="47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9"/>
    </row>
    <row r="56" spans="1:63">
      <c r="A56" s="23"/>
      <c r="B56" s="27" t="s">
        <v>149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1.3811182160988211</v>
      </c>
      <c r="I56" s="28">
        <v>1.9418762300741377</v>
      </c>
      <c r="J56" s="28">
        <v>0</v>
      </c>
      <c r="K56" s="28">
        <v>0</v>
      </c>
      <c r="L56" s="28">
        <v>10.786366892242579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1.3527931889783447</v>
      </c>
      <c r="S56" s="28">
        <v>0.44720197470178197</v>
      </c>
      <c r="T56" s="28">
        <v>0</v>
      </c>
      <c r="U56" s="28">
        <v>0</v>
      </c>
      <c r="V56" s="28">
        <v>1.5820078802710016</v>
      </c>
      <c r="W56" s="28">
        <v>3.1408002799183501E-2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0.24013477562905103</v>
      </c>
      <c r="AH56" s="28">
        <v>7.0885756665434299E-2</v>
      </c>
      <c r="AI56" s="28">
        <v>0</v>
      </c>
      <c r="AJ56" s="28">
        <v>0</v>
      </c>
      <c r="AK56" s="28">
        <v>0.41324344812640423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8.126486348318199</v>
      </c>
      <c r="AW56" s="28">
        <v>1.6784611276822343</v>
      </c>
      <c r="AX56" s="28">
        <v>0</v>
      </c>
      <c r="AY56" s="28">
        <v>0</v>
      </c>
      <c r="AZ56" s="28">
        <v>5.8762553837123601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14.174049231225814</v>
      </c>
      <c r="BG56" s="28">
        <v>0.41831256162632091</v>
      </c>
      <c r="BH56" s="28">
        <v>0.25316341666243675</v>
      </c>
      <c r="BI56" s="28">
        <v>0</v>
      </c>
      <c r="BJ56" s="28">
        <v>4.7949460464193114</v>
      </c>
      <c r="BK56" s="29">
        <f t="shared" ref="BK56:BK68" si="14">SUM(C56:BJ56)</f>
        <v>53.568710481233417</v>
      </c>
    </row>
    <row r="57" spans="1:63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0.44055393779984597</v>
      </c>
      <c r="I57" s="28">
        <v>0.51317533333334286</v>
      </c>
      <c r="J57" s="28">
        <v>0</v>
      </c>
      <c r="K57" s="28">
        <v>0</v>
      </c>
      <c r="L57" s="28">
        <v>14.567608051234423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0.77286854616611511</v>
      </c>
      <c r="S57" s="28">
        <v>0.2052701333333172</v>
      </c>
      <c r="T57" s="28">
        <v>0</v>
      </c>
      <c r="U57" s="28">
        <v>0</v>
      </c>
      <c r="V57" s="28">
        <v>0.37156958183295941</v>
      </c>
      <c r="W57" s="28">
        <v>1.5365397600023499E-2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0.47338418060060794</v>
      </c>
      <c r="AH57" s="28">
        <v>0</v>
      </c>
      <c r="AI57" s="28">
        <v>0</v>
      </c>
      <c r="AJ57" s="28">
        <v>0</v>
      </c>
      <c r="AK57" s="28">
        <v>0.14948191440022862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8.360270339171322</v>
      </c>
      <c r="AW57" s="28">
        <v>0.54015069660067005</v>
      </c>
      <c r="AX57" s="28">
        <v>0</v>
      </c>
      <c r="AY57" s="28">
        <v>0</v>
      </c>
      <c r="AZ57" s="28">
        <v>4.4536799896053756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18.171599616379549</v>
      </c>
      <c r="BG57" s="28">
        <v>0.61227828976743648</v>
      </c>
      <c r="BH57" s="28">
        <v>0</v>
      </c>
      <c r="BI57" s="28">
        <v>0</v>
      </c>
      <c r="BJ57" s="28">
        <v>6.5895345511748724</v>
      </c>
      <c r="BK57" s="29">
        <f t="shared" si="14"/>
        <v>56.236790559000092</v>
      </c>
    </row>
    <row r="58" spans="1:63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0.53867128379969531</v>
      </c>
      <c r="I58" s="28">
        <v>0</v>
      </c>
      <c r="J58" s="28">
        <v>0</v>
      </c>
      <c r="K58" s="28">
        <v>0</v>
      </c>
      <c r="L58" s="28">
        <v>8.9658152829680553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0.33195795976605935</v>
      </c>
      <c r="S58" s="28">
        <v>1.9449866666603425E-2</v>
      </c>
      <c r="T58" s="28">
        <v>0</v>
      </c>
      <c r="U58" s="28">
        <v>0</v>
      </c>
      <c r="V58" s="28">
        <v>0.31727595016625587</v>
      </c>
      <c r="W58" s="28">
        <v>2.8890465000011101E-3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6.3238616600025097E-2</v>
      </c>
      <c r="AH58" s="28">
        <v>0</v>
      </c>
      <c r="AI58" s="28">
        <v>0</v>
      </c>
      <c r="AJ58" s="28">
        <v>0</v>
      </c>
      <c r="AK58" s="28">
        <v>2.8749941199911418E-2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4.790271528598689</v>
      </c>
      <c r="AW58" s="28">
        <v>0.3859268975001533</v>
      </c>
      <c r="AX58" s="28">
        <v>0</v>
      </c>
      <c r="AY58" s="28">
        <v>0</v>
      </c>
      <c r="AZ58" s="28">
        <v>4.6560017604015442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10.142633511965187</v>
      </c>
      <c r="BG58" s="28">
        <v>0.38678541493345359</v>
      </c>
      <c r="BH58" s="28">
        <v>0</v>
      </c>
      <c r="BI58" s="28">
        <v>0</v>
      </c>
      <c r="BJ58" s="28">
        <v>3.0614350774344112</v>
      </c>
      <c r="BK58" s="29">
        <f t="shared" si="14"/>
        <v>33.69110213850005</v>
      </c>
    </row>
    <row r="59" spans="1:63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1.8302555538672809</v>
      </c>
      <c r="I59" s="28">
        <v>8.2711220157602199</v>
      </c>
      <c r="J59" s="28">
        <v>0</v>
      </c>
      <c r="K59" s="28">
        <v>0</v>
      </c>
      <c r="L59" s="28">
        <v>36.210547667495376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1.8760836154464728</v>
      </c>
      <c r="S59" s="28">
        <v>0</v>
      </c>
      <c r="T59" s="28">
        <v>0</v>
      </c>
      <c r="U59" s="28">
        <v>0</v>
      </c>
      <c r="V59" s="28">
        <v>0.38719292513067249</v>
      </c>
      <c r="W59" s="28">
        <v>9.5100699261521926E-2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0.44962258567627861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83.954453627593068</v>
      </c>
      <c r="AW59" s="28">
        <v>4.5653930474320239</v>
      </c>
      <c r="AX59" s="28">
        <v>0</v>
      </c>
      <c r="AY59" s="28">
        <v>0</v>
      </c>
      <c r="AZ59" s="28">
        <v>9.2439545521530633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150.67673122972292</v>
      </c>
      <c r="BG59" s="28">
        <v>1.7307682474323476</v>
      </c>
      <c r="BH59" s="28">
        <v>0.34083787428091744</v>
      </c>
      <c r="BI59" s="28">
        <v>0</v>
      </c>
      <c r="BJ59" s="28">
        <v>6.2442830632195498</v>
      </c>
      <c r="BK59" s="29">
        <f t="shared" si="14"/>
        <v>305.8763467044717</v>
      </c>
    </row>
    <row r="60" spans="1:63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3.1085451778995323</v>
      </c>
      <c r="I60" s="28">
        <v>3.1062718202998996</v>
      </c>
      <c r="J60" s="28">
        <v>0</v>
      </c>
      <c r="K60" s="28">
        <v>0</v>
      </c>
      <c r="L60" s="28">
        <v>8.7845446697667686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4.0143591184316572</v>
      </c>
      <c r="S60" s="28">
        <v>39.412230046569142</v>
      </c>
      <c r="T60" s="28">
        <v>0</v>
      </c>
      <c r="U60" s="28">
        <v>0</v>
      </c>
      <c r="V60" s="28">
        <v>1.8840659672663329</v>
      </c>
      <c r="W60" s="28">
        <v>8.6207929126469601E-2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0.7236225168279502</v>
      </c>
      <c r="AH60" s="28">
        <v>0</v>
      </c>
      <c r="AI60" s="28">
        <v>0</v>
      </c>
      <c r="AJ60" s="28">
        <v>0</v>
      </c>
      <c r="AK60" s="28">
        <v>6.8098503206507774E-2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30.933148421207171</v>
      </c>
      <c r="AW60" s="28">
        <v>2.5114346793651916</v>
      </c>
      <c r="AX60" s="28">
        <v>0</v>
      </c>
      <c r="AY60" s="28">
        <v>0</v>
      </c>
      <c r="AZ60" s="28">
        <v>5.1433888820577547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70.310335564002159</v>
      </c>
      <c r="BG60" s="28">
        <v>1.7989815808994514</v>
      </c>
      <c r="BH60" s="28">
        <v>5.8691661249422036E-3</v>
      </c>
      <c r="BI60" s="28">
        <v>0</v>
      </c>
      <c r="BJ60" s="28">
        <v>10.141532927849052</v>
      </c>
      <c r="BK60" s="29">
        <f t="shared" si="14"/>
        <v>182.0326369709</v>
      </c>
    </row>
    <row r="61" spans="1:63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0.84692220053831158</v>
      </c>
      <c r="I61" s="28">
        <v>0.19814049743819662</v>
      </c>
      <c r="J61" s="28">
        <v>0</v>
      </c>
      <c r="K61" s="28">
        <v>0</v>
      </c>
      <c r="L61" s="28">
        <v>3.051860182007422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0.75178493135855151</v>
      </c>
      <c r="S61" s="28">
        <v>0.69505373546571259</v>
      </c>
      <c r="T61" s="28">
        <v>0</v>
      </c>
      <c r="U61" s="28">
        <v>0</v>
      </c>
      <c r="V61" s="28">
        <v>0.78523090975847298</v>
      </c>
      <c r="W61" s="28">
        <v>7.8303504531812926E-3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6.0048935097780226E-2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3.5333257245555596</v>
      </c>
      <c r="AW61" s="28">
        <v>1.5328044673535872E-2</v>
      </c>
      <c r="AX61" s="28">
        <v>0</v>
      </c>
      <c r="AY61" s="28">
        <v>0</v>
      </c>
      <c r="AZ61" s="28">
        <v>1.3909224035466361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4.9271900877603745</v>
      </c>
      <c r="BG61" s="28">
        <v>9.5446160562920032E-2</v>
      </c>
      <c r="BH61" s="28">
        <v>0</v>
      </c>
      <c r="BI61" s="28">
        <v>0</v>
      </c>
      <c r="BJ61" s="28">
        <v>0.70652329548335269</v>
      </c>
      <c r="BK61" s="29">
        <f t="shared" si="14"/>
        <v>17.065607458700008</v>
      </c>
    </row>
    <row r="62" spans="1:63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0.88244038433830718</v>
      </c>
      <c r="I62" s="28">
        <v>0.17675016823142217</v>
      </c>
      <c r="J62" s="28">
        <v>0</v>
      </c>
      <c r="K62" s="28">
        <v>0</v>
      </c>
      <c r="L62" s="28">
        <v>0.52832850045524993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0.57709323065667151</v>
      </c>
      <c r="S62" s="28">
        <v>0.24891634966067341</v>
      </c>
      <c r="T62" s="28">
        <v>0</v>
      </c>
      <c r="U62" s="28">
        <v>0</v>
      </c>
      <c r="V62" s="28">
        <v>0.12652554069100835</v>
      </c>
      <c r="W62" s="28">
        <v>9.1772386128146383E-3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1.4796795119730304E-2</v>
      </c>
      <c r="AH62" s="28">
        <v>0</v>
      </c>
      <c r="AI62" s="28">
        <v>0</v>
      </c>
      <c r="AJ62" s="28">
        <v>0</v>
      </c>
      <c r="AK62" s="28">
        <v>2.8594543370239584E-4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4.9433368006232703</v>
      </c>
      <c r="AW62" s="28">
        <v>0.49312521052470276</v>
      </c>
      <c r="AX62" s="28">
        <v>0</v>
      </c>
      <c r="AY62" s="28">
        <v>0</v>
      </c>
      <c r="AZ62" s="28">
        <v>0.68544506686521189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5.3133717267349043</v>
      </c>
      <c r="BG62" s="28">
        <v>0.2463793599430906</v>
      </c>
      <c r="BH62" s="28">
        <v>0</v>
      </c>
      <c r="BI62" s="28">
        <v>0</v>
      </c>
      <c r="BJ62" s="28">
        <v>0.63700874147591036</v>
      </c>
      <c r="BK62" s="29">
        <f t="shared" si="14"/>
        <v>14.882981059366671</v>
      </c>
    </row>
    <row r="63" spans="1:63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0.374180052666158</v>
      </c>
      <c r="I63" s="28">
        <v>0.48964032743340291</v>
      </c>
      <c r="J63" s="28">
        <v>0</v>
      </c>
      <c r="K63" s="28">
        <v>0</v>
      </c>
      <c r="L63" s="28">
        <v>9.6860250050683412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0.67072465053252706</v>
      </c>
      <c r="S63" s="28">
        <v>0</v>
      </c>
      <c r="T63" s="28">
        <v>0</v>
      </c>
      <c r="U63" s="28">
        <v>0</v>
      </c>
      <c r="V63" s="28">
        <v>0.71397063979957043</v>
      </c>
      <c r="W63" s="28">
        <v>8.1697707200882763E-2</v>
      </c>
      <c r="X63" s="28">
        <v>4.5847080000553696E-3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0.1484799782014932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15.073946177573864</v>
      </c>
      <c r="AW63" s="28">
        <v>0.57697964233994026</v>
      </c>
      <c r="AX63" s="28">
        <v>0</v>
      </c>
      <c r="AY63" s="28">
        <v>0</v>
      </c>
      <c r="AZ63" s="28">
        <v>0.8580921560421424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29.38669093039222</v>
      </c>
      <c r="BG63" s="28">
        <v>0.42490893523778406</v>
      </c>
      <c r="BH63" s="28">
        <v>0</v>
      </c>
      <c r="BI63" s="28">
        <v>0</v>
      </c>
      <c r="BJ63" s="28">
        <v>1.257022135811843</v>
      </c>
      <c r="BK63" s="29">
        <f t="shared" si="14"/>
        <v>59.746943046300224</v>
      </c>
    </row>
    <row r="64" spans="1:63">
      <c r="A64" s="23"/>
      <c r="B64" s="27" t="s">
        <v>140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1.936924410457898</v>
      </c>
      <c r="I64" s="28">
        <v>0.62516745993051159</v>
      </c>
      <c r="J64" s="28">
        <v>11.349549999951194</v>
      </c>
      <c r="K64" s="28">
        <v>0</v>
      </c>
      <c r="L64" s="28">
        <v>21.085995076543547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2.2687806327561129</v>
      </c>
      <c r="S64" s="28">
        <v>3.2448041099860464E-2</v>
      </c>
      <c r="T64" s="28">
        <v>0</v>
      </c>
      <c r="U64" s="28">
        <v>0</v>
      </c>
      <c r="V64" s="28">
        <v>1.2239571292942322</v>
      </c>
      <c r="W64" s="28">
        <v>4.2265717664710975E-2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0.44667260418255988</v>
      </c>
      <c r="AH64" s="28">
        <v>0</v>
      </c>
      <c r="AI64" s="28">
        <v>0</v>
      </c>
      <c r="AJ64" s="28">
        <v>0</v>
      </c>
      <c r="AK64" s="28">
        <v>0.38835646905199928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11.199911696188476</v>
      </c>
      <c r="AW64" s="28">
        <v>2.2991679935578406</v>
      </c>
      <c r="AX64" s="28">
        <v>0</v>
      </c>
      <c r="AY64" s="28">
        <v>0</v>
      </c>
      <c r="AZ64" s="28">
        <v>8.3491533057062775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27.998759400647444</v>
      </c>
      <c r="BG64" s="28">
        <v>0.33877569382046335</v>
      </c>
      <c r="BH64" s="28">
        <v>0</v>
      </c>
      <c r="BI64" s="28">
        <v>0</v>
      </c>
      <c r="BJ64" s="28">
        <v>8.6519001095134431</v>
      </c>
      <c r="BK64" s="29">
        <f t="shared" si="14"/>
        <v>98.237785740366576</v>
      </c>
    </row>
    <row r="65" spans="1:63">
      <c r="A65" s="23"/>
      <c r="B65" s="27" t="s">
        <v>141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0.73159149703359827</v>
      </c>
      <c r="I65" s="28">
        <v>0</v>
      </c>
      <c r="J65" s="28">
        <v>0</v>
      </c>
      <c r="K65" s="28">
        <v>0</v>
      </c>
      <c r="L65" s="28">
        <v>5.2408186666564417E-2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0.63990183669988754</v>
      </c>
      <c r="S65" s="28">
        <v>0</v>
      </c>
      <c r="T65" s="28">
        <v>0</v>
      </c>
      <c r="U65" s="28">
        <v>0</v>
      </c>
      <c r="V65" s="28">
        <v>0.12183438399994949</v>
      </c>
      <c r="W65" s="28">
        <v>3.3062266666080788E-3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0.26400337116692107</v>
      </c>
      <c r="AH65" s="28">
        <v>0</v>
      </c>
      <c r="AI65" s="28">
        <v>0</v>
      </c>
      <c r="AJ65" s="28">
        <v>0</v>
      </c>
      <c r="AK65" s="28">
        <v>1.3224906666632317E-2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5.0223475762663625</v>
      </c>
      <c r="AW65" s="28">
        <v>5.8490203533431456E-2</v>
      </c>
      <c r="AX65" s="28">
        <v>0</v>
      </c>
      <c r="AY65" s="28">
        <v>0</v>
      </c>
      <c r="AZ65" s="28">
        <v>0.54918713753411197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10.813358452298612</v>
      </c>
      <c r="BG65" s="28">
        <v>0.26449813333394634</v>
      </c>
      <c r="BH65" s="28">
        <v>0</v>
      </c>
      <c r="BI65" s="28">
        <v>0</v>
      </c>
      <c r="BJ65" s="28">
        <v>0.35237164236666108</v>
      </c>
      <c r="BK65" s="29">
        <f t="shared" si="14"/>
        <v>18.886523554233289</v>
      </c>
    </row>
    <row r="66" spans="1:63">
      <c r="A66" s="23"/>
      <c r="B66" s="27" t="s">
        <v>142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0.77591084319949966</v>
      </c>
      <c r="I66" s="28">
        <v>0</v>
      </c>
      <c r="J66" s="28">
        <v>0</v>
      </c>
      <c r="K66" s="28">
        <v>0</v>
      </c>
      <c r="L66" s="28">
        <v>7.9006857516678162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0.68687653363271783</v>
      </c>
      <c r="S66" s="28">
        <v>0</v>
      </c>
      <c r="T66" s="28">
        <v>0</v>
      </c>
      <c r="U66" s="28">
        <v>0</v>
      </c>
      <c r="V66" s="28">
        <v>8.7217694166631846E-2</v>
      </c>
      <c r="W66" s="28">
        <v>2.3115143999550093E-2</v>
      </c>
      <c r="X66" s="28">
        <v>0</v>
      </c>
      <c r="Y66" s="28">
        <v>0</v>
      </c>
      <c r="Z66" s="28">
        <v>0</v>
      </c>
      <c r="AA66" s="28">
        <v>4.8156466665559422E-3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0.28141300683032533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5.8433702394774043</v>
      </c>
      <c r="AW66" s="28">
        <v>0.2032443674314405</v>
      </c>
      <c r="AX66" s="28">
        <v>0</v>
      </c>
      <c r="AY66" s="28">
        <v>0</v>
      </c>
      <c r="AZ66" s="28">
        <v>0.95845377322640957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13.272796977989097</v>
      </c>
      <c r="BG66" s="28">
        <v>0.43687546559590301</v>
      </c>
      <c r="BH66" s="28">
        <v>0</v>
      </c>
      <c r="BI66" s="28">
        <v>0</v>
      </c>
      <c r="BJ66" s="28">
        <v>1.9106589270165499</v>
      </c>
      <c r="BK66" s="29">
        <f t="shared" si="14"/>
        <v>32.385434370899901</v>
      </c>
    </row>
    <row r="67" spans="1:63">
      <c r="A67" s="23"/>
      <c r="B67" s="30" t="s">
        <v>88</v>
      </c>
      <c r="C67" s="28">
        <f>SUM(C56:C66)</f>
        <v>0</v>
      </c>
      <c r="D67" s="28">
        <f t="shared" ref="D67:BJ67" si="15">SUM(D56:D66)</f>
        <v>0</v>
      </c>
      <c r="E67" s="28">
        <f t="shared" si="15"/>
        <v>0</v>
      </c>
      <c r="F67" s="28">
        <f t="shared" si="15"/>
        <v>0</v>
      </c>
      <c r="G67" s="28">
        <f t="shared" si="15"/>
        <v>0</v>
      </c>
      <c r="H67" s="28">
        <f t="shared" si="15"/>
        <v>12.84711355769895</v>
      </c>
      <c r="I67" s="28">
        <f t="shared" si="15"/>
        <v>15.32214385250113</v>
      </c>
      <c r="J67" s="28">
        <f t="shared" si="15"/>
        <v>11.349549999951194</v>
      </c>
      <c r="K67" s="28">
        <f t="shared" si="15"/>
        <v>0</v>
      </c>
      <c r="L67" s="28">
        <f t="shared" si="15"/>
        <v>121.62018526611617</v>
      </c>
      <c r="M67" s="28">
        <f t="shared" si="15"/>
        <v>0</v>
      </c>
      <c r="N67" s="28">
        <f t="shared" si="15"/>
        <v>0</v>
      </c>
      <c r="O67" s="28">
        <f t="shared" si="15"/>
        <v>0</v>
      </c>
      <c r="P67" s="28">
        <f t="shared" si="15"/>
        <v>0</v>
      </c>
      <c r="Q67" s="28">
        <f t="shared" si="15"/>
        <v>0</v>
      </c>
      <c r="R67" s="28">
        <f t="shared" si="15"/>
        <v>13.943224244425119</v>
      </c>
      <c r="S67" s="28">
        <f t="shared" si="15"/>
        <v>41.060570147497096</v>
      </c>
      <c r="T67" s="28">
        <f t="shared" si="15"/>
        <v>0</v>
      </c>
      <c r="U67" s="28">
        <f t="shared" si="15"/>
        <v>0</v>
      </c>
      <c r="V67" s="28">
        <f t="shared" si="15"/>
        <v>7.6008486023770887</v>
      </c>
      <c r="W67" s="28">
        <f t="shared" si="15"/>
        <v>0.39836345988494754</v>
      </c>
      <c r="X67" s="28">
        <f t="shared" si="15"/>
        <v>4.5847080000553696E-3</v>
      </c>
      <c r="Y67" s="28">
        <f t="shared" si="15"/>
        <v>0</v>
      </c>
      <c r="Z67" s="28">
        <f t="shared" si="15"/>
        <v>0</v>
      </c>
      <c r="AA67" s="28">
        <f t="shared" si="15"/>
        <v>4.8156466665559422E-3</v>
      </c>
      <c r="AB67" s="28">
        <f t="shared" si="15"/>
        <v>0</v>
      </c>
      <c r="AC67" s="28">
        <f t="shared" si="15"/>
        <v>0</v>
      </c>
      <c r="AD67" s="28">
        <f t="shared" si="15"/>
        <v>0</v>
      </c>
      <c r="AE67" s="28">
        <f t="shared" si="15"/>
        <v>0</v>
      </c>
      <c r="AF67" s="28">
        <f t="shared" si="15"/>
        <v>0</v>
      </c>
      <c r="AG67" s="28">
        <f t="shared" si="15"/>
        <v>3.1654173659327225</v>
      </c>
      <c r="AH67" s="28">
        <f t="shared" si="15"/>
        <v>7.0885756665434299E-2</v>
      </c>
      <c r="AI67" s="28">
        <f t="shared" si="15"/>
        <v>0</v>
      </c>
      <c r="AJ67" s="28">
        <f t="shared" si="15"/>
        <v>0</v>
      </c>
      <c r="AK67" s="28">
        <f t="shared" si="15"/>
        <v>1.0614411280853859</v>
      </c>
      <c r="AL67" s="28">
        <f t="shared" si="15"/>
        <v>0</v>
      </c>
      <c r="AM67" s="28">
        <f t="shared" si="15"/>
        <v>0</v>
      </c>
      <c r="AN67" s="28">
        <f t="shared" si="15"/>
        <v>0</v>
      </c>
      <c r="AO67" s="28">
        <f t="shared" si="15"/>
        <v>0</v>
      </c>
      <c r="AP67" s="28">
        <f t="shared" si="15"/>
        <v>0</v>
      </c>
      <c r="AQ67" s="28">
        <f t="shared" si="15"/>
        <v>0</v>
      </c>
      <c r="AR67" s="28">
        <f t="shared" si="15"/>
        <v>0</v>
      </c>
      <c r="AS67" s="28">
        <f t="shared" si="15"/>
        <v>0</v>
      </c>
      <c r="AT67" s="28">
        <f t="shared" si="15"/>
        <v>0</v>
      </c>
      <c r="AU67" s="28">
        <f t="shared" si="15"/>
        <v>0</v>
      </c>
      <c r="AV67" s="28">
        <f t="shared" si="15"/>
        <v>181.78086847957337</v>
      </c>
      <c r="AW67" s="28">
        <f t="shared" si="15"/>
        <v>13.327701910641164</v>
      </c>
      <c r="AX67" s="28">
        <f t="shared" si="15"/>
        <v>0</v>
      </c>
      <c r="AY67" s="28">
        <f t="shared" si="15"/>
        <v>0</v>
      </c>
      <c r="AZ67" s="28">
        <f t="shared" si="15"/>
        <v>42.164534410850884</v>
      </c>
      <c r="BA67" s="28">
        <f t="shared" si="15"/>
        <v>0</v>
      </c>
      <c r="BB67" s="28">
        <f t="shared" si="15"/>
        <v>0</v>
      </c>
      <c r="BC67" s="28">
        <f t="shared" si="15"/>
        <v>0</v>
      </c>
      <c r="BD67" s="28">
        <f t="shared" si="15"/>
        <v>0</v>
      </c>
      <c r="BE67" s="28">
        <f t="shared" si="15"/>
        <v>0</v>
      </c>
      <c r="BF67" s="28">
        <f t="shared" si="15"/>
        <v>355.18751672911822</v>
      </c>
      <c r="BG67" s="28">
        <f t="shared" si="15"/>
        <v>6.7540098431531179</v>
      </c>
      <c r="BH67" s="28">
        <f t="shared" si="15"/>
        <v>0.59987045706829634</v>
      </c>
      <c r="BI67" s="28">
        <f t="shared" si="15"/>
        <v>0</v>
      </c>
      <c r="BJ67" s="28">
        <f t="shared" si="15"/>
        <v>44.347216517764956</v>
      </c>
      <c r="BK67" s="29">
        <f t="shared" si="14"/>
        <v>872.61086208397182</v>
      </c>
    </row>
    <row r="68" spans="1:63">
      <c r="A68" s="23"/>
      <c r="B68" s="33" t="s">
        <v>86</v>
      </c>
      <c r="C68" s="31">
        <f t="shared" ref="C68:AH68" si="16">C54+C67</f>
        <v>0</v>
      </c>
      <c r="D68" s="31">
        <f t="shared" si="16"/>
        <v>0</v>
      </c>
      <c r="E68" s="31">
        <f t="shared" si="16"/>
        <v>0</v>
      </c>
      <c r="F68" s="31">
        <f t="shared" si="16"/>
        <v>0</v>
      </c>
      <c r="G68" s="31">
        <f t="shared" si="16"/>
        <v>0</v>
      </c>
      <c r="H68" s="31">
        <f t="shared" si="16"/>
        <v>15.313530664171688</v>
      </c>
      <c r="I68" s="31">
        <f t="shared" si="16"/>
        <v>16.134021399268363</v>
      </c>
      <c r="J68" s="31">
        <f t="shared" si="16"/>
        <v>11.349549999951194</v>
      </c>
      <c r="K68" s="31">
        <f t="shared" si="16"/>
        <v>0</v>
      </c>
      <c r="L68" s="31">
        <f t="shared" si="16"/>
        <v>121.91609110331363</v>
      </c>
      <c r="M68" s="31">
        <f t="shared" si="16"/>
        <v>0</v>
      </c>
      <c r="N68" s="31">
        <f t="shared" si="16"/>
        <v>0</v>
      </c>
      <c r="O68" s="31">
        <f t="shared" si="16"/>
        <v>0</v>
      </c>
      <c r="P68" s="31">
        <f t="shared" si="16"/>
        <v>0</v>
      </c>
      <c r="Q68" s="31">
        <f t="shared" si="16"/>
        <v>0</v>
      </c>
      <c r="R68" s="31">
        <f t="shared" si="16"/>
        <v>17.499820741010168</v>
      </c>
      <c r="S68" s="31">
        <f t="shared" si="16"/>
        <v>41.060570147497096</v>
      </c>
      <c r="T68" s="31">
        <f t="shared" si="16"/>
        <v>0</v>
      </c>
      <c r="U68" s="31">
        <f t="shared" si="16"/>
        <v>0</v>
      </c>
      <c r="V68" s="31">
        <f t="shared" si="16"/>
        <v>7.8212487235879316</v>
      </c>
      <c r="W68" s="31">
        <f t="shared" si="16"/>
        <v>0.49475209319240832</v>
      </c>
      <c r="X68" s="31">
        <f t="shared" si="16"/>
        <v>4.5847080000553696E-3</v>
      </c>
      <c r="Y68" s="31">
        <f t="shared" si="16"/>
        <v>0</v>
      </c>
      <c r="Z68" s="31">
        <f t="shared" si="16"/>
        <v>0</v>
      </c>
      <c r="AA68" s="31">
        <f t="shared" si="16"/>
        <v>4.8156466665559422E-3</v>
      </c>
      <c r="AB68" s="31">
        <f t="shared" si="16"/>
        <v>0</v>
      </c>
      <c r="AC68" s="31">
        <f t="shared" si="16"/>
        <v>0</v>
      </c>
      <c r="AD68" s="31">
        <f t="shared" si="16"/>
        <v>0</v>
      </c>
      <c r="AE68" s="31">
        <f t="shared" si="16"/>
        <v>0</v>
      </c>
      <c r="AF68" s="31">
        <f t="shared" si="16"/>
        <v>0</v>
      </c>
      <c r="AG68" s="31">
        <f t="shared" si="16"/>
        <v>3.7861593272838094</v>
      </c>
      <c r="AH68" s="31">
        <f t="shared" si="16"/>
        <v>7.0885756665434299E-2</v>
      </c>
      <c r="AI68" s="31">
        <f t="shared" ref="AI68:BJ68" si="17">AI54+AI67</f>
        <v>0</v>
      </c>
      <c r="AJ68" s="31">
        <f t="shared" si="17"/>
        <v>0</v>
      </c>
      <c r="AK68" s="31">
        <f t="shared" si="17"/>
        <v>1.1477642905862493</v>
      </c>
      <c r="AL68" s="31">
        <f t="shared" si="17"/>
        <v>0</v>
      </c>
      <c r="AM68" s="31">
        <f t="shared" si="17"/>
        <v>0</v>
      </c>
      <c r="AN68" s="31">
        <f t="shared" si="17"/>
        <v>0</v>
      </c>
      <c r="AO68" s="31">
        <f t="shared" si="17"/>
        <v>0</v>
      </c>
      <c r="AP68" s="31">
        <f t="shared" si="17"/>
        <v>0</v>
      </c>
      <c r="AQ68" s="31">
        <f t="shared" si="17"/>
        <v>0</v>
      </c>
      <c r="AR68" s="31">
        <f t="shared" si="17"/>
        <v>0</v>
      </c>
      <c r="AS68" s="31">
        <f t="shared" si="17"/>
        <v>0</v>
      </c>
      <c r="AT68" s="31">
        <f t="shared" si="17"/>
        <v>0</v>
      </c>
      <c r="AU68" s="31">
        <f t="shared" si="17"/>
        <v>0</v>
      </c>
      <c r="AV68" s="31">
        <f t="shared" si="17"/>
        <v>273.12461116414579</v>
      </c>
      <c r="AW68" s="31">
        <f t="shared" si="17"/>
        <v>13.705595868312885</v>
      </c>
      <c r="AX68" s="31">
        <f t="shared" si="17"/>
        <v>0</v>
      </c>
      <c r="AY68" s="31">
        <f t="shared" si="17"/>
        <v>0</v>
      </c>
      <c r="AZ68" s="31">
        <f t="shared" si="17"/>
        <v>49.090169394425132</v>
      </c>
      <c r="BA68" s="31">
        <f t="shared" si="17"/>
        <v>0</v>
      </c>
      <c r="BB68" s="31">
        <f t="shared" si="17"/>
        <v>0</v>
      </c>
      <c r="BC68" s="31">
        <f t="shared" si="17"/>
        <v>0</v>
      </c>
      <c r="BD68" s="31">
        <f t="shared" si="17"/>
        <v>0</v>
      </c>
      <c r="BE68" s="31">
        <f t="shared" si="17"/>
        <v>0</v>
      </c>
      <c r="BF68" s="31">
        <f t="shared" si="17"/>
        <v>509.67475578098652</v>
      </c>
      <c r="BG68" s="31">
        <f t="shared" si="17"/>
        <v>7.1967887948245615</v>
      </c>
      <c r="BH68" s="31">
        <f t="shared" si="17"/>
        <v>0.59987045706829634</v>
      </c>
      <c r="BI68" s="31">
        <f t="shared" si="17"/>
        <v>0</v>
      </c>
      <c r="BJ68" s="31">
        <f t="shared" si="17"/>
        <v>48.988109555047217</v>
      </c>
      <c r="BK68" s="29">
        <f t="shared" si="14"/>
        <v>1138.9836956160052</v>
      </c>
    </row>
    <row r="69" spans="1:63" ht="3" customHeight="1">
      <c r="A69" s="23"/>
      <c r="B69" s="26"/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9"/>
    </row>
    <row r="70" spans="1:63">
      <c r="A70" s="23" t="s">
        <v>17</v>
      </c>
      <c r="B70" s="24" t="s">
        <v>8</v>
      </c>
      <c r="C70" s="4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9"/>
    </row>
    <row r="71" spans="1:63">
      <c r="A71" s="23" t="s">
        <v>78</v>
      </c>
      <c r="B71" s="26" t="s">
        <v>18</v>
      </c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>
      <c r="A72" s="23"/>
      <c r="B72" s="27" t="s">
        <v>143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0.73476853734938674</v>
      </c>
      <c r="I72" s="28">
        <v>0.17515417004254505</v>
      </c>
      <c r="J72" s="28">
        <v>0</v>
      </c>
      <c r="K72" s="28">
        <v>0</v>
      </c>
      <c r="L72" s="28">
        <v>0.65036127125353593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0.90537096172907583</v>
      </c>
      <c r="S72" s="28">
        <v>0</v>
      </c>
      <c r="T72" s="28">
        <v>0</v>
      </c>
      <c r="U72" s="28">
        <v>0</v>
      </c>
      <c r="V72" s="28">
        <v>0.49491650659212283</v>
      </c>
      <c r="W72" s="28">
        <v>6.5082355976846E-3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8.5540966604996244E-2</v>
      </c>
      <c r="AH72" s="28">
        <v>0</v>
      </c>
      <c r="AI72" s="28">
        <v>0</v>
      </c>
      <c r="AJ72" s="28">
        <v>0</v>
      </c>
      <c r="AK72" s="28">
        <v>8.9329174093113028E-2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11.718811871252447</v>
      </c>
      <c r="AW72" s="28">
        <v>0.89044241886180842</v>
      </c>
      <c r="AX72" s="28">
        <v>0</v>
      </c>
      <c r="AY72" s="28">
        <v>0</v>
      </c>
      <c r="AZ72" s="28">
        <v>5.6498373294021658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17.298790241784914</v>
      </c>
      <c r="BG72" s="28">
        <v>0.12868130554324164</v>
      </c>
      <c r="BH72" s="28">
        <v>4.6123067251608418E-2</v>
      </c>
      <c r="BI72" s="28">
        <v>0</v>
      </c>
      <c r="BJ72" s="28">
        <v>5.251966653674665</v>
      </c>
      <c r="BK72" s="29">
        <f t="shared" ref="BK72:BK73" si="18">SUM(C72:BJ72)</f>
        <v>44.126602711033307</v>
      </c>
    </row>
    <row r="73" spans="1:63">
      <c r="A73" s="23"/>
      <c r="B73" s="33" t="s">
        <v>85</v>
      </c>
      <c r="C73" s="31">
        <f>SUM(C72)</f>
        <v>0</v>
      </c>
      <c r="D73" s="31">
        <f t="shared" ref="D73:BJ73" si="19">SUM(D72)</f>
        <v>0</v>
      </c>
      <c r="E73" s="31">
        <f t="shared" si="19"/>
        <v>0</v>
      </c>
      <c r="F73" s="31">
        <f t="shared" si="19"/>
        <v>0</v>
      </c>
      <c r="G73" s="31">
        <f t="shared" si="19"/>
        <v>0</v>
      </c>
      <c r="H73" s="31">
        <f t="shared" si="19"/>
        <v>0.73476853734938674</v>
      </c>
      <c r="I73" s="31">
        <f t="shared" si="19"/>
        <v>0.17515417004254505</v>
      </c>
      <c r="J73" s="31">
        <f t="shared" si="19"/>
        <v>0</v>
      </c>
      <c r="K73" s="31">
        <f t="shared" si="19"/>
        <v>0</v>
      </c>
      <c r="L73" s="31">
        <f t="shared" si="19"/>
        <v>0.65036127125353593</v>
      </c>
      <c r="M73" s="31">
        <f t="shared" si="19"/>
        <v>0</v>
      </c>
      <c r="N73" s="31">
        <f t="shared" si="19"/>
        <v>0</v>
      </c>
      <c r="O73" s="31">
        <f t="shared" si="19"/>
        <v>0</v>
      </c>
      <c r="P73" s="31">
        <f t="shared" si="19"/>
        <v>0</v>
      </c>
      <c r="Q73" s="31">
        <f t="shared" si="19"/>
        <v>0</v>
      </c>
      <c r="R73" s="31">
        <f t="shared" si="19"/>
        <v>0.90537096172907583</v>
      </c>
      <c r="S73" s="31">
        <f t="shared" si="19"/>
        <v>0</v>
      </c>
      <c r="T73" s="31">
        <f t="shared" si="19"/>
        <v>0</v>
      </c>
      <c r="U73" s="31">
        <f t="shared" si="19"/>
        <v>0</v>
      </c>
      <c r="V73" s="31">
        <f t="shared" si="19"/>
        <v>0.49491650659212283</v>
      </c>
      <c r="W73" s="31">
        <f t="shared" si="19"/>
        <v>6.5082355976846E-3</v>
      </c>
      <c r="X73" s="31">
        <f t="shared" si="19"/>
        <v>0</v>
      </c>
      <c r="Y73" s="31">
        <f t="shared" si="19"/>
        <v>0</v>
      </c>
      <c r="Z73" s="31">
        <f t="shared" si="19"/>
        <v>0</v>
      </c>
      <c r="AA73" s="31">
        <f t="shared" si="19"/>
        <v>0</v>
      </c>
      <c r="AB73" s="31">
        <f t="shared" si="19"/>
        <v>0</v>
      </c>
      <c r="AC73" s="31">
        <f t="shared" si="19"/>
        <v>0</v>
      </c>
      <c r="AD73" s="31">
        <f t="shared" si="19"/>
        <v>0</v>
      </c>
      <c r="AE73" s="31">
        <f t="shared" si="19"/>
        <v>0</v>
      </c>
      <c r="AF73" s="31">
        <f t="shared" si="19"/>
        <v>0</v>
      </c>
      <c r="AG73" s="31">
        <f t="shared" si="19"/>
        <v>8.5540966604996244E-2</v>
      </c>
      <c r="AH73" s="31">
        <f t="shared" si="19"/>
        <v>0</v>
      </c>
      <c r="AI73" s="31">
        <f t="shared" si="19"/>
        <v>0</v>
      </c>
      <c r="AJ73" s="31">
        <f t="shared" si="19"/>
        <v>0</v>
      </c>
      <c r="AK73" s="31">
        <f t="shared" si="19"/>
        <v>8.9329174093113028E-2</v>
      </c>
      <c r="AL73" s="31">
        <f t="shared" si="19"/>
        <v>0</v>
      </c>
      <c r="AM73" s="31">
        <f t="shared" si="19"/>
        <v>0</v>
      </c>
      <c r="AN73" s="31">
        <f t="shared" si="19"/>
        <v>0</v>
      </c>
      <c r="AO73" s="31">
        <f t="shared" si="19"/>
        <v>0</v>
      </c>
      <c r="AP73" s="31">
        <f t="shared" si="19"/>
        <v>0</v>
      </c>
      <c r="AQ73" s="31">
        <f t="shared" si="19"/>
        <v>0</v>
      </c>
      <c r="AR73" s="31">
        <f t="shared" si="19"/>
        <v>0</v>
      </c>
      <c r="AS73" s="31">
        <f t="shared" si="19"/>
        <v>0</v>
      </c>
      <c r="AT73" s="31">
        <f t="shared" si="19"/>
        <v>0</v>
      </c>
      <c r="AU73" s="31">
        <f t="shared" si="19"/>
        <v>0</v>
      </c>
      <c r="AV73" s="31">
        <f t="shared" si="19"/>
        <v>11.718811871252447</v>
      </c>
      <c r="AW73" s="31">
        <f t="shared" si="19"/>
        <v>0.89044241886180842</v>
      </c>
      <c r="AX73" s="31">
        <f t="shared" si="19"/>
        <v>0</v>
      </c>
      <c r="AY73" s="31">
        <f t="shared" si="19"/>
        <v>0</v>
      </c>
      <c r="AZ73" s="31">
        <f t="shared" si="19"/>
        <v>5.6498373294021658</v>
      </c>
      <c r="BA73" s="31">
        <f t="shared" si="19"/>
        <v>0</v>
      </c>
      <c r="BB73" s="31">
        <f t="shared" si="19"/>
        <v>0</v>
      </c>
      <c r="BC73" s="31">
        <f t="shared" si="19"/>
        <v>0</v>
      </c>
      <c r="BD73" s="31">
        <f t="shared" si="19"/>
        <v>0</v>
      </c>
      <c r="BE73" s="31">
        <f t="shared" si="19"/>
        <v>0</v>
      </c>
      <c r="BF73" s="31">
        <f t="shared" si="19"/>
        <v>17.298790241784914</v>
      </c>
      <c r="BG73" s="31">
        <f t="shared" si="19"/>
        <v>0.12868130554324164</v>
      </c>
      <c r="BH73" s="31">
        <f t="shared" si="19"/>
        <v>4.6123067251608418E-2</v>
      </c>
      <c r="BI73" s="31">
        <f t="shared" si="19"/>
        <v>0</v>
      </c>
      <c r="BJ73" s="31">
        <f t="shared" si="19"/>
        <v>5.251966653674665</v>
      </c>
      <c r="BK73" s="29">
        <f t="shared" si="18"/>
        <v>44.126602711033307</v>
      </c>
    </row>
    <row r="74" spans="1:63" ht="2.25" customHeight="1">
      <c r="A74" s="23"/>
      <c r="B74" s="26"/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9"/>
    </row>
    <row r="75" spans="1:63">
      <c r="A75" s="23" t="s">
        <v>4</v>
      </c>
      <c r="B75" s="24" t="s">
        <v>9</v>
      </c>
      <c r="C75" s="4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9"/>
    </row>
    <row r="76" spans="1:63">
      <c r="A76" s="23" t="s">
        <v>78</v>
      </c>
      <c r="B76" s="26" t="s">
        <v>19</v>
      </c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9"/>
    </row>
    <row r="77" spans="1:63">
      <c r="A77" s="23"/>
      <c r="B77" s="30" t="s">
        <v>39</v>
      </c>
      <c r="C77" s="31"/>
      <c r="D77" s="28"/>
      <c r="E77" s="28"/>
      <c r="F77" s="28"/>
      <c r="G77" s="37"/>
      <c r="H77" s="31"/>
      <c r="I77" s="28"/>
      <c r="J77" s="28"/>
      <c r="K77" s="28"/>
      <c r="L77" s="37"/>
      <c r="M77" s="31"/>
      <c r="N77" s="28"/>
      <c r="O77" s="28"/>
      <c r="P77" s="28"/>
      <c r="Q77" s="37"/>
      <c r="R77" s="31"/>
      <c r="S77" s="28"/>
      <c r="T77" s="28"/>
      <c r="U77" s="28"/>
      <c r="V77" s="37"/>
      <c r="W77" s="31"/>
      <c r="X77" s="28"/>
      <c r="Y77" s="28"/>
      <c r="Z77" s="28"/>
      <c r="AA77" s="37"/>
      <c r="AB77" s="31"/>
      <c r="AC77" s="28"/>
      <c r="AD77" s="28"/>
      <c r="AE77" s="28"/>
      <c r="AF77" s="37"/>
      <c r="AG77" s="31"/>
      <c r="AH77" s="28"/>
      <c r="AI77" s="28"/>
      <c r="AJ77" s="28"/>
      <c r="AK77" s="37"/>
      <c r="AL77" s="31"/>
      <c r="AM77" s="28"/>
      <c r="AN77" s="28"/>
      <c r="AO77" s="28"/>
      <c r="AP77" s="37"/>
      <c r="AQ77" s="31"/>
      <c r="AR77" s="28"/>
      <c r="AS77" s="28"/>
      <c r="AT77" s="28"/>
      <c r="AU77" s="37"/>
      <c r="AV77" s="31"/>
      <c r="AW77" s="28"/>
      <c r="AX77" s="28"/>
      <c r="AY77" s="28"/>
      <c r="AZ77" s="37"/>
      <c r="BA77" s="31"/>
      <c r="BB77" s="28"/>
      <c r="BC77" s="28"/>
      <c r="BD77" s="28"/>
      <c r="BE77" s="37"/>
      <c r="BF77" s="31"/>
      <c r="BG77" s="28"/>
      <c r="BH77" s="28"/>
      <c r="BI77" s="28"/>
      <c r="BJ77" s="37"/>
      <c r="BK77" s="29"/>
    </row>
    <row r="78" spans="1:63">
      <c r="A78" s="23"/>
      <c r="B78" s="30" t="s">
        <v>87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0</v>
      </c>
      <c r="AH78" s="31">
        <v>0</v>
      </c>
      <c r="AI78" s="31">
        <v>0</v>
      </c>
      <c r="AJ78" s="31">
        <v>0</v>
      </c>
      <c r="AK78" s="31">
        <v>0</v>
      </c>
      <c r="AL78" s="31">
        <v>0</v>
      </c>
      <c r="AM78" s="31">
        <v>0</v>
      </c>
      <c r="AN78" s="31">
        <v>0</v>
      </c>
      <c r="AO78" s="31">
        <v>0</v>
      </c>
      <c r="AP78" s="31">
        <v>0</v>
      </c>
      <c r="AQ78" s="31">
        <v>0</v>
      </c>
      <c r="AR78" s="31">
        <v>0</v>
      </c>
      <c r="AS78" s="31">
        <v>0</v>
      </c>
      <c r="AT78" s="31">
        <v>0</v>
      </c>
      <c r="AU78" s="31">
        <v>0</v>
      </c>
      <c r="AV78" s="31">
        <v>0</v>
      </c>
      <c r="AW78" s="31">
        <v>0</v>
      </c>
      <c r="AX78" s="31">
        <v>0</v>
      </c>
      <c r="AY78" s="31">
        <v>0</v>
      </c>
      <c r="AZ78" s="31">
        <v>0</v>
      </c>
      <c r="BA78" s="31">
        <v>0</v>
      </c>
      <c r="BB78" s="31">
        <v>0</v>
      </c>
      <c r="BC78" s="31">
        <v>0</v>
      </c>
      <c r="BD78" s="31">
        <v>0</v>
      </c>
      <c r="BE78" s="31">
        <v>0</v>
      </c>
      <c r="BF78" s="31">
        <v>0</v>
      </c>
      <c r="BG78" s="31">
        <v>0</v>
      </c>
      <c r="BH78" s="31">
        <v>0</v>
      </c>
      <c r="BI78" s="31">
        <v>0</v>
      </c>
      <c r="BJ78" s="31">
        <v>0</v>
      </c>
      <c r="BK78" s="29">
        <f>SUM(C78:BJ78)</f>
        <v>0</v>
      </c>
    </row>
    <row r="79" spans="1:63">
      <c r="A79" s="23" t="s">
        <v>79</v>
      </c>
      <c r="B79" s="26" t="s">
        <v>20</v>
      </c>
      <c r="C79" s="4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9"/>
    </row>
    <row r="80" spans="1:63">
      <c r="A80" s="23"/>
      <c r="B80" s="30" t="s">
        <v>145</v>
      </c>
      <c r="C80" s="31">
        <v>0</v>
      </c>
      <c r="D80" s="28">
        <v>0</v>
      </c>
      <c r="E80" s="28">
        <v>0</v>
      </c>
      <c r="F80" s="28">
        <v>0</v>
      </c>
      <c r="G80" s="37">
        <v>0</v>
      </c>
      <c r="H80" s="31">
        <v>0</v>
      </c>
      <c r="I80" s="28">
        <v>0</v>
      </c>
      <c r="J80" s="28">
        <v>0</v>
      </c>
      <c r="K80" s="28">
        <v>0</v>
      </c>
      <c r="L80" s="37">
        <v>0</v>
      </c>
      <c r="M80" s="31">
        <v>0</v>
      </c>
      <c r="N80" s="28">
        <v>0</v>
      </c>
      <c r="O80" s="28">
        <v>0</v>
      </c>
      <c r="P80" s="28">
        <v>0</v>
      </c>
      <c r="Q80" s="37">
        <v>0</v>
      </c>
      <c r="R80" s="31">
        <v>0</v>
      </c>
      <c r="S80" s="28">
        <v>0</v>
      </c>
      <c r="T80" s="28">
        <v>0</v>
      </c>
      <c r="U80" s="28">
        <v>0</v>
      </c>
      <c r="V80" s="37">
        <v>0</v>
      </c>
      <c r="W80" s="31">
        <v>0</v>
      </c>
      <c r="X80" s="28">
        <v>0</v>
      </c>
      <c r="Y80" s="28">
        <v>0</v>
      </c>
      <c r="Z80" s="28">
        <v>0</v>
      </c>
      <c r="AA80" s="37">
        <v>0</v>
      </c>
      <c r="AB80" s="31">
        <v>0</v>
      </c>
      <c r="AC80" s="28">
        <v>0</v>
      </c>
      <c r="AD80" s="28">
        <v>0</v>
      </c>
      <c r="AE80" s="28">
        <v>0</v>
      </c>
      <c r="AF80" s="37">
        <v>0</v>
      </c>
      <c r="AG80" s="31">
        <v>0</v>
      </c>
      <c r="AH80" s="28">
        <v>0</v>
      </c>
      <c r="AI80" s="28">
        <v>0</v>
      </c>
      <c r="AJ80" s="28">
        <v>0</v>
      </c>
      <c r="AK80" s="37">
        <v>0</v>
      </c>
      <c r="AL80" s="31">
        <v>0</v>
      </c>
      <c r="AM80" s="28">
        <v>0</v>
      </c>
      <c r="AN80" s="28">
        <v>0</v>
      </c>
      <c r="AO80" s="28">
        <v>0</v>
      </c>
      <c r="AP80" s="37">
        <v>0</v>
      </c>
      <c r="AQ80" s="31">
        <v>0</v>
      </c>
      <c r="AR80" s="28">
        <v>0</v>
      </c>
      <c r="AS80" s="28">
        <v>0</v>
      </c>
      <c r="AT80" s="28">
        <v>0</v>
      </c>
      <c r="AU80" s="37">
        <v>0</v>
      </c>
      <c r="AV80" s="31">
        <v>0.61935477250613746</v>
      </c>
      <c r="AW80" s="28">
        <v>67.433399004170695</v>
      </c>
      <c r="AX80" s="28">
        <v>6.2137086830260948</v>
      </c>
      <c r="AY80" s="28">
        <v>0</v>
      </c>
      <c r="AZ80" s="37">
        <v>2.6186245175259528</v>
      </c>
      <c r="BA80" s="31">
        <v>0</v>
      </c>
      <c r="BB80" s="28">
        <v>0</v>
      </c>
      <c r="BC80" s="28">
        <v>0</v>
      </c>
      <c r="BD80" s="28">
        <v>0</v>
      </c>
      <c r="BE80" s="37">
        <v>0</v>
      </c>
      <c r="BF80" s="31">
        <v>0.15773170711242651</v>
      </c>
      <c r="BG80" s="28">
        <v>0.26912193808499679</v>
      </c>
      <c r="BH80" s="28">
        <v>0</v>
      </c>
      <c r="BI80" s="28">
        <v>0</v>
      </c>
      <c r="BJ80" s="37">
        <v>0.7611365999264762</v>
      </c>
      <c r="BK80" s="29">
        <f t="shared" ref="BK80:BK85" si="20">SUM(C80:BJ80)</f>
        <v>78.073077222352794</v>
      </c>
    </row>
    <row r="81" spans="1:63">
      <c r="A81" s="23"/>
      <c r="B81" s="30" t="s">
        <v>146</v>
      </c>
      <c r="C81" s="31">
        <v>0</v>
      </c>
      <c r="D81" s="28">
        <v>0</v>
      </c>
      <c r="E81" s="28">
        <v>0</v>
      </c>
      <c r="F81" s="28">
        <v>0</v>
      </c>
      <c r="G81" s="37">
        <v>0</v>
      </c>
      <c r="H81" s="31">
        <v>0</v>
      </c>
      <c r="I81" s="28">
        <v>0</v>
      </c>
      <c r="J81" s="28">
        <v>0</v>
      </c>
      <c r="K81" s="28">
        <v>0</v>
      </c>
      <c r="L81" s="37">
        <v>0</v>
      </c>
      <c r="M81" s="31">
        <v>0</v>
      </c>
      <c r="N81" s="28">
        <v>0</v>
      </c>
      <c r="O81" s="28">
        <v>0</v>
      </c>
      <c r="P81" s="28">
        <v>0</v>
      </c>
      <c r="Q81" s="37">
        <v>0</v>
      </c>
      <c r="R81" s="31">
        <v>0</v>
      </c>
      <c r="S81" s="28">
        <v>0</v>
      </c>
      <c r="T81" s="28">
        <v>0</v>
      </c>
      <c r="U81" s="28">
        <v>0</v>
      </c>
      <c r="V81" s="37">
        <v>0</v>
      </c>
      <c r="W81" s="31">
        <v>0</v>
      </c>
      <c r="X81" s="28">
        <v>0</v>
      </c>
      <c r="Y81" s="28">
        <v>0</v>
      </c>
      <c r="Z81" s="28">
        <v>0</v>
      </c>
      <c r="AA81" s="37">
        <v>0</v>
      </c>
      <c r="AB81" s="31">
        <v>0</v>
      </c>
      <c r="AC81" s="28">
        <v>0</v>
      </c>
      <c r="AD81" s="28">
        <v>0</v>
      </c>
      <c r="AE81" s="28">
        <v>0</v>
      </c>
      <c r="AF81" s="37">
        <v>0</v>
      </c>
      <c r="AG81" s="31">
        <v>0</v>
      </c>
      <c r="AH81" s="28">
        <v>0</v>
      </c>
      <c r="AI81" s="28">
        <v>0</v>
      </c>
      <c r="AJ81" s="28">
        <v>0</v>
      </c>
      <c r="AK81" s="37">
        <v>0</v>
      </c>
      <c r="AL81" s="31">
        <v>0</v>
      </c>
      <c r="AM81" s="28">
        <v>0</v>
      </c>
      <c r="AN81" s="28">
        <v>0</v>
      </c>
      <c r="AO81" s="28">
        <v>0</v>
      </c>
      <c r="AP81" s="37">
        <v>0</v>
      </c>
      <c r="AQ81" s="31">
        <v>0</v>
      </c>
      <c r="AR81" s="28">
        <v>0</v>
      </c>
      <c r="AS81" s="28">
        <v>0</v>
      </c>
      <c r="AT81" s="28">
        <v>0</v>
      </c>
      <c r="AU81" s="37">
        <v>0</v>
      </c>
      <c r="AV81" s="31">
        <v>9.9017107553503958E-2</v>
      </c>
      <c r="AW81" s="28">
        <v>121.77671234856841</v>
      </c>
      <c r="AX81" s="28">
        <v>211.55060687716698</v>
      </c>
      <c r="AY81" s="28">
        <v>0</v>
      </c>
      <c r="AZ81" s="37">
        <v>0</v>
      </c>
      <c r="BA81" s="31">
        <v>0</v>
      </c>
      <c r="BB81" s="28">
        <v>0</v>
      </c>
      <c r="BC81" s="28">
        <v>0</v>
      </c>
      <c r="BD81" s="28">
        <v>0</v>
      </c>
      <c r="BE81" s="37">
        <v>0</v>
      </c>
      <c r="BF81" s="31">
        <v>7.5943220145954254E-2</v>
      </c>
      <c r="BG81" s="28">
        <v>7.5745451816437885</v>
      </c>
      <c r="BH81" s="28">
        <v>0</v>
      </c>
      <c r="BI81" s="28">
        <v>0</v>
      </c>
      <c r="BJ81" s="37">
        <v>0.45207144832602569</v>
      </c>
      <c r="BK81" s="29">
        <f t="shared" si="20"/>
        <v>341.52889618340464</v>
      </c>
    </row>
    <row r="82" spans="1:63">
      <c r="A82" s="23"/>
      <c r="B82" s="30" t="s">
        <v>147</v>
      </c>
      <c r="C82" s="31">
        <v>0</v>
      </c>
      <c r="D82" s="28">
        <v>0</v>
      </c>
      <c r="E82" s="28">
        <v>0</v>
      </c>
      <c r="F82" s="28">
        <v>0</v>
      </c>
      <c r="G82" s="37">
        <v>0</v>
      </c>
      <c r="H82" s="31">
        <v>0</v>
      </c>
      <c r="I82" s="28">
        <v>0</v>
      </c>
      <c r="J82" s="28">
        <v>0</v>
      </c>
      <c r="K82" s="28">
        <v>0</v>
      </c>
      <c r="L82" s="37">
        <v>0</v>
      </c>
      <c r="M82" s="31">
        <v>0</v>
      </c>
      <c r="N82" s="28">
        <v>0</v>
      </c>
      <c r="O82" s="28">
        <v>0</v>
      </c>
      <c r="P82" s="28">
        <v>0</v>
      </c>
      <c r="Q82" s="37">
        <v>0</v>
      </c>
      <c r="R82" s="31">
        <v>0</v>
      </c>
      <c r="S82" s="28">
        <v>0</v>
      </c>
      <c r="T82" s="28">
        <v>0</v>
      </c>
      <c r="U82" s="28">
        <v>0</v>
      </c>
      <c r="V82" s="37">
        <v>0</v>
      </c>
      <c r="W82" s="31">
        <v>0</v>
      </c>
      <c r="X82" s="28">
        <v>0</v>
      </c>
      <c r="Y82" s="28">
        <v>0</v>
      </c>
      <c r="Z82" s="28">
        <v>0</v>
      </c>
      <c r="AA82" s="37">
        <v>0</v>
      </c>
      <c r="AB82" s="31">
        <v>0</v>
      </c>
      <c r="AC82" s="28">
        <v>0</v>
      </c>
      <c r="AD82" s="28">
        <v>0</v>
      </c>
      <c r="AE82" s="28">
        <v>0</v>
      </c>
      <c r="AF82" s="37">
        <v>0</v>
      </c>
      <c r="AG82" s="31">
        <v>0</v>
      </c>
      <c r="AH82" s="28">
        <v>0</v>
      </c>
      <c r="AI82" s="28">
        <v>0</v>
      </c>
      <c r="AJ82" s="28">
        <v>0</v>
      </c>
      <c r="AK82" s="37">
        <v>0</v>
      </c>
      <c r="AL82" s="31">
        <v>0</v>
      </c>
      <c r="AM82" s="28">
        <v>0</v>
      </c>
      <c r="AN82" s="28">
        <v>0</v>
      </c>
      <c r="AO82" s="28">
        <v>0</v>
      </c>
      <c r="AP82" s="37">
        <v>0</v>
      </c>
      <c r="AQ82" s="31">
        <v>0</v>
      </c>
      <c r="AR82" s="28">
        <v>0</v>
      </c>
      <c r="AS82" s="28">
        <v>0</v>
      </c>
      <c r="AT82" s="28">
        <v>0</v>
      </c>
      <c r="AU82" s="37">
        <v>0</v>
      </c>
      <c r="AV82" s="31">
        <v>0.10930727945700468</v>
      </c>
      <c r="AW82" s="28">
        <v>53.596959426695399</v>
      </c>
      <c r="AX82" s="28">
        <v>206.86307681772197</v>
      </c>
      <c r="AY82" s="28">
        <v>0</v>
      </c>
      <c r="AZ82" s="37">
        <v>0</v>
      </c>
      <c r="BA82" s="31">
        <v>0</v>
      </c>
      <c r="BB82" s="28">
        <v>0</v>
      </c>
      <c r="BC82" s="28">
        <v>0</v>
      </c>
      <c r="BD82" s="28">
        <v>0</v>
      </c>
      <c r="BE82" s="37">
        <v>0</v>
      </c>
      <c r="BF82" s="31">
        <v>2.9605295978622888E-2</v>
      </c>
      <c r="BG82" s="28">
        <v>1.3068114292510231E-5</v>
      </c>
      <c r="BH82" s="28">
        <v>0</v>
      </c>
      <c r="BI82" s="28">
        <v>0</v>
      </c>
      <c r="BJ82" s="37">
        <v>0</v>
      </c>
      <c r="BK82" s="29">
        <f t="shared" si="20"/>
        <v>260.59896188796733</v>
      </c>
    </row>
    <row r="83" spans="1:63">
      <c r="A83" s="23"/>
      <c r="B83" s="30" t="s">
        <v>148</v>
      </c>
      <c r="C83" s="31">
        <v>0</v>
      </c>
      <c r="D83" s="42">
        <v>0</v>
      </c>
      <c r="E83" s="42">
        <v>0</v>
      </c>
      <c r="F83" s="42">
        <v>0</v>
      </c>
      <c r="G83" s="46">
        <v>0</v>
      </c>
      <c r="H83" s="31">
        <v>0</v>
      </c>
      <c r="I83" s="42">
        <v>0</v>
      </c>
      <c r="J83" s="42">
        <v>0</v>
      </c>
      <c r="K83" s="42">
        <v>0</v>
      </c>
      <c r="L83" s="46">
        <v>0</v>
      </c>
      <c r="M83" s="31">
        <v>0</v>
      </c>
      <c r="N83" s="42">
        <v>0</v>
      </c>
      <c r="O83" s="42">
        <v>0</v>
      </c>
      <c r="P83" s="42">
        <v>0</v>
      </c>
      <c r="Q83" s="46">
        <v>0</v>
      </c>
      <c r="R83" s="31">
        <v>0</v>
      </c>
      <c r="S83" s="42">
        <v>0</v>
      </c>
      <c r="T83" s="42">
        <v>0</v>
      </c>
      <c r="U83" s="42">
        <v>0</v>
      </c>
      <c r="V83" s="46">
        <v>0</v>
      </c>
      <c r="W83" s="31">
        <v>0</v>
      </c>
      <c r="X83" s="42">
        <v>0</v>
      </c>
      <c r="Y83" s="42">
        <v>0</v>
      </c>
      <c r="Z83" s="42">
        <v>0</v>
      </c>
      <c r="AA83" s="46">
        <v>0</v>
      </c>
      <c r="AB83" s="31">
        <v>0</v>
      </c>
      <c r="AC83" s="42">
        <v>0</v>
      </c>
      <c r="AD83" s="42">
        <v>0</v>
      </c>
      <c r="AE83" s="42">
        <v>0</v>
      </c>
      <c r="AF83" s="46">
        <v>0</v>
      </c>
      <c r="AG83" s="31">
        <v>0</v>
      </c>
      <c r="AH83" s="42">
        <v>0</v>
      </c>
      <c r="AI83" s="42">
        <v>0</v>
      </c>
      <c r="AJ83" s="42">
        <v>0</v>
      </c>
      <c r="AK83" s="46">
        <v>0</v>
      </c>
      <c r="AL83" s="31">
        <v>0</v>
      </c>
      <c r="AM83" s="42">
        <v>0</v>
      </c>
      <c r="AN83" s="42">
        <v>0</v>
      </c>
      <c r="AO83" s="42">
        <v>0</v>
      </c>
      <c r="AP83" s="46">
        <v>0</v>
      </c>
      <c r="AQ83" s="31">
        <v>0</v>
      </c>
      <c r="AR83" s="42">
        <v>0</v>
      </c>
      <c r="AS83" s="42">
        <v>0</v>
      </c>
      <c r="AT83" s="42">
        <v>0</v>
      </c>
      <c r="AU83" s="46">
        <v>0</v>
      </c>
      <c r="AV83" s="31">
        <v>0.55028122874268215</v>
      </c>
      <c r="AW83" s="42">
        <v>0.5616821321447738</v>
      </c>
      <c r="AX83" s="42">
        <v>223.95432366902517</v>
      </c>
      <c r="AY83" s="42">
        <v>0</v>
      </c>
      <c r="AZ83" s="46">
        <v>0</v>
      </c>
      <c r="BA83" s="31">
        <v>0</v>
      </c>
      <c r="BB83" s="42">
        <v>0</v>
      </c>
      <c r="BC83" s="42">
        <v>0</v>
      </c>
      <c r="BD83" s="42">
        <v>0</v>
      </c>
      <c r="BE83" s="46">
        <v>0</v>
      </c>
      <c r="BF83" s="31">
        <v>1.7354691842971173</v>
      </c>
      <c r="BG83" s="42">
        <v>0</v>
      </c>
      <c r="BH83" s="42">
        <v>0</v>
      </c>
      <c r="BI83" s="42">
        <v>0</v>
      </c>
      <c r="BJ83" s="46">
        <v>0</v>
      </c>
      <c r="BK83" s="29">
        <f t="shared" si="20"/>
        <v>226.80175621420975</v>
      </c>
    </row>
    <row r="84" spans="1:63">
      <c r="A84" s="23"/>
      <c r="B84" s="30" t="s">
        <v>88</v>
      </c>
      <c r="C84" s="31">
        <f>SUM(C80:C83)</f>
        <v>0</v>
      </c>
      <c r="D84" s="31">
        <f t="shared" ref="D84:BJ84" si="21">SUM(D80:D83)</f>
        <v>0</v>
      </c>
      <c r="E84" s="31">
        <f t="shared" si="21"/>
        <v>0</v>
      </c>
      <c r="F84" s="31">
        <f t="shared" si="21"/>
        <v>0</v>
      </c>
      <c r="G84" s="31">
        <f t="shared" si="21"/>
        <v>0</v>
      </c>
      <c r="H84" s="31">
        <f t="shared" si="21"/>
        <v>0</v>
      </c>
      <c r="I84" s="31">
        <f t="shared" si="21"/>
        <v>0</v>
      </c>
      <c r="J84" s="31">
        <f t="shared" si="21"/>
        <v>0</v>
      </c>
      <c r="K84" s="31">
        <f t="shared" si="21"/>
        <v>0</v>
      </c>
      <c r="L84" s="31">
        <f t="shared" si="21"/>
        <v>0</v>
      </c>
      <c r="M84" s="31">
        <f t="shared" si="21"/>
        <v>0</v>
      </c>
      <c r="N84" s="31">
        <f t="shared" si="21"/>
        <v>0</v>
      </c>
      <c r="O84" s="31">
        <f t="shared" si="21"/>
        <v>0</v>
      </c>
      <c r="P84" s="31">
        <f t="shared" si="21"/>
        <v>0</v>
      </c>
      <c r="Q84" s="31">
        <f t="shared" si="21"/>
        <v>0</v>
      </c>
      <c r="R84" s="31">
        <f t="shared" si="21"/>
        <v>0</v>
      </c>
      <c r="S84" s="31">
        <f t="shared" si="21"/>
        <v>0</v>
      </c>
      <c r="T84" s="31">
        <f t="shared" si="21"/>
        <v>0</v>
      </c>
      <c r="U84" s="31">
        <f t="shared" si="21"/>
        <v>0</v>
      </c>
      <c r="V84" s="31">
        <f t="shared" si="21"/>
        <v>0</v>
      </c>
      <c r="W84" s="31">
        <f t="shared" si="21"/>
        <v>0</v>
      </c>
      <c r="X84" s="31">
        <f t="shared" si="21"/>
        <v>0</v>
      </c>
      <c r="Y84" s="31">
        <f t="shared" si="21"/>
        <v>0</v>
      </c>
      <c r="Z84" s="31">
        <f t="shared" si="21"/>
        <v>0</v>
      </c>
      <c r="AA84" s="31">
        <f t="shared" si="21"/>
        <v>0</v>
      </c>
      <c r="AB84" s="31">
        <f t="shared" si="21"/>
        <v>0</v>
      </c>
      <c r="AC84" s="31">
        <f t="shared" si="21"/>
        <v>0</v>
      </c>
      <c r="AD84" s="31">
        <f t="shared" si="21"/>
        <v>0</v>
      </c>
      <c r="AE84" s="31">
        <f t="shared" si="21"/>
        <v>0</v>
      </c>
      <c r="AF84" s="31">
        <f t="shared" si="21"/>
        <v>0</v>
      </c>
      <c r="AG84" s="31">
        <f t="shared" si="21"/>
        <v>0</v>
      </c>
      <c r="AH84" s="31">
        <f t="shared" si="21"/>
        <v>0</v>
      </c>
      <c r="AI84" s="31">
        <f t="shared" si="21"/>
        <v>0</v>
      </c>
      <c r="AJ84" s="31">
        <f t="shared" si="21"/>
        <v>0</v>
      </c>
      <c r="AK84" s="31">
        <f t="shared" si="21"/>
        <v>0</v>
      </c>
      <c r="AL84" s="31">
        <f t="shared" si="21"/>
        <v>0</v>
      </c>
      <c r="AM84" s="31">
        <f t="shared" si="21"/>
        <v>0</v>
      </c>
      <c r="AN84" s="31">
        <f t="shared" si="21"/>
        <v>0</v>
      </c>
      <c r="AO84" s="31">
        <f t="shared" si="21"/>
        <v>0</v>
      </c>
      <c r="AP84" s="31">
        <f t="shared" si="21"/>
        <v>0</v>
      </c>
      <c r="AQ84" s="31">
        <f t="shared" si="21"/>
        <v>0</v>
      </c>
      <c r="AR84" s="31">
        <f t="shared" si="21"/>
        <v>0</v>
      </c>
      <c r="AS84" s="31">
        <f t="shared" si="21"/>
        <v>0</v>
      </c>
      <c r="AT84" s="31">
        <f t="shared" si="21"/>
        <v>0</v>
      </c>
      <c r="AU84" s="31">
        <f t="shared" si="21"/>
        <v>0</v>
      </c>
      <c r="AV84" s="31">
        <f t="shared" si="21"/>
        <v>1.3779603882593283</v>
      </c>
      <c r="AW84" s="31">
        <f t="shared" si="21"/>
        <v>243.36875291157926</v>
      </c>
      <c r="AX84" s="31">
        <f t="shared" si="21"/>
        <v>648.58171604694019</v>
      </c>
      <c r="AY84" s="31">
        <f t="shared" si="21"/>
        <v>0</v>
      </c>
      <c r="AZ84" s="31">
        <f t="shared" si="21"/>
        <v>2.6186245175259528</v>
      </c>
      <c r="BA84" s="31">
        <f t="shared" si="21"/>
        <v>0</v>
      </c>
      <c r="BB84" s="31">
        <f t="shared" si="21"/>
        <v>0</v>
      </c>
      <c r="BC84" s="31">
        <f t="shared" si="21"/>
        <v>0</v>
      </c>
      <c r="BD84" s="31">
        <f t="shared" si="21"/>
        <v>0</v>
      </c>
      <c r="BE84" s="31">
        <f t="shared" si="21"/>
        <v>0</v>
      </c>
      <c r="BF84" s="31">
        <f t="shared" si="21"/>
        <v>1.998749407534121</v>
      </c>
      <c r="BG84" s="31">
        <f t="shared" si="21"/>
        <v>7.843680187843078</v>
      </c>
      <c r="BH84" s="31">
        <f t="shared" si="21"/>
        <v>0</v>
      </c>
      <c r="BI84" s="31">
        <f t="shared" si="21"/>
        <v>0</v>
      </c>
      <c r="BJ84" s="31">
        <f t="shared" si="21"/>
        <v>1.2132080482525018</v>
      </c>
      <c r="BK84" s="29">
        <f t="shared" si="20"/>
        <v>907.0026915079344</v>
      </c>
    </row>
    <row r="85" spans="1:63">
      <c r="A85" s="23"/>
      <c r="B85" s="33" t="s">
        <v>86</v>
      </c>
      <c r="C85" s="31">
        <f>C78+C84</f>
        <v>0</v>
      </c>
      <c r="D85" s="31">
        <f t="shared" ref="D85:BJ85" si="22">D78+D84</f>
        <v>0</v>
      </c>
      <c r="E85" s="31">
        <f t="shared" si="22"/>
        <v>0</v>
      </c>
      <c r="F85" s="31">
        <f t="shared" si="22"/>
        <v>0</v>
      </c>
      <c r="G85" s="31">
        <f t="shared" si="22"/>
        <v>0</v>
      </c>
      <c r="H85" s="31">
        <f t="shared" si="22"/>
        <v>0</v>
      </c>
      <c r="I85" s="31">
        <f t="shared" si="22"/>
        <v>0</v>
      </c>
      <c r="J85" s="31">
        <f t="shared" si="22"/>
        <v>0</v>
      </c>
      <c r="K85" s="31">
        <f t="shared" si="22"/>
        <v>0</v>
      </c>
      <c r="L85" s="31">
        <f t="shared" si="22"/>
        <v>0</v>
      </c>
      <c r="M85" s="31">
        <f t="shared" si="22"/>
        <v>0</v>
      </c>
      <c r="N85" s="31">
        <f t="shared" si="22"/>
        <v>0</v>
      </c>
      <c r="O85" s="31">
        <f t="shared" si="22"/>
        <v>0</v>
      </c>
      <c r="P85" s="31">
        <f t="shared" si="22"/>
        <v>0</v>
      </c>
      <c r="Q85" s="31">
        <f t="shared" si="22"/>
        <v>0</v>
      </c>
      <c r="R85" s="31">
        <f t="shared" si="22"/>
        <v>0</v>
      </c>
      <c r="S85" s="31">
        <f t="shared" si="22"/>
        <v>0</v>
      </c>
      <c r="T85" s="31">
        <f t="shared" si="22"/>
        <v>0</v>
      </c>
      <c r="U85" s="31">
        <f t="shared" si="22"/>
        <v>0</v>
      </c>
      <c r="V85" s="31">
        <f t="shared" si="22"/>
        <v>0</v>
      </c>
      <c r="W85" s="31">
        <f t="shared" si="22"/>
        <v>0</v>
      </c>
      <c r="X85" s="31">
        <f t="shared" si="22"/>
        <v>0</v>
      </c>
      <c r="Y85" s="31">
        <f t="shared" si="22"/>
        <v>0</v>
      </c>
      <c r="Z85" s="31">
        <f t="shared" si="22"/>
        <v>0</v>
      </c>
      <c r="AA85" s="31">
        <f t="shared" si="22"/>
        <v>0</v>
      </c>
      <c r="AB85" s="31">
        <f t="shared" si="22"/>
        <v>0</v>
      </c>
      <c r="AC85" s="31">
        <f t="shared" si="22"/>
        <v>0</v>
      </c>
      <c r="AD85" s="31">
        <f t="shared" si="22"/>
        <v>0</v>
      </c>
      <c r="AE85" s="31">
        <f t="shared" si="22"/>
        <v>0</v>
      </c>
      <c r="AF85" s="31">
        <f t="shared" si="22"/>
        <v>0</v>
      </c>
      <c r="AG85" s="31">
        <f t="shared" si="22"/>
        <v>0</v>
      </c>
      <c r="AH85" s="31">
        <f t="shared" si="22"/>
        <v>0</v>
      </c>
      <c r="AI85" s="31">
        <f t="shared" si="22"/>
        <v>0</v>
      </c>
      <c r="AJ85" s="31">
        <f t="shared" si="22"/>
        <v>0</v>
      </c>
      <c r="AK85" s="31">
        <f t="shared" si="22"/>
        <v>0</v>
      </c>
      <c r="AL85" s="31">
        <f t="shared" si="22"/>
        <v>0</v>
      </c>
      <c r="AM85" s="31">
        <f t="shared" si="22"/>
        <v>0</v>
      </c>
      <c r="AN85" s="31">
        <f t="shared" si="22"/>
        <v>0</v>
      </c>
      <c r="AO85" s="31">
        <f t="shared" si="22"/>
        <v>0</v>
      </c>
      <c r="AP85" s="31">
        <f t="shared" si="22"/>
        <v>0</v>
      </c>
      <c r="AQ85" s="31">
        <f t="shared" si="22"/>
        <v>0</v>
      </c>
      <c r="AR85" s="31">
        <f t="shared" si="22"/>
        <v>0</v>
      </c>
      <c r="AS85" s="31">
        <f t="shared" si="22"/>
        <v>0</v>
      </c>
      <c r="AT85" s="31">
        <f t="shared" si="22"/>
        <v>0</v>
      </c>
      <c r="AU85" s="31">
        <f t="shared" si="22"/>
        <v>0</v>
      </c>
      <c r="AV85" s="31">
        <f t="shared" si="22"/>
        <v>1.3779603882593283</v>
      </c>
      <c r="AW85" s="31">
        <f t="shared" si="22"/>
        <v>243.36875291157926</v>
      </c>
      <c r="AX85" s="31">
        <f t="shared" si="22"/>
        <v>648.58171604694019</v>
      </c>
      <c r="AY85" s="31">
        <f t="shared" si="22"/>
        <v>0</v>
      </c>
      <c r="AZ85" s="31">
        <f t="shared" si="22"/>
        <v>2.6186245175259528</v>
      </c>
      <c r="BA85" s="31">
        <f t="shared" si="22"/>
        <v>0</v>
      </c>
      <c r="BB85" s="31">
        <f t="shared" si="22"/>
        <v>0</v>
      </c>
      <c r="BC85" s="31">
        <f t="shared" si="22"/>
        <v>0</v>
      </c>
      <c r="BD85" s="31">
        <f t="shared" si="22"/>
        <v>0</v>
      </c>
      <c r="BE85" s="31">
        <f t="shared" si="22"/>
        <v>0</v>
      </c>
      <c r="BF85" s="31">
        <f t="shared" si="22"/>
        <v>1.998749407534121</v>
      </c>
      <c r="BG85" s="31">
        <f t="shared" si="22"/>
        <v>7.843680187843078</v>
      </c>
      <c r="BH85" s="31">
        <f t="shared" si="22"/>
        <v>0</v>
      </c>
      <c r="BI85" s="31">
        <f t="shared" si="22"/>
        <v>0</v>
      </c>
      <c r="BJ85" s="31">
        <f t="shared" si="22"/>
        <v>1.2132080482525018</v>
      </c>
      <c r="BK85" s="29">
        <f t="shared" si="20"/>
        <v>907.0026915079344</v>
      </c>
    </row>
    <row r="86" spans="1:63" ht="4.5" customHeight="1">
      <c r="A86" s="23"/>
      <c r="B86" s="26"/>
      <c r="C86" s="4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9"/>
    </row>
    <row r="87" spans="1:63">
      <c r="A87" s="23" t="s">
        <v>21</v>
      </c>
      <c r="B87" s="24" t="s">
        <v>22</v>
      </c>
      <c r="C87" s="4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9"/>
    </row>
    <row r="88" spans="1:63">
      <c r="A88" s="23" t="s">
        <v>78</v>
      </c>
      <c r="B88" s="26" t="s">
        <v>23</v>
      </c>
      <c r="C88" s="4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9"/>
    </row>
    <row r="89" spans="1:63">
      <c r="A89" s="23"/>
      <c r="B89" s="30" t="s">
        <v>39</v>
      </c>
      <c r="C89" s="31"/>
      <c r="D89" s="28"/>
      <c r="E89" s="28"/>
      <c r="F89" s="28"/>
      <c r="G89" s="37"/>
      <c r="H89" s="31"/>
      <c r="I89" s="28"/>
      <c r="J89" s="28"/>
      <c r="K89" s="28"/>
      <c r="L89" s="37"/>
      <c r="M89" s="31"/>
      <c r="N89" s="28"/>
      <c r="O89" s="28"/>
      <c r="P89" s="28"/>
      <c r="Q89" s="37"/>
      <c r="R89" s="31"/>
      <c r="S89" s="28"/>
      <c r="T89" s="28"/>
      <c r="U89" s="28"/>
      <c r="V89" s="37"/>
      <c r="W89" s="31"/>
      <c r="X89" s="28"/>
      <c r="Y89" s="28"/>
      <c r="Z89" s="28"/>
      <c r="AA89" s="37"/>
      <c r="AB89" s="31"/>
      <c r="AC89" s="28"/>
      <c r="AD89" s="28"/>
      <c r="AE89" s="28"/>
      <c r="AF89" s="37"/>
      <c r="AG89" s="31"/>
      <c r="AH89" s="28"/>
      <c r="AI89" s="28"/>
      <c r="AJ89" s="28"/>
      <c r="AK89" s="37"/>
      <c r="AL89" s="31"/>
      <c r="AM89" s="28"/>
      <c r="AN89" s="28"/>
      <c r="AO89" s="28"/>
      <c r="AP89" s="37"/>
      <c r="AQ89" s="31"/>
      <c r="AR89" s="28"/>
      <c r="AS89" s="28"/>
      <c r="AT89" s="28"/>
      <c r="AU89" s="37"/>
      <c r="AV89" s="31"/>
      <c r="AW89" s="28"/>
      <c r="AX89" s="28"/>
      <c r="AY89" s="28"/>
      <c r="AZ89" s="37"/>
      <c r="BA89" s="31"/>
      <c r="BB89" s="28"/>
      <c r="BC89" s="28"/>
      <c r="BD89" s="28"/>
      <c r="BE89" s="37"/>
      <c r="BF89" s="31"/>
      <c r="BG89" s="28"/>
      <c r="BH89" s="28"/>
      <c r="BI89" s="28"/>
      <c r="BJ89" s="37"/>
      <c r="BK89" s="29"/>
    </row>
    <row r="90" spans="1:63">
      <c r="A90" s="23"/>
      <c r="B90" s="33" t="s">
        <v>85</v>
      </c>
      <c r="C90" s="31">
        <v>0</v>
      </c>
      <c r="D90" s="28">
        <v>0</v>
      </c>
      <c r="E90" s="28">
        <v>0</v>
      </c>
      <c r="F90" s="28">
        <v>0</v>
      </c>
      <c r="G90" s="37">
        <v>0</v>
      </c>
      <c r="H90" s="31">
        <v>0</v>
      </c>
      <c r="I90" s="28">
        <v>0</v>
      </c>
      <c r="J90" s="28">
        <v>0</v>
      </c>
      <c r="K90" s="28">
        <v>0</v>
      </c>
      <c r="L90" s="37">
        <v>0</v>
      </c>
      <c r="M90" s="31">
        <v>0</v>
      </c>
      <c r="N90" s="28">
        <v>0</v>
      </c>
      <c r="O90" s="28">
        <v>0</v>
      </c>
      <c r="P90" s="28">
        <v>0</v>
      </c>
      <c r="Q90" s="37">
        <v>0</v>
      </c>
      <c r="R90" s="31">
        <v>0</v>
      </c>
      <c r="S90" s="28">
        <v>0</v>
      </c>
      <c r="T90" s="28">
        <v>0</v>
      </c>
      <c r="U90" s="28">
        <v>0</v>
      </c>
      <c r="V90" s="37">
        <v>0</v>
      </c>
      <c r="W90" s="31">
        <v>0</v>
      </c>
      <c r="X90" s="28">
        <v>0</v>
      </c>
      <c r="Y90" s="28">
        <v>0</v>
      </c>
      <c r="Z90" s="28">
        <v>0</v>
      </c>
      <c r="AA90" s="37">
        <v>0</v>
      </c>
      <c r="AB90" s="31">
        <v>0</v>
      </c>
      <c r="AC90" s="28">
        <v>0</v>
      </c>
      <c r="AD90" s="28">
        <v>0</v>
      </c>
      <c r="AE90" s="28">
        <v>0</v>
      </c>
      <c r="AF90" s="37">
        <v>0</v>
      </c>
      <c r="AG90" s="31">
        <v>0</v>
      </c>
      <c r="AH90" s="28">
        <v>0</v>
      </c>
      <c r="AI90" s="28">
        <v>0</v>
      </c>
      <c r="AJ90" s="28">
        <v>0</v>
      </c>
      <c r="AK90" s="37">
        <v>0</v>
      </c>
      <c r="AL90" s="31">
        <v>0</v>
      </c>
      <c r="AM90" s="28">
        <v>0</v>
      </c>
      <c r="AN90" s="28">
        <v>0</v>
      </c>
      <c r="AO90" s="28">
        <v>0</v>
      </c>
      <c r="AP90" s="37">
        <v>0</v>
      </c>
      <c r="AQ90" s="31">
        <v>0</v>
      </c>
      <c r="AR90" s="28">
        <v>0</v>
      </c>
      <c r="AS90" s="28">
        <v>0</v>
      </c>
      <c r="AT90" s="28">
        <v>0</v>
      </c>
      <c r="AU90" s="37">
        <v>0</v>
      </c>
      <c r="AV90" s="31">
        <v>0</v>
      </c>
      <c r="AW90" s="28">
        <v>0</v>
      </c>
      <c r="AX90" s="28">
        <v>0</v>
      </c>
      <c r="AY90" s="28">
        <v>0</v>
      </c>
      <c r="AZ90" s="37">
        <v>0</v>
      </c>
      <c r="BA90" s="31">
        <v>0</v>
      </c>
      <c r="BB90" s="28">
        <v>0</v>
      </c>
      <c r="BC90" s="28">
        <v>0</v>
      </c>
      <c r="BD90" s="28">
        <v>0</v>
      </c>
      <c r="BE90" s="37">
        <v>0</v>
      </c>
      <c r="BF90" s="31">
        <v>0</v>
      </c>
      <c r="BG90" s="28">
        <v>0</v>
      </c>
      <c r="BH90" s="28">
        <v>0</v>
      </c>
      <c r="BI90" s="28">
        <v>0</v>
      </c>
      <c r="BJ90" s="37">
        <v>0</v>
      </c>
      <c r="BK90" s="29">
        <f>SUM(C90:BJ90)</f>
        <v>0</v>
      </c>
    </row>
    <row r="91" spans="1:63" ht="4.5" customHeight="1">
      <c r="A91" s="23"/>
      <c r="B91" s="38"/>
      <c r="C91" s="4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9"/>
    </row>
    <row r="92" spans="1:63">
      <c r="A92" s="23"/>
      <c r="B92" s="39" t="s">
        <v>101</v>
      </c>
      <c r="C92" s="40">
        <f t="shared" ref="C92:AH92" si="23">C48+C68+C73+C85+C90</f>
        <v>0</v>
      </c>
      <c r="D92" s="40">
        <f t="shared" si="23"/>
        <v>0</v>
      </c>
      <c r="E92" s="40">
        <f t="shared" si="23"/>
        <v>0</v>
      </c>
      <c r="F92" s="40">
        <f t="shared" si="23"/>
        <v>0</v>
      </c>
      <c r="G92" s="40">
        <f t="shared" si="23"/>
        <v>0</v>
      </c>
      <c r="H92" s="40">
        <f t="shared" si="23"/>
        <v>38.0853659758194</v>
      </c>
      <c r="I92" s="40">
        <f t="shared" si="23"/>
        <v>6892.4924726986892</v>
      </c>
      <c r="J92" s="40">
        <f t="shared" si="23"/>
        <v>3312.1470307365894</v>
      </c>
      <c r="K92" s="40">
        <f t="shared" si="23"/>
        <v>0</v>
      </c>
      <c r="L92" s="40">
        <f t="shared" si="23"/>
        <v>1051.6031752550859</v>
      </c>
      <c r="M92" s="40">
        <f t="shared" si="23"/>
        <v>0</v>
      </c>
      <c r="N92" s="40">
        <f t="shared" si="23"/>
        <v>0</v>
      </c>
      <c r="O92" s="40">
        <f t="shared" si="23"/>
        <v>0</v>
      </c>
      <c r="P92" s="40">
        <f t="shared" si="23"/>
        <v>0</v>
      </c>
      <c r="Q92" s="40">
        <f t="shared" si="23"/>
        <v>0</v>
      </c>
      <c r="R92" s="40">
        <f t="shared" si="23"/>
        <v>51.13849597255048</v>
      </c>
      <c r="S92" s="40">
        <f t="shared" si="23"/>
        <v>459.90463359793642</v>
      </c>
      <c r="T92" s="40">
        <f t="shared" si="23"/>
        <v>716.44255253404845</v>
      </c>
      <c r="U92" s="40">
        <f t="shared" si="23"/>
        <v>0</v>
      </c>
      <c r="V92" s="40">
        <f t="shared" si="23"/>
        <v>66.629528887187746</v>
      </c>
      <c r="W92" s="40">
        <f t="shared" si="23"/>
        <v>1.0034327166237795</v>
      </c>
      <c r="X92" s="40">
        <f t="shared" si="23"/>
        <v>86.247827487950602</v>
      </c>
      <c r="Y92" s="40">
        <f t="shared" si="23"/>
        <v>0</v>
      </c>
      <c r="Z92" s="40">
        <f t="shared" si="23"/>
        <v>0</v>
      </c>
      <c r="AA92" s="40">
        <f t="shared" si="23"/>
        <v>0.63250947042518157</v>
      </c>
      <c r="AB92" s="40">
        <f t="shared" si="23"/>
        <v>0</v>
      </c>
      <c r="AC92" s="40">
        <f t="shared" si="23"/>
        <v>0</v>
      </c>
      <c r="AD92" s="40">
        <f t="shared" si="23"/>
        <v>0</v>
      </c>
      <c r="AE92" s="40">
        <f t="shared" si="23"/>
        <v>0</v>
      </c>
      <c r="AF92" s="40">
        <f t="shared" si="23"/>
        <v>0</v>
      </c>
      <c r="AG92" s="40">
        <f t="shared" si="23"/>
        <v>7.5136441055994645</v>
      </c>
      <c r="AH92" s="40">
        <f t="shared" si="23"/>
        <v>1.5396045916496168</v>
      </c>
      <c r="AI92" s="40">
        <f t="shared" ref="AI92:BK92" si="24">AI48+AI68+AI73+AI85+AI90</f>
        <v>0</v>
      </c>
      <c r="AJ92" s="40">
        <f t="shared" si="24"/>
        <v>0</v>
      </c>
      <c r="AK92" s="40">
        <f t="shared" si="24"/>
        <v>5.6077737370441074</v>
      </c>
      <c r="AL92" s="40">
        <f t="shared" si="24"/>
        <v>0</v>
      </c>
      <c r="AM92" s="40">
        <f t="shared" si="24"/>
        <v>0</v>
      </c>
      <c r="AN92" s="40">
        <f t="shared" si="24"/>
        <v>0</v>
      </c>
      <c r="AO92" s="40">
        <f t="shared" si="24"/>
        <v>0</v>
      </c>
      <c r="AP92" s="40">
        <f t="shared" si="24"/>
        <v>0</v>
      </c>
      <c r="AQ92" s="40">
        <f t="shared" si="24"/>
        <v>0</v>
      </c>
      <c r="AR92" s="40">
        <f t="shared" si="24"/>
        <v>0</v>
      </c>
      <c r="AS92" s="40">
        <f t="shared" si="24"/>
        <v>0</v>
      </c>
      <c r="AT92" s="40">
        <f t="shared" si="24"/>
        <v>0</v>
      </c>
      <c r="AU92" s="40">
        <f t="shared" si="24"/>
        <v>0</v>
      </c>
      <c r="AV92" s="40">
        <f t="shared" si="24"/>
        <v>493.5281550964545</v>
      </c>
      <c r="AW92" s="40">
        <f t="shared" si="24"/>
        <v>1586.3066224178926</v>
      </c>
      <c r="AX92" s="40">
        <f t="shared" si="24"/>
        <v>1013.4041257840115</v>
      </c>
      <c r="AY92" s="40">
        <f t="shared" si="24"/>
        <v>0</v>
      </c>
      <c r="AZ92" s="40">
        <f t="shared" si="24"/>
        <v>693.62077808516324</v>
      </c>
      <c r="BA92" s="40">
        <f t="shared" si="24"/>
        <v>0</v>
      </c>
      <c r="BB92" s="40">
        <f t="shared" si="24"/>
        <v>0</v>
      </c>
      <c r="BC92" s="40">
        <f t="shared" si="24"/>
        <v>0</v>
      </c>
      <c r="BD92" s="40">
        <f t="shared" si="24"/>
        <v>0</v>
      </c>
      <c r="BE92" s="40">
        <f t="shared" si="24"/>
        <v>0</v>
      </c>
      <c r="BF92" s="40">
        <f t="shared" si="24"/>
        <v>796.54227566809971</v>
      </c>
      <c r="BG92" s="40">
        <f t="shared" si="24"/>
        <v>166.70201813538219</v>
      </c>
      <c r="BH92" s="40">
        <f t="shared" si="24"/>
        <v>215.07887499545242</v>
      </c>
      <c r="BI92" s="40">
        <f t="shared" si="24"/>
        <v>0</v>
      </c>
      <c r="BJ92" s="40">
        <f t="shared" si="24"/>
        <v>298.74340044005538</v>
      </c>
      <c r="BK92" s="40">
        <f t="shared" si="24"/>
        <v>17954.914298389711</v>
      </c>
    </row>
    <row r="93" spans="1:63" ht="4.5" customHeight="1">
      <c r="A93" s="23"/>
      <c r="B93" s="39"/>
      <c r="C93" s="5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53"/>
    </row>
    <row r="94" spans="1:63" ht="14.25" customHeight="1">
      <c r="A94" s="23" t="s">
        <v>5</v>
      </c>
      <c r="B94" s="21" t="s">
        <v>25</v>
      </c>
      <c r="C94" s="52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53"/>
    </row>
    <row r="95" spans="1:63">
      <c r="A95" s="23"/>
      <c r="B95" s="30" t="s">
        <v>39</v>
      </c>
      <c r="C95" s="28"/>
      <c r="D95" s="28"/>
      <c r="E95" s="28"/>
      <c r="F95" s="28"/>
      <c r="G95" s="41"/>
      <c r="H95" s="31"/>
      <c r="I95" s="28"/>
      <c r="J95" s="28"/>
      <c r="K95" s="28"/>
      <c r="L95" s="41"/>
      <c r="M95" s="31"/>
      <c r="N95" s="28"/>
      <c r="O95" s="28"/>
      <c r="P95" s="28"/>
      <c r="Q95" s="41"/>
      <c r="R95" s="31"/>
      <c r="S95" s="28"/>
      <c r="T95" s="28"/>
      <c r="U95" s="28"/>
      <c r="V95" s="37"/>
      <c r="W95" s="42"/>
      <c r="X95" s="28"/>
      <c r="Y95" s="28"/>
      <c r="Z95" s="28"/>
      <c r="AA95" s="41"/>
      <c r="AB95" s="31"/>
      <c r="AC95" s="28"/>
      <c r="AD95" s="28"/>
      <c r="AE95" s="28"/>
      <c r="AF95" s="41"/>
      <c r="AG95" s="31"/>
      <c r="AH95" s="28"/>
      <c r="AI95" s="28"/>
      <c r="AJ95" s="28"/>
      <c r="AK95" s="41"/>
      <c r="AL95" s="31"/>
      <c r="AM95" s="28"/>
      <c r="AN95" s="28"/>
      <c r="AO95" s="28"/>
      <c r="AP95" s="41"/>
      <c r="AQ95" s="31"/>
      <c r="AR95" s="28"/>
      <c r="AS95" s="28"/>
      <c r="AT95" s="28"/>
      <c r="AU95" s="41"/>
      <c r="AV95" s="31"/>
      <c r="AW95" s="28"/>
      <c r="AX95" s="28"/>
      <c r="AY95" s="28"/>
      <c r="AZ95" s="41"/>
      <c r="BA95" s="31"/>
      <c r="BB95" s="28"/>
      <c r="BC95" s="28"/>
      <c r="BD95" s="28"/>
      <c r="BE95" s="41"/>
      <c r="BF95" s="31"/>
      <c r="BG95" s="28"/>
      <c r="BH95" s="28"/>
      <c r="BI95" s="28"/>
      <c r="BJ95" s="41"/>
      <c r="BK95" s="31"/>
    </row>
    <row r="96" spans="1:63" ht="13.5" thickBot="1">
      <c r="A96" s="43"/>
      <c r="B96" s="33" t="s">
        <v>85</v>
      </c>
      <c r="C96" s="28">
        <v>0</v>
      </c>
      <c r="D96" s="28">
        <v>0</v>
      </c>
      <c r="E96" s="28">
        <v>0</v>
      </c>
      <c r="F96" s="28">
        <v>0</v>
      </c>
      <c r="G96" s="41">
        <v>0</v>
      </c>
      <c r="H96" s="31">
        <v>0</v>
      </c>
      <c r="I96" s="28">
        <v>0</v>
      </c>
      <c r="J96" s="28">
        <v>0</v>
      </c>
      <c r="K96" s="28">
        <v>0</v>
      </c>
      <c r="L96" s="41">
        <v>0</v>
      </c>
      <c r="M96" s="31">
        <v>0</v>
      </c>
      <c r="N96" s="28">
        <v>0</v>
      </c>
      <c r="O96" s="28">
        <v>0</v>
      </c>
      <c r="P96" s="28">
        <v>0</v>
      </c>
      <c r="Q96" s="41">
        <v>0</v>
      </c>
      <c r="R96" s="31">
        <v>0</v>
      </c>
      <c r="S96" s="28">
        <v>0</v>
      </c>
      <c r="T96" s="28">
        <v>0</v>
      </c>
      <c r="U96" s="28">
        <v>0</v>
      </c>
      <c r="V96" s="37">
        <v>0</v>
      </c>
      <c r="W96" s="42">
        <v>0</v>
      </c>
      <c r="X96" s="28">
        <v>0</v>
      </c>
      <c r="Y96" s="28">
        <v>0</v>
      </c>
      <c r="Z96" s="28">
        <v>0</v>
      </c>
      <c r="AA96" s="41">
        <v>0</v>
      </c>
      <c r="AB96" s="31">
        <v>0</v>
      </c>
      <c r="AC96" s="28">
        <v>0</v>
      </c>
      <c r="AD96" s="28">
        <v>0</v>
      </c>
      <c r="AE96" s="28">
        <v>0</v>
      </c>
      <c r="AF96" s="41">
        <v>0</v>
      </c>
      <c r="AG96" s="31">
        <v>0</v>
      </c>
      <c r="AH96" s="28">
        <v>0</v>
      </c>
      <c r="AI96" s="28">
        <v>0</v>
      </c>
      <c r="AJ96" s="28">
        <v>0</v>
      </c>
      <c r="AK96" s="41">
        <v>0</v>
      </c>
      <c r="AL96" s="31">
        <v>0</v>
      </c>
      <c r="AM96" s="28">
        <v>0</v>
      </c>
      <c r="AN96" s="28">
        <v>0</v>
      </c>
      <c r="AO96" s="28">
        <v>0</v>
      </c>
      <c r="AP96" s="41">
        <v>0</v>
      </c>
      <c r="AQ96" s="31">
        <v>0</v>
      </c>
      <c r="AR96" s="28">
        <v>0</v>
      </c>
      <c r="AS96" s="28">
        <v>0</v>
      </c>
      <c r="AT96" s="28">
        <v>0</v>
      </c>
      <c r="AU96" s="41">
        <v>0</v>
      </c>
      <c r="AV96" s="31">
        <v>0</v>
      </c>
      <c r="AW96" s="28">
        <v>0</v>
      </c>
      <c r="AX96" s="28">
        <v>0</v>
      </c>
      <c r="AY96" s="28">
        <v>0</v>
      </c>
      <c r="AZ96" s="41">
        <v>0</v>
      </c>
      <c r="BA96" s="31">
        <v>0</v>
      </c>
      <c r="BB96" s="28">
        <v>0</v>
      </c>
      <c r="BC96" s="28">
        <v>0</v>
      </c>
      <c r="BD96" s="28">
        <v>0</v>
      </c>
      <c r="BE96" s="41">
        <v>0</v>
      </c>
      <c r="BF96" s="31">
        <v>0</v>
      </c>
      <c r="BG96" s="28">
        <v>0</v>
      </c>
      <c r="BH96" s="28">
        <v>0</v>
      </c>
      <c r="BI96" s="28">
        <v>0</v>
      </c>
      <c r="BJ96" s="41">
        <v>0</v>
      </c>
      <c r="BK96" s="29">
        <f>SUM(C96:BJ96)</f>
        <v>0</v>
      </c>
    </row>
    <row r="97" spans="1:61" ht="6" customHeight="1">
      <c r="A97" s="35"/>
      <c r="B97" s="44"/>
    </row>
    <row r="98" spans="1:61">
      <c r="A98" s="35"/>
      <c r="B98" s="35" t="s">
        <v>28</v>
      </c>
      <c r="L98" s="35" t="s">
        <v>40</v>
      </c>
    </row>
    <row r="99" spans="1:61">
      <c r="A99" s="35"/>
      <c r="B99" s="35" t="s">
        <v>29</v>
      </c>
      <c r="L99" s="35" t="s">
        <v>32</v>
      </c>
    </row>
    <row r="100" spans="1:61">
      <c r="L100" s="35" t="s">
        <v>33</v>
      </c>
    </row>
    <row r="101" spans="1:61">
      <c r="B101" s="35" t="s">
        <v>35</v>
      </c>
      <c r="L101" s="35" t="s">
        <v>100</v>
      </c>
      <c r="BI101" s="45"/>
    </row>
    <row r="102" spans="1:61">
      <c r="B102" s="35" t="s">
        <v>36</v>
      </c>
      <c r="L102" s="35" t="s">
        <v>102</v>
      </c>
    </row>
    <row r="103" spans="1:61">
      <c r="B103" s="35"/>
      <c r="L103" s="35" t="s">
        <v>34</v>
      </c>
    </row>
    <row r="105" spans="1:61">
      <c r="B105" s="25" t="s">
        <v>40</v>
      </c>
    </row>
    <row r="106" spans="1:61">
      <c r="B106" s="25" t="s">
        <v>32</v>
      </c>
    </row>
    <row r="107" spans="1:61">
      <c r="B107" s="25" t="s">
        <v>33</v>
      </c>
    </row>
    <row r="108" spans="1:61">
      <c r="B108" s="25" t="s">
        <v>100</v>
      </c>
    </row>
    <row r="109" spans="1:61">
      <c r="B109" s="25" t="s">
        <v>102</v>
      </c>
    </row>
    <row r="110" spans="1:61">
      <c r="B110" s="25" t="s">
        <v>34</v>
      </c>
    </row>
    <row r="111" spans="1:61">
      <c r="B111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70:BK70"/>
    <mergeCell ref="C74:BK74"/>
    <mergeCell ref="C10:BK10"/>
    <mergeCell ref="C13:BK13"/>
    <mergeCell ref="C23:BK23"/>
    <mergeCell ref="C26:BK26"/>
    <mergeCell ref="C29:BK29"/>
    <mergeCell ref="C91:BK91"/>
    <mergeCell ref="A1:A5"/>
    <mergeCell ref="C71:BK71"/>
    <mergeCell ref="C93:BK93"/>
    <mergeCell ref="C94:BK94"/>
    <mergeCell ref="C75:BK75"/>
    <mergeCell ref="C76:BK76"/>
    <mergeCell ref="C79:BK79"/>
    <mergeCell ref="C86:BK86"/>
    <mergeCell ref="C87:BK87"/>
    <mergeCell ref="C50:BK50"/>
    <mergeCell ref="C88:BK88"/>
    <mergeCell ref="C51:BK51"/>
    <mergeCell ref="C49:BK49"/>
    <mergeCell ref="C55:BK55"/>
    <mergeCell ref="C69:BK69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K43"/>
  <sheetViews>
    <sheetView workbookViewId="0">
      <selection activeCell="A2" sqref="A2"/>
    </sheetView>
  </sheetViews>
  <sheetFormatPr defaultRowHeight="12.75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>
      <c r="B2" s="77" t="s">
        <v>151</v>
      </c>
      <c r="C2" s="78"/>
      <c r="D2" s="78"/>
      <c r="E2" s="78"/>
      <c r="F2" s="78"/>
      <c r="G2" s="78"/>
      <c r="H2" s="78"/>
      <c r="I2" s="78"/>
      <c r="J2" s="78"/>
      <c r="K2" s="79"/>
    </row>
    <row r="3" spans="2:11">
      <c r="B3" s="80" t="s">
        <v>144</v>
      </c>
      <c r="C3" s="81"/>
      <c r="D3" s="81"/>
      <c r="E3" s="81"/>
      <c r="F3" s="81"/>
      <c r="G3" s="81"/>
      <c r="H3" s="81"/>
      <c r="I3" s="81"/>
      <c r="J3" s="81"/>
      <c r="K3" s="82"/>
    </row>
    <row r="4" spans="2:11" ht="30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>
      <c r="B5" s="1">
        <v>1</v>
      </c>
      <c r="C5" s="2" t="s">
        <v>42</v>
      </c>
      <c r="D5" s="7">
        <v>0</v>
      </c>
      <c r="E5" s="7">
        <v>1.795937060689063E-2</v>
      </c>
      <c r="F5" s="7">
        <v>0.26123083588793267</v>
      </c>
      <c r="G5" s="7">
        <v>4.9740555221097632E-3</v>
      </c>
      <c r="H5" s="7">
        <v>0</v>
      </c>
      <c r="I5" s="7">
        <v>0</v>
      </c>
      <c r="J5" s="7">
        <v>0</v>
      </c>
      <c r="K5" s="5">
        <v>0</v>
      </c>
    </row>
    <row r="6" spans="2:11">
      <c r="B6" s="1">
        <v>2</v>
      </c>
      <c r="C6" s="3" t="s">
        <v>43</v>
      </c>
      <c r="D6" s="7">
        <v>0.96593170862611666</v>
      </c>
      <c r="E6" s="7">
        <v>4.4973667440700256</v>
      </c>
      <c r="F6" s="7">
        <v>7.413165821031229</v>
      </c>
      <c r="G6" s="7">
        <v>0.17506154080239986</v>
      </c>
      <c r="H6" s="7">
        <v>0</v>
      </c>
      <c r="I6" s="7">
        <v>0</v>
      </c>
      <c r="J6" s="7">
        <v>7.6666402188728305E-2</v>
      </c>
      <c r="K6" s="5">
        <v>0</v>
      </c>
    </row>
    <row r="7" spans="2:11">
      <c r="B7" s="1">
        <v>3</v>
      </c>
      <c r="C7" s="2" t="s">
        <v>44</v>
      </c>
      <c r="D7" s="7">
        <v>0</v>
      </c>
      <c r="E7" s="7">
        <v>4.3715536906718012E-2</v>
      </c>
      <c r="F7" s="7">
        <v>2.9146729157420767E-2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>
      <c r="B8" s="1">
        <v>4</v>
      </c>
      <c r="C8" s="3" t="s">
        <v>45</v>
      </c>
      <c r="D8" s="7">
        <v>41.0003681927709</v>
      </c>
      <c r="E8" s="7">
        <v>27.076864562280157</v>
      </c>
      <c r="F8" s="7">
        <v>7.0457617777120047</v>
      </c>
      <c r="G8" s="7">
        <v>0.26738175971211364</v>
      </c>
      <c r="H8" s="7">
        <v>0</v>
      </c>
      <c r="I8" s="7">
        <v>0</v>
      </c>
      <c r="J8" s="7">
        <v>0</v>
      </c>
      <c r="K8" s="5">
        <v>0</v>
      </c>
    </row>
    <row r="9" spans="2:11">
      <c r="B9" s="1">
        <v>5</v>
      </c>
      <c r="C9" s="3" t="s">
        <v>46</v>
      </c>
      <c r="D9" s="7">
        <v>6.1025816383713778</v>
      </c>
      <c r="E9" s="7">
        <v>42.518871018789994</v>
      </c>
      <c r="F9" s="7">
        <v>35.920445697577861</v>
      </c>
      <c r="G9" s="7">
        <v>1.2703785718764502</v>
      </c>
      <c r="H9" s="7">
        <v>0</v>
      </c>
      <c r="I9" s="7">
        <v>0</v>
      </c>
      <c r="J9" s="7">
        <v>0.19429731645071344</v>
      </c>
      <c r="K9" s="5">
        <v>0</v>
      </c>
    </row>
    <row r="10" spans="2:11">
      <c r="B10" s="1">
        <v>6</v>
      </c>
      <c r="C10" s="3" t="s">
        <v>47</v>
      </c>
      <c r="D10" s="7">
        <v>0.32261051558714093</v>
      </c>
      <c r="E10" s="7">
        <v>2.1423088011756262</v>
      </c>
      <c r="F10" s="7">
        <v>3.6056221809997711</v>
      </c>
      <c r="G10" s="7">
        <v>9.4119295062788697E-2</v>
      </c>
      <c r="H10" s="7">
        <v>0</v>
      </c>
      <c r="I10" s="7">
        <v>0</v>
      </c>
      <c r="J10" s="7">
        <v>7.7769370542393691E-4</v>
      </c>
      <c r="K10" s="5">
        <v>0</v>
      </c>
    </row>
    <row r="11" spans="2:11">
      <c r="B11" s="1">
        <v>7</v>
      </c>
      <c r="C11" s="3" t="s">
        <v>48</v>
      </c>
      <c r="D11" s="7">
        <v>3.3332866930102081</v>
      </c>
      <c r="E11" s="7">
        <v>22.519417840040884</v>
      </c>
      <c r="F11" s="7">
        <v>18.01163600674391</v>
      </c>
      <c r="G11" s="7">
        <v>0.9227811469320667</v>
      </c>
      <c r="H11" s="7">
        <v>0</v>
      </c>
      <c r="I11" s="7">
        <v>0</v>
      </c>
      <c r="J11" s="7">
        <v>0</v>
      </c>
      <c r="K11" s="5">
        <v>0</v>
      </c>
    </row>
    <row r="12" spans="2:11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>
      <c r="B14" s="1">
        <v>10</v>
      </c>
      <c r="C14" s="3" t="s">
        <v>51</v>
      </c>
      <c r="D14" s="7">
        <v>0.35941855729004968</v>
      </c>
      <c r="E14" s="7">
        <v>102.62971249463004</v>
      </c>
      <c r="F14" s="7">
        <v>10.3121653089289</v>
      </c>
      <c r="G14" s="7">
        <v>0.59194613990443612</v>
      </c>
      <c r="H14" s="7">
        <v>0</v>
      </c>
      <c r="I14" s="7">
        <v>0</v>
      </c>
      <c r="J14" s="7">
        <v>1.2211561953574398E-2</v>
      </c>
      <c r="K14" s="5">
        <v>0</v>
      </c>
    </row>
    <row r="15" spans="2:11">
      <c r="B15" s="1">
        <v>11</v>
      </c>
      <c r="C15" s="3" t="s">
        <v>52</v>
      </c>
      <c r="D15" s="7">
        <v>350.26279184527681</v>
      </c>
      <c r="E15" s="7">
        <v>379.47517450671825</v>
      </c>
      <c r="F15" s="7">
        <v>105.204108841718</v>
      </c>
      <c r="G15" s="7">
        <v>7.907471538545229</v>
      </c>
      <c r="H15" s="7">
        <v>0</v>
      </c>
      <c r="I15" s="7">
        <v>0</v>
      </c>
      <c r="J15" s="7">
        <v>0.12911559935195441</v>
      </c>
      <c r="K15" s="5">
        <v>0</v>
      </c>
    </row>
    <row r="16" spans="2:11">
      <c r="B16" s="1">
        <v>12</v>
      </c>
      <c r="C16" s="3" t="s">
        <v>53</v>
      </c>
      <c r="D16" s="7">
        <v>80.195893521288738</v>
      </c>
      <c r="E16" s="7">
        <v>23.070257699953796</v>
      </c>
      <c r="F16" s="7">
        <v>6.6001236569062831</v>
      </c>
      <c r="G16" s="7">
        <v>0.34425014730414749</v>
      </c>
      <c r="H16" s="7">
        <v>0</v>
      </c>
      <c r="I16" s="7">
        <v>0</v>
      </c>
      <c r="J16" s="7">
        <v>2.2895145840585371E-2</v>
      </c>
      <c r="K16" s="5">
        <v>0</v>
      </c>
    </row>
    <row r="17" spans="2:11">
      <c r="B17" s="1">
        <v>13</v>
      </c>
      <c r="C17" s="3" t="s">
        <v>54</v>
      </c>
      <c r="D17" s="7">
        <v>0.11343306192884194</v>
      </c>
      <c r="E17" s="7">
        <v>0.20873253829946448</v>
      </c>
      <c r="F17" s="7">
        <v>0.72411772391860263</v>
      </c>
      <c r="G17" s="7">
        <v>1.8142137917250976E-2</v>
      </c>
      <c r="H17" s="7">
        <v>0</v>
      </c>
      <c r="I17" s="7">
        <v>0</v>
      </c>
      <c r="J17" s="7">
        <v>7.8947761993594851E-4</v>
      </c>
      <c r="K17" s="5">
        <v>0</v>
      </c>
    </row>
    <row r="18" spans="2:11">
      <c r="B18" s="1">
        <v>14</v>
      </c>
      <c r="C18" s="3" t="s">
        <v>55</v>
      </c>
      <c r="D18" s="7">
        <v>0.23508941281408907</v>
      </c>
      <c r="E18" s="7">
        <v>1.6681005310827384</v>
      </c>
      <c r="F18" s="7">
        <v>4.1624263077543926</v>
      </c>
      <c r="G18" s="7">
        <v>0.12744245968818105</v>
      </c>
      <c r="H18" s="7">
        <v>0</v>
      </c>
      <c r="I18" s="7">
        <v>0</v>
      </c>
      <c r="J18" s="7">
        <v>1.2823989997569143E-4</v>
      </c>
      <c r="K18" s="5">
        <v>0</v>
      </c>
    </row>
    <row r="19" spans="2:11">
      <c r="B19" s="1">
        <v>15</v>
      </c>
      <c r="C19" s="3" t="s">
        <v>56</v>
      </c>
      <c r="D19" s="7">
        <v>6.8933934101143519</v>
      </c>
      <c r="E19" s="7">
        <v>32.40270121524906</v>
      </c>
      <c r="F19" s="7">
        <v>34.468041979265038</v>
      </c>
      <c r="G19" s="7">
        <v>1.6810856726752204</v>
      </c>
      <c r="H19" s="7">
        <v>0</v>
      </c>
      <c r="I19" s="7">
        <v>0</v>
      </c>
      <c r="J19" s="7">
        <v>0</v>
      </c>
      <c r="K19" s="5">
        <v>0</v>
      </c>
    </row>
    <row r="20" spans="2:11">
      <c r="B20" s="1">
        <v>16</v>
      </c>
      <c r="C20" s="3" t="s">
        <v>57</v>
      </c>
      <c r="D20" s="7">
        <v>773.96595585718057</v>
      </c>
      <c r="E20" s="7">
        <v>318.73930473876896</v>
      </c>
      <c r="F20" s="7">
        <v>101.11079985026515</v>
      </c>
      <c r="G20" s="7">
        <v>1.6830687585593507</v>
      </c>
      <c r="H20" s="7">
        <v>0</v>
      </c>
      <c r="I20" s="7">
        <v>0</v>
      </c>
      <c r="J20" s="7">
        <v>6.7932395917864579</v>
      </c>
      <c r="K20" s="5">
        <v>0</v>
      </c>
    </row>
    <row r="21" spans="2:11">
      <c r="B21" s="1">
        <v>17</v>
      </c>
      <c r="C21" s="3" t="s">
        <v>58</v>
      </c>
      <c r="D21" s="7">
        <v>35.393214503443026</v>
      </c>
      <c r="E21" s="7">
        <v>40.081944874187414</v>
      </c>
      <c r="F21" s="7">
        <v>59.728826170986444</v>
      </c>
      <c r="G21" s="7">
        <v>1.0103996849712444</v>
      </c>
      <c r="H21" s="7">
        <v>0</v>
      </c>
      <c r="I21" s="7">
        <v>0</v>
      </c>
      <c r="J21" s="7">
        <v>0.23584522610357397</v>
      </c>
      <c r="K21" s="5">
        <v>0</v>
      </c>
    </row>
    <row r="22" spans="2:11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>
      <c r="B23" s="1">
        <v>19</v>
      </c>
      <c r="C23" s="3" t="s">
        <v>60</v>
      </c>
      <c r="D23" s="7">
        <v>21.681083746213567</v>
      </c>
      <c r="E23" s="7">
        <v>32.990897023227845</v>
      </c>
      <c r="F23" s="7">
        <v>83.00119363724562</v>
      </c>
      <c r="G23" s="7">
        <v>1.3881329497673203</v>
      </c>
      <c r="H23" s="7">
        <v>0</v>
      </c>
      <c r="I23" s="7">
        <v>0</v>
      </c>
      <c r="J23" s="7">
        <v>0.34241596956187675</v>
      </c>
      <c r="K23" s="5">
        <v>0</v>
      </c>
    </row>
    <row r="24" spans="2:11">
      <c r="B24" s="1">
        <v>20</v>
      </c>
      <c r="C24" s="3" t="s">
        <v>61</v>
      </c>
      <c r="D24" s="7">
        <v>6459.8718194094799</v>
      </c>
      <c r="E24" s="7">
        <v>3514.6464325357651</v>
      </c>
      <c r="F24" s="7">
        <v>296.09461174124158</v>
      </c>
      <c r="G24" s="7">
        <v>12.236959334315365</v>
      </c>
      <c r="H24" s="7">
        <v>0</v>
      </c>
      <c r="I24" s="7">
        <v>0</v>
      </c>
      <c r="J24" s="7">
        <v>893.84390639159687</v>
      </c>
      <c r="K24" s="5">
        <v>0</v>
      </c>
    </row>
    <row r="25" spans="2:11">
      <c r="B25" s="1">
        <v>21</v>
      </c>
      <c r="C25" s="2" t="s">
        <v>62</v>
      </c>
      <c r="D25" s="7">
        <v>1.6922736295822647E-5</v>
      </c>
      <c r="E25" s="7">
        <v>2.5423803871904911E-2</v>
      </c>
      <c r="F25" s="7">
        <v>6.2317084962939535E-2</v>
      </c>
      <c r="G25" s="7">
        <v>0</v>
      </c>
      <c r="H25" s="7">
        <v>0</v>
      </c>
      <c r="I25" s="7">
        <v>0</v>
      </c>
      <c r="J25" s="7">
        <v>0</v>
      </c>
      <c r="K25" s="5">
        <v>0</v>
      </c>
    </row>
    <row r="26" spans="2:11">
      <c r="B26" s="1">
        <v>22</v>
      </c>
      <c r="C26" s="3" t="s">
        <v>63</v>
      </c>
      <c r="D26" s="7">
        <v>2.2391121778192125E-2</v>
      </c>
      <c r="E26" s="7">
        <v>5.2852901836885166E-2</v>
      </c>
      <c r="F26" s="7">
        <v>0.48378834009711313</v>
      </c>
      <c r="G26" s="7">
        <v>3.6550561354074173E-3</v>
      </c>
      <c r="H26" s="7">
        <v>0</v>
      </c>
      <c r="I26" s="7">
        <v>0</v>
      </c>
      <c r="J26" s="7">
        <v>0</v>
      </c>
      <c r="K26" s="5">
        <v>0</v>
      </c>
    </row>
    <row r="27" spans="2:11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>
      <c r="B28" s="1">
        <v>24</v>
      </c>
      <c r="C28" s="2" t="s">
        <v>65</v>
      </c>
      <c r="D28" s="7">
        <v>0</v>
      </c>
      <c r="E28" s="7">
        <v>6.0595804307026345E-2</v>
      </c>
      <c r="F28" s="7">
        <v>3.4918472552529792E-2</v>
      </c>
      <c r="G28" s="7">
        <v>2.9313479871591031E-3</v>
      </c>
      <c r="H28" s="7">
        <v>0</v>
      </c>
      <c r="I28" s="7">
        <v>0</v>
      </c>
      <c r="J28" s="7">
        <v>0</v>
      </c>
      <c r="K28" s="5">
        <v>0</v>
      </c>
    </row>
    <row r="29" spans="2:11">
      <c r="B29" s="1">
        <v>25</v>
      </c>
      <c r="C29" s="3" t="s">
        <v>66</v>
      </c>
      <c r="D29" s="7">
        <v>361.42536502334093</v>
      </c>
      <c r="E29" s="7">
        <v>482.06034263038578</v>
      </c>
      <c r="F29" s="7">
        <v>32.063416281764248</v>
      </c>
      <c r="G29" s="7">
        <v>1.8257094613286389</v>
      </c>
      <c r="H29" s="7">
        <v>0</v>
      </c>
      <c r="I29" s="7">
        <v>0</v>
      </c>
      <c r="J29" s="7">
        <v>0.1140687405358642</v>
      </c>
      <c r="K29" s="5">
        <v>0</v>
      </c>
    </row>
    <row r="30" spans="2:11">
      <c r="B30" s="1">
        <v>26</v>
      </c>
      <c r="C30" s="3" t="s">
        <v>67</v>
      </c>
      <c r="D30" s="7">
        <v>2.4210902570887898</v>
      </c>
      <c r="E30" s="7">
        <v>10.317571617040047</v>
      </c>
      <c r="F30" s="7">
        <v>11.053153587934373</v>
      </c>
      <c r="G30" s="7">
        <v>0.32863284955149874</v>
      </c>
      <c r="H30" s="7">
        <v>0</v>
      </c>
      <c r="I30" s="7">
        <v>0</v>
      </c>
      <c r="J30" s="7">
        <v>2.1937925504598194E-2</v>
      </c>
      <c r="K30" s="5">
        <v>0</v>
      </c>
    </row>
    <row r="31" spans="2:11">
      <c r="B31" s="1">
        <v>27</v>
      </c>
      <c r="C31" s="3" t="s">
        <v>16</v>
      </c>
      <c r="D31" s="7">
        <v>8.9228262955088206E-2</v>
      </c>
      <c r="E31" s="7">
        <v>5.498167146543719</v>
      </c>
      <c r="F31" s="7">
        <v>1.3483181417229748</v>
      </c>
      <c r="G31" s="7">
        <v>1.8367798560529836E-2</v>
      </c>
      <c r="H31" s="7">
        <v>0</v>
      </c>
      <c r="I31" s="7">
        <v>0</v>
      </c>
      <c r="J31" s="7">
        <v>2.2630791812006676</v>
      </c>
      <c r="K31" s="5">
        <v>0</v>
      </c>
    </row>
    <row r="32" spans="2:11">
      <c r="B32" s="1">
        <v>28</v>
      </c>
      <c r="C32" s="3" t="s">
        <v>68</v>
      </c>
      <c r="D32" s="7">
        <v>14.467799413649155</v>
      </c>
      <c r="E32" s="7">
        <v>0.6710344673099321</v>
      </c>
      <c r="F32" s="7">
        <v>1.0349615573640523</v>
      </c>
      <c r="G32" s="7">
        <v>2.9854765327760515E-3</v>
      </c>
      <c r="H32" s="7">
        <v>0</v>
      </c>
      <c r="I32" s="7">
        <v>0</v>
      </c>
      <c r="J32" s="7">
        <v>0</v>
      </c>
      <c r="K32" s="5">
        <v>0</v>
      </c>
    </row>
    <row r="33" spans="2:11">
      <c r="B33" s="1">
        <v>29</v>
      </c>
      <c r="C33" s="3" t="s">
        <v>69</v>
      </c>
      <c r="D33" s="7">
        <v>2.4097820952070554</v>
      </c>
      <c r="E33" s="7">
        <v>25.618756360544953</v>
      </c>
      <c r="F33" s="7">
        <v>24.467315464071966</v>
      </c>
      <c r="G33" s="7">
        <v>0.62082875723335529</v>
      </c>
      <c r="H33" s="7">
        <v>0</v>
      </c>
      <c r="I33" s="7">
        <v>0</v>
      </c>
      <c r="J33" s="7">
        <v>1.2584331188899187E-3</v>
      </c>
      <c r="K33" s="5">
        <v>0</v>
      </c>
    </row>
    <row r="34" spans="2:11">
      <c r="B34" s="1">
        <v>30</v>
      </c>
      <c r="C34" s="3" t="s">
        <v>70</v>
      </c>
      <c r="D34" s="7">
        <v>73.320099949549146</v>
      </c>
      <c r="E34" s="7">
        <v>99.4197356509885</v>
      </c>
      <c r="F34" s="7">
        <v>23.707653393650791</v>
      </c>
      <c r="G34" s="7">
        <v>0.31574007205550098</v>
      </c>
      <c r="H34" s="7">
        <v>0</v>
      </c>
      <c r="I34" s="7">
        <v>0</v>
      </c>
      <c r="J34" s="7">
        <v>0.19706651203991488</v>
      </c>
      <c r="K34" s="5">
        <v>0</v>
      </c>
    </row>
    <row r="35" spans="2:11">
      <c r="B35" s="1">
        <v>31</v>
      </c>
      <c r="C35" s="2" t="s">
        <v>71</v>
      </c>
      <c r="D35" s="7">
        <v>2.600360288534771</v>
      </c>
      <c r="E35" s="7">
        <v>0.25323085852200239</v>
      </c>
      <c r="F35" s="7">
        <v>0.14365380155674329</v>
      </c>
      <c r="G35" s="7">
        <v>0</v>
      </c>
      <c r="H35" s="7">
        <v>0</v>
      </c>
      <c r="I35" s="7">
        <v>0</v>
      </c>
      <c r="J35" s="7">
        <v>0</v>
      </c>
      <c r="K35" s="5">
        <v>0</v>
      </c>
    </row>
    <row r="36" spans="2:11">
      <c r="B36" s="1">
        <v>32</v>
      </c>
      <c r="C36" s="3" t="s">
        <v>72</v>
      </c>
      <c r="D36" s="7">
        <v>1282.5335452379163</v>
      </c>
      <c r="E36" s="7">
        <v>198.70370952608917</v>
      </c>
      <c r="F36" s="7">
        <v>34.035331862397022</v>
      </c>
      <c r="G36" s="7">
        <v>0.87325354383527587</v>
      </c>
      <c r="H36" s="7">
        <v>0</v>
      </c>
      <c r="I36" s="7">
        <v>0</v>
      </c>
      <c r="J36" s="7">
        <v>5.7719361857780885E-2</v>
      </c>
      <c r="K36" s="5">
        <v>0</v>
      </c>
    </row>
    <row r="37" spans="2:11">
      <c r="B37" s="1">
        <v>33</v>
      </c>
      <c r="C37" s="3" t="s">
        <v>103</v>
      </c>
      <c r="D37" s="7">
        <v>114.14199028152773</v>
      </c>
      <c r="E37" s="7">
        <v>219.21319327756828</v>
      </c>
      <c r="F37" s="7">
        <v>22.139824111309895</v>
      </c>
      <c r="G37" s="7">
        <v>1.8340941641121791</v>
      </c>
      <c r="H37" s="7">
        <v>0</v>
      </c>
      <c r="I37" s="7">
        <v>0</v>
      </c>
      <c r="J37" s="7">
        <v>0.33282751808886085</v>
      </c>
      <c r="K37" s="5">
        <v>0</v>
      </c>
    </row>
    <row r="38" spans="2:11">
      <c r="B38" s="1">
        <v>34</v>
      </c>
      <c r="C38" s="3" t="s">
        <v>73</v>
      </c>
      <c r="D38" s="7">
        <v>3.1859376890456911E-2</v>
      </c>
      <c r="E38" s="7">
        <v>7.2119069528553154E-2</v>
      </c>
      <c r="F38" s="7">
        <v>0.62231273771809348</v>
      </c>
      <c r="G38" s="7">
        <v>7.0254408780453517E-3</v>
      </c>
      <c r="H38" s="7">
        <v>0</v>
      </c>
      <c r="I38" s="7">
        <v>0</v>
      </c>
      <c r="J38" s="7">
        <v>2.2283771722184193E-3</v>
      </c>
      <c r="K38" s="5">
        <v>0</v>
      </c>
    </row>
    <row r="39" spans="2:11">
      <c r="B39" s="1">
        <v>35</v>
      </c>
      <c r="C39" s="3" t="s">
        <v>74</v>
      </c>
      <c r="D39" s="7">
        <v>22.829661398677104</v>
      </c>
      <c r="E39" s="7">
        <v>132.82579399348859</v>
      </c>
      <c r="F39" s="7">
        <v>129.35428412577747</v>
      </c>
      <c r="G39" s="7">
        <v>4.4123799840817677</v>
      </c>
      <c r="H39" s="7">
        <v>0</v>
      </c>
      <c r="I39" s="7">
        <v>0</v>
      </c>
      <c r="J39" s="7">
        <v>0.53844378591612718</v>
      </c>
      <c r="K39" s="5">
        <v>0</v>
      </c>
    </row>
    <row r="40" spans="2:11">
      <c r="B40" s="1">
        <v>36</v>
      </c>
      <c r="C40" s="3" t="s">
        <v>75</v>
      </c>
      <c r="D40" s="7">
        <v>0.14298611740932798</v>
      </c>
      <c r="E40" s="7">
        <v>6.5200340389032103</v>
      </c>
      <c r="F40" s="7">
        <v>5.6963869647027705</v>
      </c>
      <c r="G40" s="7">
        <v>0.57316656495887253</v>
      </c>
      <c r="H40" s="7">
        <v>0</v>
      </c>
      <c r="I40" s="7">
        <v>0</v>
      </c>
      <c r="J40" s="7">
        <v>0</v>
      </c>
      <c r="K40" s="5">
        <v>0</v>
      </c>
    </row>
    <row r="41" spans="2:11">
      <c r="B41" s="1">
        <v>37</v>
      </c>
      <c r="C41" s="3" t="s">
        <v>76</v>
      </c>
      <c r="D41" s="7">
        <v>256.65904159861753</v>
      </c>
      <c r="E41" s="7">
        <v>224.96689595678745</v>
      </c>
      <c r="F41" s="7">
        <v>79.042635421077932</v>
      </c>
      <c r="G41" s="7">
        <v>3.5842370002266271</v>
      </c>
      <c r="H41" s="7">
        <v>0</v>
      </c>
      <c r="I41" s="7">
        <v>0</v>
      </c>
      <c r="J41" s="7">
        <v>1.8217730564457457</v>
      </c>
      <c r="K41" s="5">
        <v>0</v>
      </c>
    </row>
    <row r="42" spans="2:11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Sarang</cp:lastModifiedBy>
  <cp:lastPrinted>2014-03-24T10:58:12Z</cp:lastPrinted>
  <dcterms:created xsi:type="dcterms:W3CDTF">2014-01-06T04:43:23Z</dcterms:created>
  <dcterms:modified xsi:type="dcterms:W3CDTF">2016-12-09T06:27:19Z</dcterms:modified>
</cp:coreProperties>
</file>