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  <sheet name="Annexure B Frmt vote cast by MF" sheetId="11" r:id="rId3"/>
  </sheets>
  <definedNames>
    <definedName name="_xlnm._FilterDatabase" localSheetId="1" hidden="1">'Anex A2 Frmt AUM stateUT wise '!$B$4:$L$41</definedName>
  </definedNames>
  <calcPr calcId="125725"/>
</workbook>
</file>

<file path=xl/calcChain.xml><?xml version="1.0" encoding="utf-8"?>
<calcChain xmlns="http://schemas.openxmlformats.org/spreadsheetml/2006/main">
  <c r="BK86" i="8"/>
  <c r="BK57"/>
  <c r="BK56"/>
  <c r="BK38"/>
  <c r="BK39"/>
  <c r="BK51" s="1"/>
  <c r="BK40"/>
  <c r="BK41"/>
  <c r="BK42"/>
  <c r="BK43"/>
  <c r="BK44"/>
  <c r="BK45"/>
  <c r="BK46"/>
  <c r="BK47"/>
  <c r="BK48"/>
  <c r="BK49"/>
  <c r="BK50"/>
  <c r="BK37"/>
  <c r="BK15"/>
  <c r="BK16"/>
  <c r="BK17"/>
  <c r="BK18"/>
  <c r="BK19"/>
  <c r="BK20"/>
  <c r="BK21"/>
  <c r="BK22"/>
  <c r="BK23"/>
  <c r="BK24"/>
  <c r="BK25"/>
  <c r="BK26"/>
  <c r="BK27"/>
  <c r="BK28"/>
  <c r="BK14"/>
  <c r="BK11"/>
  <c r="BK8"/>
  <c r="BK78"/>
  <c r="BK61"/>
  <c r="BK62"/>
  <c r="BK63"/>
  <c r="BK64"/>
  <c r="BK65"/>
  <c r="BK66"/>
  <c r="BK67"/>
  <c r="BK68"/>
  <c r="BK69"/>
  <c r="BK70"/>
  <c r="BK71"/>
  <c r="BK72"/>
  <c r="BK60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AG29"/>
  <c r="AH29"/>
  <c r="AI29"/>
  <c r="AJ29"/>
  <c r="AK29"/>
  <c r="AL29"/>
  <c r="AM29"/>
  <c r="AN29"/>
  <c r="AO29"/>
  <c r="AP29"/>
  <c r="AQ29"/>
  <c r="AR29"/>
  <c r="AS29"/>
  <c r="AT29"/>
  <c r="AU29"/>
  <c r="AV29"/>
  <c r="AW29"/>
  <c r="AX29"/>
  <c r="AY29"/>
  <c r="AZ29"/>
  <c r="BA29"/>
  <c r="BB29"/>
  <c r="BC29"/>
  <c r="BD29"/>
  <c r="BE29"/>
  <c r="BF29"/>
  <c r="BG29"/>
  <c r="BH29"/>
  <c r="BI29"/>
  <c r="BJ29"/>
  <c r="BK29"/>
  <c r="C29"/>
  <c r="E43" i="12"/>
  <c r="F43"/>
  <c r="D73" i="8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AX73"/>
  <c r="AY73"/>
  <c r="AZ73"/>
  <c r="BA73"/>
  <c r="BB73"/>
  <c r="BC73"/>
  <c r="BD73"/>
  <c r="BE73"/>
  <c r="BF73"/>
  <c r="BG73"/>
  <c r="BH73"/>
  <c r="BI73"/>
  <c r="BJ73"/>
  <c r="BK73"/>
  <c r="C73"/>
  <c r="D87"/>
  <c r="D88" s="1"/>
  <c r="E87"/>
  <c r="E88" s="1"/>
  <c r="F87"/>
  <c r="F88" s="1"/>
  <c r="G87"/>
  <c r="G88" s="1"/>
  <c r="H87"/>
  <c r="H88" s="1"/>
  <c r="I87"/>
  <c r="I88" s="1"/>
  <c r="J87"/>
  <c r="J88" s="1"/>
  <c r="K87"/>
  <c r="K88" s="1"/>
  <c r="L87"/>
  <c r="L88" s="1"/>
  <c r="M87"/>
  <c r="M88" s="1"/>
  <c r="N87"/>
  <c r="N88" s="1"/>
  <c r="O87"/>
  <c r="O88" s="1"/>
  <c r="P87"/>
  <c r="P88" s="1"/>
  <c r="Q87"/>
  <c r="Q88" s="1"/>
  <c r="R87"/>
  <c r="R88" s="1"/>
  <c r="S87"/>
  <c r="S88" s="1"/>
  <c r="T87"/>
  <c r="T88" s="1"/>
  <c r="U87"/>
  <c r="U88" s="1"/>
  <c r="V87"/>
  <c r="V88" s="1"/>
  <c r="W87"/>
  <c r="W88" s="1"/>
  <c r="X87"/>
  <c r="X88" s="1"/>
  <c r="Y87"/>
  <c r="Y88" s="1"/>
  <c r="Z87"/>
  <c r="Z88" s="1"/>
  <c r="AA87"/>
  <c r="AA88" s="1"/>
  <c r="AB87"/>
  <c r="AB88" s="1"/>
  <c r="AC87"/>
  <c r="AC88" s="1"/>
  <c r="AD87"/>
  <c r="AD88" s="1"/>
  <c r="AE87"/>
  <c r="AE88" s="1"/>
  <c r="AF87"/>
  <c r="AF88" s="1"/>
  <c r="AG87"/>
  <c r="AG88" s="1"/>
  <c r="AH87"/>
  <c r="AH88" s="1"/>
  <c r="AI87"/>
  <c r="AI88" s="1"/>
  <c r="AJ87"/>
  <c r="AJ88" s="1"/>
  <c r="AK87"/>
  <c r="AK88" s="1"/>
  <c r="AL87"/>
  <c r="AL88" s="1"/>
  <c r="AM87"/>
  <c r="AM88" s="1"/>
  <c r="AN87"/>
  <c r="AN88" s="1"/>
  <c r="AO87"/>
  <c r="AO88" s="1"/>
  <c r="AP87"/>
  <c r="AP88" s="1"/>
  <c r="AQ87"/>
  <c r="AQ88" s="1"/>
  <c r="AR87"/>
  <c r="AR88" s="1"/>
  <c r="AS87"/>
  <c r="AS88" s="1"/>
  <c r="AT87"/>
  <c r="AT88" s="1"/>
  <c r="AU87"/>
  <c r="AU88" s="1"/>
  <c r="AV87"/>
  <c r="AV88" s="1"/>
  <c r="AW87"/>
  <c r="AW88" s="1"/>
  <c r="AX87"/>
  <c r="AX88" s="1"/>
  <c r="AY87"/>
  <c r="AY88" s="1"/>
  <c r="AZ87"/>
  <c r="AZ88" s="1"/>
  <c r="BA87"/>
  <c r="BA88" s="1"/>
  <c r="BB87"/>
  <c r="BB88" s="1"/>
  <c r="BC87"/>
  <c r="BC88" s="1"/>
  <c r="BD87"/>
  <c r="BD88" s="1"/>
  <c r="BE87"/>
  <c r="BE88" s="1"/>
  <c r="BF87"/>
  <c r="BF88" s="1"/>
  <c r="BG87"/>
  <c r="BG88" s="1"/>
  <c r="BH87"/>
  <c r="BH88" s="1"/>
  <c r="BI87"/>
  <c r="BI88" s="1"/>
  <c r="BJ87"/>
  <c r="BJ88" s="1"/>
  <c r="BK87"/>
  <c r="BK88" s="1"/>
  <c r="C87"/>
  <c r="C88" s="1"/>
  <c r="D79"/>
  <c r="E79"/>
  <c r="F79"/>
  <c r="G79"/>
  <c r="H79"/>
  <c r="I79"/>
  <c r="J79"/>
  <c r="K79"/>
  <c r="L79"/>
  <c r="M79"/>
  <c r="N79"/>
  <c r="O79"/>
  <c r="P79"/>
  <c r="Q79"/>
  <c r="R79"/>
  <c r="S79"/>
  <c r="T79"/>
  <c r="U79"/>
  <c r="V79"/>
  <c r="W79"/>
  <c r="X79"/>
  <c r="Y79"/>
  <c r="Z79"/>
  <c r="AA79"/>
  <c r="AB79"/>
  <c r="AC79"/>
  <c r="AD79"/>
  <c r="AE79"/>
  <c r="AF79"/>
  <c r="AG79"/>
  <c r="AH79"/>
  <c r="AI79"/>
  <c r="AJ79"/>
  <c r="AK79"/>
  <c r="AL79"/>
  <c r="AM79"/>
  <c r="AN79"/>
  <c r="AO79"/>
  <c r="AP79"/>
  <c r="AQ79"/>
  <c r="AR79"/>
  <c r="AS79"/>
  <c r="AT79"/>
  <c r="AU79"/>
  <c r="AV79"/>
  <c r="AW79"/>
  <c r="AX79"/>
  <c r="AY79"/>
  <c r="AZ79"/>
  <c r="BA79"/>
  <c r="BB79"/>
  <c r="BC79"/>
  <c r="BD79"/>
  <c r="BE79"/>
  <c r="BF79"/>
  <c r="BG79"/>
  <c r="BH79"/>
  <c r="BI79"/>
  <c r="BJ79"/>
  <c r="BK79"/>
  <c r="C79"/>
  <c r="AV58"/>
  <c r="AV74" s="1"/>
  <c r="AW58"/>
  <c r="AX58"/>
  <c r="AY58"/>
  <c r="AZ58"/>
  <c r="AZ74" s="1"/>
  <c r="BA58"/>
  <c r="BB58"/>
  <c r="BC58"/>
  <c r="BD58"/>
  <c r="BE58"/>
  <c r="BF58"/>
  <c r="BG58"/>
  <c r="BH58"/>
  <c r="BI58"/>
  <c r="BJ58"/>
  <c r="BK58"/>
  <c r="AU58"/>
  <c r="AU74" s="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AG51"/>
  <c r="AH51"/>
  <c r="AI51"/>
  <c r="AJ51"/>
  <c r="AK51"/>
  <c r="AL51"/>
  <c r="AM51"/>
  <c r="AN51"/>
  <c r="AO51"/>
  <c r="AP51"/>
  <c r="AQ51"/>
  <c r="AR51"/>
  <c r="AS51"/>
  <c r="AT51"/>
  <c r="AU51"/>
  <c r="AV51"/>
  <c r="AW51"/>
  <c r="AX51"/>
  <c r="AY51"/>
  <c r="AZ51"/>
  <c r="BA51"/>
  <c r="BB51"/>
  <c r="BC51"/>
  <c r="BD51"/>
  <c r="BE51"/>
  <c r="BF51"/>
  <c r="BG51"/>
  <c r="BH51"/>
  <c r="BI51"/>
  <c r="BJ51"/>
  <c r="C5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C9"/>
  <c r="K6" i="12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D58" i="8"/>
  <c r="E58"/>
  <c r="E74" s="1"/>
  <c r="F58"/>
  <c r="G58"/>
  <c r="G74" s="1"/>
  <c r="H58"/>
  <c r="I58"/>
  <c r="I74" s="1"/>
  <c r="J58"/>
  <c r="K58"/>
  <c r="K74" s="1"/>
  <c r="L58"/>
  <c r="M58"/>
  <c r="M74" s="1"/>
  <c r="N58"/>
  <c r="O58"/>
  <c r="O74" s="1"/>
  <c r="P58"/>
  <c r="Q58"/>
  <c r="Q74" s="1"/>
  <c r="R58"/>
  <c r="S58"/>
  <c r="S74" s="1"/>
  <c r="T58"/>
  <c r="U58"/>
  <c r="U74" s="1"/>
  <c r="V58"/>
  <c r="W58"/>
  <c r="W74" s="1"/>
  <c r="X58"/>
  <c r="Y58"/>
  <c r="Y74" s="1"/>
  <c r="Z58"/>
  <c r="AA58"/>
  <c r="AA74" s="1"/>
  <c r="AB58"/>
  <c r="AC58"/>
  <c r="AC74" s="1"/>
  <c r="AD58"/>
  <c r="AE58"/>
  <c r="AE74" s="1"/>
  <c r="AF58"/>
  <c r="AG58"/>
  <c r="AG74" s="1"/>
  <c r="AH58"/>
  <c r="AI58"/>
  <c r="AI74" s="1"/>
  <c r="AJ58"/>
  <c r="AK58"/>
  <c r="AK74" s="1"/>
  <c r="AL58"/>
  <c r="AM58"/>
  <c r="AM74" s="1"/>
  <c r="AN58"/>
  <c r="AO58"/>
  <c r="AO74" s="1"/>
  <c r="AP58"/>
  <c r="AQ58"/>
  <c r="AQ74" s="1"/>
  <c r="AR58"/>
  <c r="AS58"/>
  <c r="AS74" s="1"/>
  <c r="AT58"/>
  <c r="AT74" s="1"/>
  <c r="C58"/>
  <c r="C74" s="1"/>
  <c r="D43" i="12"/>
  <c r="G43"/>
  <c r="H43"/>
  <c r="I43"/>
  <c r="J43"/>
  <c r="L43"/>
  <c r="BB52" i="8" l="1"/>
  <c r="AZ52"/>
  <c r="AX52"/>
  <c r="AV52"/>
  <c r="AT52"/>
  <c r="AR52"/>
  <c r="AP52"/>
  <c r="AN52"/>
  <c r="AL52"/>
  <c r="AJ52"/>
  <c r="AH52"/>
  <c r="AF52"/>
  <c r="AD52"/>
  <c r="AB52"/>
  <c r="Z52"/>
  <c r="X52"/>
  <c r="V52"/>
  <c r="T52"/>
  <c r="R52"/>
  <c r="P52"/>
  <c r="N52"/>
  <c r="L52"/>
  <c r="J52"/>
  <c r="H52"/>
  <c r="F52"/>
  <c r="D52"/>
  <c r="K5" i="12"/>
  <c r="K43" s="1"/>
  <c r="BH74" i="8"/>
  <c r="BF74"/>
  <c r="BD74"/>
  <c r="BB74"/>
  <c r="AX74"/>
  <c r="AX95" s="1"/>
  <c r="AR74"/>
  <c r="AP74"/>
  <c r="AP95" s="1"/>
  <c r="AN74"/>
  <c r="AL74"/>
  <c r="AL95" s="1"/>
  <c r="AJ74"/>
  <c r="AH74"/>
  <c r="AH95" s="1"/>
  <c r="AF74"/>
  <c r="AD74"/>
  <c r="AD95" s="1"/>
  <c r="AB74"/>
  <c r="Z74"/>
  <c r="Z95" s="1"/>
  <c r="X74"/>
  <c r="V74"/>
  <c r="V95" s="1"/>
  <c r="T74"/>
  <c r="R74"/>
  <c r="R95" s="1"/>
  <c r="P74"/>
  <c r="N74"/>
  <c r="N95" s="1"/>
  <c r="L74"/>
  <c r="J74"/>
  <c r="J95" s="1"/>
  <c r="H74"/>
  <c r="F74"/>
  <c r="F95" s="1"/>
  <c r="D74"/>
  <c r="BK52"/>
  <c r="BI52"/>
  <c r="BG52"/>
  <c r="BE52"/>
  <c r="BC52"/>
  <c r="BA52"/>
  <c r="AY52"/>
  <c r="AW52"/>
  <c r="AU52"/>
  <c r="AS52"/>
  <c r="AQ52"/>
  <c r="AO52"/>
  <c r="AM52"/>
  <c r="AK52"/>
  <c r="AI52"/>
  <c r="AG52"/>
  <c r="AE52"/>
  <c r="AC52"/>
  <c r="AA52"/>
  <c r="Y52"/>
  <c r="W52"/>
  <c r="U52"/>
  <c r="S52"/>
  <c r="Q52"/>
  <c r="O52"/>
  <c r="M52"/>
  <c r="K52"/>
  <c r="I52"/>
  <c r="G52"/>
  <c r="E52"/>
  <c r="BK74"/>
  <c r="BI74"/>
  <c r="BI95" s="1"/>
  <c r="BG74"/>
  <c r="BE74"/>
  <c r="BC74"/>
  <c r="BA74"/>
  <c r="AY74"/>
  <c r="AY95" s="1"/>
  <c r="AW74"/>
  <c r="AW95" s="1"/>
  <c r="BJ74"/>
  <c r="BE95"/>
  <c r="BC95"/>
  <c r="BA95"/>
  <c r="AU95"/>
  <c r="AS95"/>
  <c r="AQ95"/>
  <c r="AO95"/>
  <c r="AM95"/>
  <c r="AK95"/>
  <c r="AI95"/>
  <c r="AG95"/>
  <c r="AE95"/>
  <c r="AC95"/>
  <c r="AA95"/>
  <c r="Y95"/>
  <c r="W95"/>
  <c r="U95"/>
  <c r="S95"/>
  <c r="Q95"/>
  <c r="O95"/>
  <c r="M95"/>
  <c r="K95"/>
  <c r="I95"/>
  <c r="G95"/>
  <c r="E95"/>
  <c r="BB95"/>
  <c r="AT95"/>
  <c r="AR95"/>
  <c r="AN95"/>
  <c r="AJ95"/>
  <c r="AF95"/>
  <c r="AB95"/>
  <c r="X95"/>
  <c r="T95"/>
  <c r="P95"/>
  <c r="C52"/>
  <c r="C95" s="1"/>
  <c r="BJ52"/>
  <c r="BH52"/>
  <c r="BH95" s="1"/>
  <c r="BF52"/>
  <c r="BF95" s="1"/>
  <c r="BD52"/>
  <c r="BD95" s="1"/>
  <c r="AZ95"/>
  <c r="AV95"/>
  <c r="BK95" l="1"/>
  <c r="D95"/>
  <c r="H95"/>
  <c r="L95"/>
  <c r="BJ95"/>
  <c r="BG95"/>
</calcChain>
</file>

<file path=xl/sharedStrings.xml><?xml version="1.0" encoding="utf-8"?>
<sst xmlns="http://schemas.openxmlformats.org/spreadsheetml/2006/main" count="230" uniqueCount="179">
  <si>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</si>
  <si>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</si>
  <si>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</si>
  <si>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</si>
  <si>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</si>
  <si>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</si>
  <si>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</si>
  <si>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</si>
  <si>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</si>
  <si>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</si>
  <si>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</si>
  <si>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Total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</si>
  <si>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</si>
  <si>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</si>
  <si>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</si>
  <si>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</si>
  <si>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</si>
  <si>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</si>
  <si>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</si>
  <si>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</si>
  <si>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</si>
  <si>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</si>
  <si>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</si>
  <si>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</si>
  <si>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</si>
  <si>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</si>
  <si>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</si>
  <si>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</si>
  <si>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</si>
  <si>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</si>
  <si>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</si>
  <si>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</si>
  <si>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</si>
  <si>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</si>
  <si>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</si>
  <si>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</si>
  <si>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</si>
  <si>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</si>
  <si>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</si>
  <si>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</si>
  <si>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</si>
  <si>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</si>
  <si>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</si>
  <si>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</si>
  <si>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</si>
  <si>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</si>
  <si>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</si>
  <si>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</si>
  <si>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</si>
  <si>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</si>
  <si>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</si>
  <si>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</si>
  <si>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</si>
  <si>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</si>
  <si>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</si>
  <si>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</si>
  <si>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</si>
  <si>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</si>
  <si>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</si>
  <si>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</si>
  <si>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</si>
  <si>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</si>
  <si>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</si>
  <si>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</si>
  <si>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</si>
  <si>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</si>
  <si>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</si>
  <si>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</si>
  <si>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</si>
  <si>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</si>
  <si>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</si>
  <si>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</si>
  <si>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</si>
  <si>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</si>
  <si>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</si>
  <si>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</si>
  <si>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</si>
  <si>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</si>
  <si>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TOTAL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</si>
  <si>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</si>
  <si>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</si>
  <si>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</si>
  <si>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</si>
  <si>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</si>
  <si>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</si>
  <si>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</si>
  <si>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</si>
  <si>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</si>
  <si>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</si>
  <si>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</si>
  <si>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</si>
  <si>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</si>
  <si>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</si>
  <si>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</si>
  <si>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</si>
  <si>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</si>
  <si>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</si>
  <si>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</si>
  <si>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</si>
  <si>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</si>
  <si>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</si>
  <si>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</si>
  <si>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</si>
  <si>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</si>
  <si>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r>
      <t>(i)</t>
    </r>
    <r>
      <rPr>
        <b/>
        <sz val="7"/>
        <color indexed="8"/>
        <rFont val="Times New Roman"/>
        <family val="1"/>
      </rPr>
      <t xml:space="preserve">               </t>
    </r>
    <r>
      <rPr>
        <b/>
        <sz val="11"/>
        <color indexed="8"/>
        <rFont val="Arial"/>
        <family val="2"/>
      </rPr>
      <t>Revised format for disclosure of vote cast by Mutual Funds - during an individual quarter</t>
    </r>
  </si>
  <si>
    <t>Meeting Date</t>
  </si>
  <si>
    <t>Company Name</t>
  </si>
  <si>
    <t>Type of meetings (AGM/EGM)</t>
  </si>
  <si>
    <t>Proposal by Management or Shareholder</t>
  </si>
  <si>
    <t xml:space="preserve">Proposal's description </t>
  </si>
  <si>
    <t>Investee company’s Management Recommendation</t>
  </si>
  <si>
    <t>Vote (For/ Against/ Abstain)</t>
  </si>
  <si>
    <t>Reason supporting the vote decision</t>
  </si>
  <si>
    <t>Quarter</t>
  </si>
  <si>
    <t>F.Y.</t>
  </si>
  <si>
    <t xml:space="preserve">Total no. of resolutions </t>
  </si>
  <si>
    <t>Break-up of Vote decision</t>
  </si>
  <si>
    <t>For</t>
  </si>
  <si>
    <t>Against</t>
  </si>
  <si>
    <t>Abstained</t>
  </si>
  <si>
    <t xml:space="preserve">  </t>
  </si>
  <si>
    <t>Details of Votes cast during the quarter ended __, of the Financial year __-__</t>
  </si>
  <si>
    <r>
      <t>(ii)</t>
    </r>
    <r>
      <rPr>
        <b/>
        <sz val="7"/>
        <color indexed="8"/>
        <rFont val="Times New Roman"/>
        <family val="1"/>
      </rPr>
      <t xml:space="preserve">             </t>
    </r>
    <r>
      <rPr>
        <b/>
        <sz val="11"/>
        <color indexed="8"/>
        <rFont val="Arial"/>
        <family val="2"/>
      </rPr>
      <t>Revised format for disclosure of voting by Mutual Funds/AMCs during a financial year</t>
    </r>
  </si>
  <si>
    <t>Details of Votes cast during the Financial year __-__</t>
  </si>
  <si>
    <r>
      <t>(iii)</t>
    </r>
    <r>
      <rPr>
        <b/>
        <sz val="7"/>
        <color indexed="8"/>
        <rFont val="Times New Roman"/>
        <family val="1"/>
      </rPr>
      <t xml:space="preserve">           </t>
    </r>
    <r>
      <rPr>
        <b/>
        <sz val="11"/>
        <color indexed="8"/>
        <rFont val="Arial"/>
        <family val="2"/>
      </rPr>
      <t>Format of providing the summary of proxy votes cast by  Mutual Funds/AMCs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across all the investee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companies</t>
    </r>
  </si>
  <si>
    <t xml:space="preserve">Summary of Votes cast during the F.Y. ___-___ </t>
  </si>
  <si>
    <t>4 : FIIs/FPIs</t>
  </si>
  <si>
    <t>LIC NOMURA MF LIQUID FUND</t>
  </si>
  <si>
    <t>LIC NOMURA MF GILT FUND</t>
  </si>
  <si>
    <t>LIC NOMURA MF BOND FUND</t>
  </si>
  <si>
    <t>LIC NOMURA MF CAPITAL PROTECTION ORIENTED FUND - Series 1</t>
  </si>
  <si>
    <t>LIC NOMURA MF CAPITAL PROTECTION ORIENTED FUND - Series 2</t>
  </si>
  <si>
    <t>LIC NOMURA MF CAPITAL PROTECTION ORIENTED FUND - Series 3</t>
  </si>
  <si>
    <t>LIC NOMURA MF CAPITAL PROTECTION ORIENTED FUND - Series 4</t>
  </si>
  <si>
    <t>LIC NOMURA MF CHILDREN'S FUND</t>
  </si>
  <si>
    <t>LIC NOMURA MF INCOME PLUS FUND</t>
  </si>
  <si>
    <t>LIC NOMURA MF INTERVAL FUND-QUARTERLY PLAN-SERIES 2</t>
  </si>
  <si>
    <t>LIC NOMURA MF MONTHLY INCOME PLAN</t>
  </si>
  <si>
    <t>LIC NOMURA MF SAVINGS PLUS FUND</t>
  </si>
  <si>
    <t>LIC NOMURA MF TAX PLAN</t>
  </si>
  <si>
    <t>LIC NOMURA MF Unit Linked Insurance Scheme</t>
  </si>
  <si>
    <t>LIC NOMURA MF EQUITY FUND</t>
  </si>
  <si>
    <t>LIC NOMURA MF GROWTH FUND</t>
  </si>
  <si>
    <t>LIC NOMURA MF INFRASTRUCTURE FUND</t>
  </si>
  <si>
    <t>LIC NOMURA MF RGESS FUND-SERIES 1</t>
  </si>
  <si>
    <t>LIC NOMURA MF RGESS FUND-SERIES 2</t>
  </si>
  <si>
    <t>LIC NOMURA MF BALANCE FUND</t>
  </si>
  <si>
    <t>Telengana</t>
  </si>
  <si>
    <t>LIC NOMURA Mutual Fund (All figures in Rs. Crore)</t>
  </si>
  <si>
    <t>LIC NOMURA MF FMP SERIES 72</t>
  </si>
  <si>
    <t>LIC NOMURA MF FMP SERIES 76</t>
  </si>
  <si>
    <t>LIC NOMURA MF FMP SERIES 77</t>
  </si>
  <si>
    <t>LIC NOMURA MF FMP SERIES 78</t>
  </si>
  <si>
    <t>LIC NOMURA MF FMP SERIES 79</t>
  </si>
  <si>
    <t>LIC NOMURA MF FMP SERIES 80</t>
  </si>
  <si>
    <t>LIC NOMURA MF FMP SERIES 81</t>
  </si>
  <si>
    <t>LIC NOMURA MF FMP SERIES 82</t>
  </si>
  <si>
    <t>LIC NOMURA MF FMP SERIES 83</t>
  </si>
  <si>
    <t>LIC NOMURA MF FMP SERIES 85</t>
  </si>
  <si>
    <t>LIC NOMURA MF FMP SERIES 86</t>
  </si>
  <si>
    <t>LIC NOMURA MF FMP SERIES 64</t>
  </si>
  <si>
    <t>LIC NOMURA MF FMP SERIES 89</t>
  </si>
  <si>
    <t>LIC NOMURA MF CAPITAL PROTECTION ORIENTED FUND - Series 5</t>
  </si>
  <si>
    <t>LIC NOMURA MF INTERVAL FUND - SERIES 1 ANNUALLY</t>
  </si>
  <si>
    <t>LIC NOMURA MF INTERVAL FUND - SERIES 1 MONTHLY</t>
  </si>
  <si>
    <t>LIC NOMURA MF INTERVAL FUND - SERIES 1 QUARTERLY</t>
  </si>
  <si>
    <t>LIC NOMURA MF DIVERSIFIED EQUITY FUND – SERIES 1</t>
  </si>
  <si>
    <t>LIC NOMURA MF INDEX FUND NIFTY</t>
  </si>
  <si>
    <t>LIC NOMURA MF INDEX FUND SENSEX</t>
  </si>
  <si>
    <t>LIC NOMURA MF INDEX FUND SENSEX ADVANTAGE</t>
  </si>
  <si>
    <t>LIC NOMURA MF FMP SERIES 90</t>
  </si>
  <si>
    <t>LIC NOMURA MF FMP SERIES 92</t>
  </si>
  <si>
    <t>LIC NOMURA MF DIVERSIFIED EQUITY FUND – SERIES 2</t>
  </si>
  <si>
    <t>LIC NOMURA MF G-SEC LONG TERM EXCHANGE TRADED FUND</t>
  </si>
  <si>
    <t>LIC NOMURA MF MIDCAP FUND</t>
  </si>
  <si>
    <t>LIC NOMURA MF RGESS FUND-SERIES 3</t>
  </si>
  <si>
    <t>LIC NOMURA MF BANKING &amp; FINANCIAL SERVICES  FUND</t>
  </si>
  <si>
    <t>Table showing State wise /Union Territory wise contribution to AUM of category of schemes as on 30.04.2015</t>
  </si>
  <si>
    <t>LIC NOMURA MUTUAL Mutual Fund: Net Assets Under Management (AUM) as on 30/04/2015 (All figures in Rs. Crore)</t>
  </si>
</sst>
</file>

<file path=xl/styles.xml><?xml version="1.0" encoding="utf-8"?>
<styleSheet xmlns="http://schemas.openxmlformats.org/spreadsheetml/2006/main">
  <numFmts count="2">
    <numFmt numFmtId="164" formatCode="0.0000000"/>
    <numFmt numFmtId="165" formatCode="0.0000000000"/>
  </numFmts>
  <fonts count="19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i/>
      <sz val="10"/>
      <color indexed="8"/>
      <name val="Arial"/>
      <family val="2"/>
    </font>
    <font>
      <sz val="9"/>
      <color indexed="8"/>
      <name val="Arial"/>
      <family val="2"/>
      <charset val="1"/>
    </font>
    <font>
      <b/>
      <sz val="12"/>
      <color theme="1"/>
      <name val="Arial"/>
      <family val="2"/>
    </font>
    <font>
      <b/>
      <sz val="11"/>
      <color indexed="8"/>
      <name val="Arial"/>
      <family val="2"/>
    </font>
    <font>
      <b/>
      <sz val="7"/>
      <color indexed="8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107">
    <xf numFmtId="0" fontId="0" fillId="0" borderId="0" xfId="0"/>
    <xf numFmtId="0" fontId="0" fillId="0" borderId="1" xfId="0" applyBorder="1"/>
    <xf numFmtId="0" fontId="11" fillId="0" borderId="1" xfId="1" applyFont="1" applyBorder="1" applyAlignment="1">
      <alignment horizontal="center"/>
    </xf>
    <xf numFmtId="0" fontId="11" fillId="0" borderId="1" xfId="1" applyFont="1" applyBorder="1" applyAlignment="1">
      <alignment horizontal="left"/>
    </xf>
    <xf numFmtId="0" fontId="11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0" fontId="13" fillId="0" borderId="0" xfId="0" applyFont="1"/>
    <xf numFmtId="0" fontId="13" fillId="0" borderId="0" xfId="0" applyFont="1" applyAlignment="1">
      <alignment horizontal="left" indent="6"/>
    </xf>
    <xf numFmtId="0" fontId="16" fillId="0" borderId="27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7" xfId="0" applyFont="1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16" fillId="0" borderId="28" xfId="0" applyFont="1" applyBorder="1"/>
    <xf numFmtId="0" fontId="17" fillId="0" borderId="34" xfId="0" applyFont="1" applyBorder="1" applyAlignment="1">
      <alignment vertical="top" wrapText="1"/>
    </xf>
    <xf numFmtId="0" fontId="17" fillId="0" borderId="33" xfId="0" applyFont="1" applyBorder="1" applyAlignment="1">
      <alignment vertical="top" wrapText="1"/>
    </xf>
    <xf numFmtId="0" fontId="18" fillId="0" borderId="0" xfId="0" applyFont="1"/>
    <xf numFmtId="2" fontId="0" fillId="0" borderId="1" xfId="0" applyNumberFormat="1" applyBorder="1"/>
    <xf numFmtId="2" fontId="0" fillId="0" borderId="1" xfId="0" applyNumberFormat="1" applyFill="1" applyBorder="1"/>
    <xf numFmtId="2" fontId="11" fillId="0" borderId="1" xfId="1" applyNumberFormat="1" applyFont="1" applyBorder="1" applyAlignment="1">
      <alignment horizontal="left"/>
    </xf>
    <xf numFmtId="2" fontId="11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1" xfId="0" applyFill="1" applyBorder="1" applyAlignment="1">
      <alignment horizontal="left" indent="1"/>
    </xf>
    <xf numFmtId="2" fontId="0" fillId="0" borderId="6" xfId="0" applyNumberFormat="1" applyFill="1" applyBorder="1"/>
    <xf numFmtId="0" fontId="0" fillId="0" borderId="7" xfId="0" applyFill="1" applyBorder="1" applyAlignment="1">
      <alignment horizontal="right" wrapText="1"/>
    </xf>
    <xf numFmtId="2" fontId="0" fillId="0" borderId="4" xfId="0" applyNumberFormat="1" applyFill="1" applyBorder="1"/>
    <xf numFmtId="0" fontId="0" fillId="0" borderId="7" xfId="0" applyFill="1" applyBorder="1" applyAlignment="1">
      <alignment wrapText="1"/>
    </xf>
    <xf numFmtId="0" fontId="0" fillId="0" borderId="0" xfId="0" applyFill="1" applyBorder="1"/>
    <xf numFmtId="0" fontId="2" fillId="0" borderId="7" xfId="0" applyFont="1" applyFill="1" applyBorder="1" applyAlignment="1">
      <alignment horizontal="right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0" fontId="10" fillId="0" borderId="7" xfId="0" applyFont="1" applyFill="1" applyBorder="1" applyAlignment="1">
      <alignment wrapText="1"/>
    </xf>
    <xf numFmtId="0" fontId="2" fillId="0" borderId="0" xfId="0" applyFont="1" applyFill="1" applyBorder="1"/>
    <xf numFmtId="2" fontId="2" fillId="0" borderId="1" xfId="0" applyNumberFormat="1" applyFont="1" applyFill="1" applyBorder="1"/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2" fontId="0" fillId="0" borderId="1" xfId="0" applyNumberFormat="1" applyFill="1" applyBorder="1" applyAlignment="1">
      <alignment horizontal="center"/>
    </xf>
    <xf numFmtId="2" fontId="6" fillId="0" borderId="3" xfId="2" applyNumberFormat="1" applyFont="1" applyFill="1" applyBorder="1"/>
    <xf numFmtId="0" fontId="2" fillId="0" borderId="8" xfId="0" applyFont="1" applyFill="1" applyBorder="1"/>
    <xf numFmtId="0" fontId="2" fillId="0" borderId="0" xfId="0" applyFont="1" applyFill="1" applyBorder="1" applyAlignment="1">
      <alignment horizontal="right" wrapText="1"/>
    </xf>
    <xf numFmtId="2" fontId="0" fillId="0" borderId="0" xfId="0" applyNumberFormat="1" applyFill="1" applyBorder="1"/>
    <xf numFmtId="2" fontId="0" fillId="0" borderId="5" xfId="0" applyNumberFormat="1" applyFill="1" applyBorder="1"/>
    <xf numFmtId="2" fontId="0" fillId="0" borderId="2" xfId="0" applyNumberFormat="1" applyFill="1" applyBorder="1"/>
    <xf numFmtId="2" fontId="0" fillId="0" borderId="3" xfId="0" applyNumberFormat="1" applyFill="1" applyBorder="1"/>
    <xf numFmtId="164" fontId="0" fillId="0" borderId="0" xfId="0" applyNumberFormat="1" applyFill="1" applyBorder="1"/>
    <xf numFmtId="2" fontId="0" fillId="0" borderId="22" xfId="0" applyNumberFormat="1" applyFill="1" applyBorder="1" applyAlignment="1">
      <alignment horizontal="center"/>
    </xf>
    <xf numFmtId="165" fontId="0" fillId="0" borderId="0" xfId="0" applyNumberFormat="1"/>
    <xf numFmtId="2" fontId="0" fillId="0" borderId="21" xfId="0" applyNumberFormat="1" applyFill="1" applyBorder="1" applyAlignment="1">
      <alignment horizontal="center"/>
    </xf>
    <xf numFmtId="2" fontId="0" fillId="0" borderId="22" xfId="0" applyNumberForma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49" fontId="12" fillId="0" borderId="23" xfId="1" applyNumberFormat="1" applyFont="1" applyFill="1" applyBorder="1" applyAlignment="1">
      <alignment horizontal="center" vertical="center" wrapText="1"/>
    </xf>
    <xf numFmtId="49" fontId="12" fillId="0" borderId="6" xfId="1" applyNumberFormat="1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2" fontId="2" fillId="0" borderId="21" xfId="0" applyNumberFormat="1" applyFont="1" applyFill="1" applyBorder="1" applyAlignment="1">
      <alignment horizontal="center"/>
    </xf>
    <xf numFmtId="2" fontId="2" fillId="0" borderId="22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2" fillId="0" borderId="14" xfId="1" applyNumberFormat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0" borderId="24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top" wrapText="1"/>
    </xf>
    <xf numFmtId="0" fontId="15" fillId="0" borderId="29" xfId="0" applyFont="1" applyBorder="1" applyAlignment="1">
      <alignment horizontal="center" vertical="top" wrapText="1"/>
    </xf>
    <xf numFmtId="0" fontId="13" fillId="0" borderId="30" xfId="0" applyFont="1" applyBorder="1" applyAlignment="1">
      <alignment horizontal="center" vertical="top" wrapText="1"/>
    </xf>
    <xf numFmtId="0" fontId="13" fillId="0" borderId="31" xfId="0" applyFont="1" applyBorder="1" applyAlignment="1">
      <alignment horizontal="center" vertical="top" wrapText="1"/>
    </xf>
    <xf numFmtId="0" fontId="13" fillId="0" borderId="32" xfId="0" applyFont="1" applyBorder="1" applyAlignment="1">
      <alignment horizontal="center" vertical="top" wrapText="1"/>
    </xf>
    <xf numFmtId="0" fontId="17" fillId="0" borderId="35" xfId="0" applyFont="1" applyBorder="1" applyAlignment="1">
      <alignment vertical="top" wrapText="1"/>
    </xf>
    <xf numFmtId="0" fontId="17" fillId="0" borderId="33" xfId="0" applyFont="1" applyBorder="1" applyAlignment="1">
      <alignment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4"/>
  <sheetViews>
    <sheetView tabSelected="1" zoomScale="85" zoomScaleNormal="8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B6" sqref="B6"/>
    </sheetView>
  </sheetViews>
  <sheetFormatPr defaultColWidth="9.140625" defaultRowHeight="12.75"/>
  <cols>
    <col min="1" max="1" width="5" style="31" customWidth="1"/>
    <col min="2" max="2" width="63.7109375" style="31" customWidth="1"/>
    <col min="3" max="7" width="4.85546875" style="31" bestFit="1" customWidth="1"/>
    <col min="8" max="8" width="5.85546875" style="31" bestFit="1" customWidth="1"/>
    <col min="9" max="9" width="7.85546875" style="31" bestFit="1" customWidth="1"/>
    <col min="10" max="10" width="7.7109375" style="31" bestFit="1" customWidth="1"/>
    <col min="11" max="11" width="5.85546875" style="31" bestFit="1" customWidth="1"/>
    <col min="12" max="12" width="6.85546875" style="31" bestFit="1" customWidth="1"/>
    <col min="13" max="17" width="4.85546875" style="31" bestFit="1" customWidth="1"/>
    <col min="18" max="18" width="5.85546875" style="31" bestFit="1" customWidth="1"/>
    <col min="19" max="20" width="6.85546875" style="31" bestFit="1" customWidth="1"/>
    <col min="21" max="21" width="5.7109375" style="31" bestFit="1" customWidth="1"/>
    <col min="22" max="22" width="5.85546875" style="31" bestFit="1" customWidth="1"/>
    <col min="23" max="23" width="4.85546875" style="31" bestFit="1" customWidth="1"/>
    <col min="24" max="24" width="6.7109375" style="31" bestFit="1" customWidth="1"/>
    <col min="25" max="27" width="4.85546875" style="31" bestFit="1" customWidth="1"/>
    <col min="28" max="28" width="5.85546875" style="31" bestFit="1" customWidth="1"/>
    <col min="29" max="29" width="6.85546875" style="31" bestFit="1" customWidth="1"/>
    <col min="30" max="37" width="4.85546875" style="31" bestFit="1" customWidth="1"/>
    <col min="38" max="38" width="5.85546875" style="31" bestFit="1" customWidth="1"/>
    <col min="39" max="43" width="4.85546875" style="31" bestFit="1" customWidth="1"/>
    <col min="44" max="44" width="5.85546875" style="31" bestFit="1" customWidth="1"/>
    <col min="45" max="47" width="4.85546875" style="31" bestFit="1" customWidth="1"/>
    <col min="48" max="48" width="6.85546875" style="31" bestFit="1" customWidth="1"/>
    <col min="49" max="49" width="7.85546875" style="31" bestFit="1" customWidth="1"/>
    <col min="50" max="50" width="6.85546875" style="31" bestFit="1" customWidth="1"/>
    <col min="51" max="51" width="4.85546875" style="31" bestFit="1" customWidth="1"/>
    <col min="52" max="52" width="6.85546875" style="31" bestFit="1" customWidth="1"/>
    <col min="53" max="57" width="4.85546875" style="31" bestFit="1" customWidth="1"/>
    <col min="58" max="60" width="6.85546875" style="31" bestFit="1" customWidth="1"/>
    <col min="61" max="61" width="10.42578125" style="31" bestFit="1" customWidth="1"/>
    <col min="62" max="62" width="6.85546875" style="31" bestFit="1" customWidth="1"/>
    <col min="63" max="63" width="11.28515625" style="31" customWidth="1"/>
    <col min="64" max="16384" width="9.140625" style="31"/>
  </cols>
  <sheetData>
    <row r="1" spans="1:107" s="34" customFormat="1" ht="19.5" thickBot="1">
      <c r="A1" s="62" t="s">
        <v>79</v>
      </c>
      <c r="B1" s="78" t="s">
        <v>32</v>
      </c>
      <c r="C1" s="69" t="s">
        <v>178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1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</row>
    <row r="2" spans="1:107" s="36" customFormat="1" ht="18.75" thickBot="1">
      <c r="A2" s="63"/>
      <c r="B2" s="79"/>
      <c r="C2" s="86" t="s">
        <v>31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8"/>
      <c r="W2" s="86" t="s">
        <v>27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8"/>
      <c r="AQ2" s="86" t="s">
        <v>28</v>
      </c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8"/>
      <c r="BK2" s="75" t="s">
        <v>25</v>
      </c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</row>
    <row r="3" spans="1:107" s="38" customFormat="1" ht="18.75" thickBot="1">
      <c r="A3" s="63"/>
      <c r="B3" s="79"/>
      <c r="C3" s="72" t="s">
        <v>12</v>
      </c>
      <c r="D3" s="73"/>
      <c r="E3" s="73"/>
      <c r="F3" s="73"/>
      <c r="G3" s="73"/>
      <c r="H3" s="73"/>
      <c r="I3" s="73"/>
      <c r="J3" s="73"/>
      <c r="K3" s="73"/>
      <c r="L3" s="74"/>
      <c r="M3" s="72" t="s">
        <v>13</v>
      </c>
      <c r="N3" s="73"/>
      <c r="O3" s="73"/>
      <c r="P3" s="73"/>
      <c r="Q3" s="73"/>
      <c r="R3" s="73"/>
      <c r="S3" s="73"/>
      <c r="T3" s="73"/>
      <c r="U3" s="73"/>
      <c r="V3" s="74"/>
      <c r="W3" s="72" t="s">
        <v>12</v>
      </c>
      <c r="X3" s="73"/>
      <c r="Y3" s="73"/>
      <c r="Z3" s="73"/>
      <c r="AA3" s="73"/>
      <c r="AB3" s="73"/>
      <c r="AC3" s="73"/>
      <c r="AD3" s="73"/>
      <c r="AE3" s="73"/>
      <c r="AF3" s="74"/>
      <c r="AG3" s="72" t="s">
        <v>13</v>
      </c>
      <c r="AH3" s="73"/>
      <c r="AI3" s="73"/>
      <c r="AJ3" s="73"/>
      <c r="AK3" s="73"/>
      <c r="AL3" s="73"/>
      <c r="AM3" s="73"/>
      <c r="AN3" s="73"/>
      <c r="AO3" s="73"/>
      <c r="AP3" s="74"/>
      <c r="AQ3" s="72" t="s">
        <v>12</v>
      </c>
      <c r="AR3" s="73"/>
      <c r="AS3" s="73"/>
      <c r="AT3" s="73"/>
      <c r="AU3" s="73"/>
      <c r="AV3" s="73"/>
      <c r="AW3" s="73"/>
      <c r="AX3" s="73"/>
      <c r="AY3" s="73"/>
      <c r="AZ3" s="74"/>
      <c r="BA3" s="72" t="s">
        <v>13</v>
      </c>
      <c r="BB3" s="73"/>
      <c r="BC3" s="73"/>
      <c r="BD3" s="73"/>
      <c r="BE3" s="73"/>
      <c r="BF3" s="73"/>
      <c r="BG3" s="73"/>
      <c r="BH3" s="73"/>
      <c r="BI3" s="73"/>
      <c r="BJ3" s="74"/>
      <c r="BK3" s="76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</row>
    <row r="4" spans="1:107" s="38" customFormat="1" ht="18">
      <c r="A4" s="63"/>
      <c r="B4" s="79"/>
      <c r="C4" s="89" t="s">
        <v>38</v>
      </c>
      <c r="D4" s="90"/>
      <c r="E4" s="90"/>
      <c r="F4" s="90"/>
      <c r="G4" s="91"/>
      <c r="H4" s="83" t="s">
        <v>39</v>
      </c>
      <c r="I4" s="84"/>
      <c r="J4" s="84"/>
      <c r="K4" s="84"/>
      <c r="L4" s="85"/>
      <c r="M4" s="89" t="s">
        <v>38</v>
      </c>
      <c r="N4" s="90"/>
      <c r="O4" s="90"/>
      <c r="P4" s="90"/>
      <c r="Q4" s="91"/>
      <c r="R4" s="83" t="s">
        <v>39</v>
      </c>
      <c r="S4" s="84"/>
      <c r="T4" s="84"/>
      <c r="U4" s="84"/>
      <c r="V4" s="85"/>
      <c r="W4" s="89" t="s">
        <v>38</v>
      </c>
      <c r="X4" s="90"/>
      <c r="Y4" s="90"/>
      <c r="Z4" s="90"/>
      <c r="AA4" s="91"/>
      <c r="AB4" s="83" t="s">
        <v>39</v>
      </c>
      <c r="AC4" s="84"/>
      <c r="AD4" s="84"/>
      <c r="AE4" s="84"/>
      <c r="AF4" s="85"/>
      <c r="AG4" s="89" t="s">
        <v>38</v>
      </c>
      <c r="AH4" s="90"/>
      <c r="AI4" s="90"/>
      <c r="AJ4" s="90"/>
      <c r="AK4" s="91"/>
      <c r="AL4" s="83" t="s">
        <v>39</v>
      </c>
      <c r="AM4" s="84"/>
      <c r="AN4" s="84"/>
      <c r="AO4" s="84"/>
      <c r="AP4" s="85"/>
      <c r="AQ4" s="89" t="s">
        <v>38</v>
      </c>
      <c r="AR4" s="90"/>
      <c r="AS4" s="90"/>
      <c r="AT4" s="90"/>
      <c r="AU4" s="91"/>
      <c r="AV4" s="83" t="s">
        <v>39</v>
      </c>
      <c r="AW4" s="84"/>
      <c r="AX4" s="84"/>
      <c r="AY4" s="84"/>
      <c r="AZ4" s="85"/>
      <c r="BA4" s="89" t="s">
        <v>38</v>
      </c>
      <c r="BB4" s="90"/>
      <c r="BC4" s="90"/>
      <c r="BD4" s="90"/>
      <c r="BE4" s="91"/>
      <c r="BF4" s="83" t="s">
        <v>39</v>
      </c>
      <c r="BG4" s="84"/>
      <c r="BH4" s="84"/>
      <c r="BI4" s="84"/>
      <c r="BJ4" s="85"/>
      <c r="BK4" s="76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</row>
    <row r="5" spans="1:107" s="42" customFormat="1" ht="15" customHeight="1">
      <c r="A5" s="63"/>
      <c r="B5" s="79"/>
      <c r="C5" s="20">
        <v>1</v>
      </c>
      <c r="D5" s="21">
        <v>2</v>
      </c>
      <c r="E5" s="21">
        <v>3</v>
      </c>
      <c r="F5" s="21">
        <v>4</v>
      </c>
      <c r="G5" s="22">
        <v>5</v>
      </c>
      <c r="H5" s="20">
        <v>1</v>
      </c>
      <c r="I5" s="21">
        <v>2</v>
      </c>
      <c r="J5" s="21">
        <v>3</v>
      </c>
      <c r="K5" s="21">
        <v>4</v>
      </c>
      <c r="L5" s="22">
        <v>5</v>
      </c>
      <c r="M5" s="20">
        <v>1</v>
      </c>
      <c r="N5" s="21">
        <v>2</v>
      </c>
      <c r="O5" s="21">
        <v>3</v>
      </c>
      <c r="P5" s="21">
        <v>4</v>
      </c>
      <c r="Q5" s="22">
        <v>5</v>
      </c>
      <c r="R5" s="20">
        <v>1</v>
      </c>
      <c r="S5" s="21">
        <v>2</v>
      </c>
      <c r="T5" s="21">
        <v>3</v>
      </c>
      <c r="U5" s="21">
        <v>4</v>
      </c>
      <c r="V5" s="22">
        <v>5</v>
      </c>
      <c r="W5" s="20">
        <v>1</v>
      </c>
      <c r="X5" s="21">
        <v>2</v>
      </c>
      <c r="Y5" s="21">
        <v>3</v>
      </c>
      <c r="Z5" s="21">
        <v>4</v>
      </c>
      <c r="AA5" s="22">
        <v>5</v>
      </c>
      <c r="AB5" s="20">
        <v>1</v>
      </c>
      <c r="AC5" s="21">
        <v>2</v>
      </c>
      <c r="AD5" s="21">
        <v>3</v>
      </c>
      <c r="AE5" s="21">
        <v>4</v>
      </c>
      <c r="AF5" s="22">
        <v>5</v>
      </c>
      <c r="AG5" s="20">
        <v>1</v>
      </c>
      <c r="AH5" s="21">
        <v>2</v>
      </c>
      <c r="AI5" s="21">
        <v>3</v>
      </c>
      <c r="AJ5" s="21">
        <v>4</v>
      </c>
      <c r="AK5" s="22">
        <v>5</v>
      </c>
      <c r="AL5" s="20">
        <v>1</v>
      </c>
      <c r="AM5" s="21">
        <v>2</v>
      </c>
      <c r="AN5" s="21">
        <v>3</v>
      </c>
      <c r="AO5" s="21">
        <v>4</v>
      </c>
      <c r="AP5" s="22">
        <v>5</v>
      </c>
      <c r="AQ5" s="20">
        <v>1</v>
      </c>
      <c r="AR5" s="21">
        <v>2</v>
      </c>
      <c r="AS5" s="21">
        <v>3</v>
      </c>
      <c r="AT5" s="21">
        <v>4</v>
      </c>
      <c r="AU5" s="22">
        <v>5</v>
      </c>
      <c r="AV5" s="20">
        <v>1</v>
      </c>
      <c r="AW5" s="21">
        <v>2</v>
      </c>
      <c r="AX5" s="21">
        <v>3</v>
      </c>
      <c r="AY5" s="21">
        <v>4</v>
      </c>
      <c r="AZ5" s="22">
        <v>5</v>
      </c>
      <c r="BA5" s="20">
        <v>1</v>
      </c>
      <c r="BB5" s="21">
        <v>2</v>
      </c>
      <c r="BC5" s="21">
        <v>3</v>
      </c>
      <c r="BD5" s="21">
        <v>4</v>
      </c>
      <c r="BE5" s="22">
        <v>5</v>
      </c>
      <c r="BF5" s="20">
        <v>1</v>
      </c>
      <c r="BG5" s="21">
        <v>2</v>
      </c>
      <c r="BH5" s="21">
        <v>3</v>
      </c>
      <c r="BI5" s="21">
        <v>4</v>
      </c>
      <c r="BJ5" s="22">
        <v>5</v>
      </c>
      <c r="BK5" s="77"/>
      <c r="BL5" s="39"/>
      <c r="BM5" s="39"/>
      <c r="BN5" s="39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</row>
    <row r="6" spans="1:107">
      <c r="A6" s="23" t="s">
        <v>0</v>
      </c>
      <c r="B6" s="24" t="s">
        <v>6</v>
      </c>
      <c r="C6" s="80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2"/>
    </row>
    <row r="7" spans="1:107">
      <c r="A7" s="23" t="s">
        <v>80</v>
      </c>
      <c r="B7" s="25" t="s">
        <v>14</v>
      </c>
      <c r="C7" s="80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2"/>
    </row>
    <row r="8" spans="1:107">
      <c r="A8" s="23"/>
      <c r="B8" s="26" t="s">
        <v>127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7.2122554615222185</v>
      </c>
      <c r="I8" s="17">
        <v>3180.978807491817</v>
      </c>
      <c r="J8" s="17">
        <v>1233.1679933073522</v>
      </c>
      <c r="K8" s="17">
        <v>0</v>
      </c>
      <c r="L8" s="17">
        <v>168.80658650959847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6.5764347983000393</v>
      </c>
      <c r="S8" s="17">
        <v>148.23066442164878</v>
      </c>
      <c r="T8" s="17">
        <v>135.30739083841391</v>
      </c>
      <c r="U8" s="17">
        <v>27.543519080573912</v>
      </c>
      <c r="V8" s="17">
        <v>8.4757555668976572</v>
      </c>
      <c r="W8" s="17">
        <v>5.1627203197562199E-2</v>
      </c>
      <c r="X8" s="17">
        <v>346.89931053630147</v>
      </c>
      <c r="Y8" s="17">
        <v>0</v>
      </c>
      <c r="Z8" s="17">
        <v>0</v>
      </c>
      <c r="AA8" s="17">
        <v>5.1359672740628519E-2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0.81479457539072908</v>
      </c>
      <c r="AH8" s="17">
        <v>0.42369802854818284</v>
      </c>
      <c r="AI8" s="17">
        <v>5.4910041457478269E-3</v>
      </c>
      <c r="AJ8" s="17">
        <v>0</v>
      </c>
      <c r="AK8" s="17">
        <v>1.0075874045199147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15.251521677408082</v>
      </c>
      <c r="AW8" s="17">
        <v>1250.1469654591749</v>
      </c>
      <c r="AX8" s="17">
        <v>280.056615398622</v>
      </c>
      <c r="AY8" s="17">
        <v>0</v>
      </c>
      <c r="AZ8" s="17">
        <v>81.156803297200653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17.034701368711051</v>
      </c>
      <c r="BG8" s="17">
        <v>41.311052014843774</v>
      </c>
      <c r="BH8" s="17">
        <v>47.893650712484593</v>
      </c>
      <c r="BI8" s="17">
        <v>0</v>
      </c>
      <c r="BJ8" s="17">
        <v>33.253982477387986</v>
      </c>
      <c r="BK8" s="27">
        <f>SUM(C8:BJ8)</f>
        <v>7031.6585683068006</v>
      </c>
    </row>
    <row r="9" spans="1:107">
      <c r="A9" s="23"/>
      <c r="B9" s="28" t="s">
        <v>89</v>
      </c>
      <c r="C9" s="29">
        <f>SUM(C8)</f>
        <v>0</v>
      </c>
      <c r="D9" s="29">
        <f t="shared" ref="D9:BK9" si="0">SUM(D8)</f>
        <v>0</v>
      </c>
      <c r="E9" s="29">
        <f t="shared" si="0"/>
        <v>0</v>
      </c>
      <c r="F9" s="29">
        <f t="shared" si="0"/>
        <v>0</v>
      </c>
      <c r="G9" s="29">
        <f t="shared" si="0"/>
        <v>0</v>
      </c>
      <c r="H9" s="29">
        <f t="shared" si="0"/>
        <v>7.2122554615222185</v>
      </c>
      <c r="I9" s="29">
        <f t="shared" si="0"/>
        <v>3180.978807491817</v>
      </c>
      <c r="J9" s="29">
        <f t="shared" si="0"/>
        <v>1233.1679933073522</v>
      </c>
      <c r="K9" s="29">
        <f t="shared" si="0"/>
        <v>0</v>
      </c>
      <c r="L9" s="29">
        <f t="shared" si="0"/>
        <v>168.80658650959847</v>
      </c>
      <c r="M9" s="29">
        <f t="shared" si="0"/>
        <v>0</v>
      </c>
      <c r="N9" s="29">
        <f t="shared" si="0"/>
        <v>0</v>
      </c>
      <c r="O9" s="29">
        <f t="shared" si="0"/>
        <v>0</v>
      </c>
      <c r="P9" s="29">
        <f t="shared" si="0"/>
        <v>0</v>
      </c>
      <c r="Q9" s="29">
        <f t="shared" si="0"/>
        <v>0</v>
      </c>
      <c r="R9" s="29">
        <f t="shared" si="0"/>
        <v>6.5764347983000393</v>
      </c>
      <c r="S9" s="29">
        <f t="shared" si="0"/>
        <v>148.23066442164878</v>
      </c>
      <c r="T9" s="29">
        <f t="shared" si="0"/>
        <v>135.30739083841391</v>
      </c>
      <c r="U9" s="29">
        <f t="shared" si="0"/>
        <v>27.543519080573912</v>
      </c>
      <c r="V9" s="29">
        <f t="shared" si="0"/>
        <v>8.4757555668976572</v>
      </c>
      <c r="W9" s="29">
        <f t="shared" si="0"/>
        <v>5.1627203197562199E-2</v>
      </c>
      <c r="X9" s="29">
        <f t="shared" si="0"/>
        <v>346.89931053630147</v>
      </c>
      <c r="Y9" s="29">
        <f t="shared" si="0"/>
        <v>0</v>
      </c>
      <c r="Z9" s="29">
        <f t="shared" si="0"/>
        <v>0</v>
      </c>
      <c r="AA9" s="29">
        <f t="shared" si="0"/>
        <v>5.1359672740628519E-2</v>
      </c>
      <c r="AB9" s="29">
        <f t="shared" si="0"/>
        <v>0</v>
      </c>
      <c r="AC9" s="29">
        <f t="shared" si="0"/>
        <v>0</v>
      </c>
      <c r="AD9" s="29">
        <f t="shared" si="0"/>
        <v>0</v>
      </c>
      <c r="AE9" s="29">
        <f t="shared" si="0"/>
        <v>0</v>
      </c>
      <c r="AF9" s="29">
        <f t="shared" si="0"/>
        <v>0</v>
      </c>
      <c r="AG9" s="29">
        <f t="shared" si="0"/>
        <v>0.81479457539072908</v>
      </c>
      <c r="AH9" s="29">
        <f t="shared" si="0"/>
        <v>0.42369802854818284</v>
      </c>
      <c r="AI9" s="29">
        <f t="shared" si="0"/>
        <v>5.4910041457478269E-3</v>
      </c>
      <c r="AJ9" s="29">
        <f t="shared" si="0"/>
        <v>0</v>
      </c>
      <c r="AK9" s="29">
        <f t="shared" si="0"/>
        <v>1.0075874045199147</v>
      </c>
      <c r="AL9" s="29">
        <f t="shared" si="0"/>
        <v>0</v>
      </c>
      <c r="AM9" s="29">
        <f t="shared" si="0"/>
        <v>0</v>
      </c>
      <c r="AN9" s="29">
        <f t="shared" si="0"/>
        <v>0</v>
      </c>
      <c r="AO9" s="29">
        <f t="shared" si="0"/>
        <v>0</v>
      </c>
      <c r="AP9" s="29">
        <f t="shared" si="0"/>
        <v>0</v>
      </c>
      <c r="AQ9" s="29">
        <f t="shared" si="0"/>
        <v>0</v>
      </c>
      <c r="AR9" s="29">
        <f t="shared" si="0"/>
        <v>0</v>
      </c>
      <c r="AS9" s="29">
        <f t="shared" si="0"/>
        <v>0</v>
      </c>
      <c r="AT9" s="29">
        <f t="shared" si="0"/>
        <v>0</v>
      </c>
      <c r="AU9" s="29">
        <f t="shared" si="0"/>
        <v>0</v>
      </c>
      <c r="AV9" s="29">
        <f t="shared" si="0"/>
        <v>15.251521677408082</v>
      </c>
      <c r="AW9" s="29">
        <f t="shared" si="0"/>
        <v>1250.1469654591749</v>
      </c>
      <c r="AX9" s="29">
        <f t="shared" si="0"/>
        <v>280.056615398622</v>
      </c>
      <c r="AY9" s="29">
        <f t="shared" si="0"/>
        <v>0</v>
      </c>
      <c r="AZ9" s="29">
        <f t="shared" si="0"/>
        <v>81.156803297200653</v>
      </c>
      <c r="BA9" s="29">
        <f t="shared" si="0"/>
        <v>0</v>
      </c>
      <c r="BB9" s="29">
        <f t="shared" si="0"/>
        <v>0</v>
      </c>
      <c r="BC9" s="29">
        <f t="shared" si="0"/>
        <v>0</v>
      </c>
      <c r="BD9" s="29">
        <f t="shared" si="0"/>
        <v>0</v>
      </c>
      <c r="BE9" s="29">
        <f t="shared" si="0"/>
        <v>0</v>
      </c>
      <c r="BF9" s="29">
        <f t="shared" si="0"/>
        <v>17.034701368711051</v>
      </c>
      <c r="BG9" s="29">
        <f t="shared" si="0"/>
        <v>41.311052014843774</v>
      </c>
      <c r="BH9" s="29">
        <f t="shared" si="0"/>
        <v>47.893650712484593</v>
      </c>
      <c r="BI9" s="29">
        <f t="shared" si="0"/>
        <v>0</v>
      </c>
      <c r="BJ9" s="29">
        <f t="shared" si="0"/>
        <v>33.253982477387986</v>
      </c>
      <c r="BK9" s="29">
        <f t="shared" si="0"/>
        <v>7031.6585683068006</v>
      </c>
    </row>
    <row r="10" spans="1:107">
      <c r="A10" s="23" t="s">
        <v>81</v>
      </c>
      <c r="B10" s="25" t="s">
        <v>3</v>
      </c>
      <c r="C10" s="59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1"/>
    </row>
    <row r="11" spans="1:107">
      <c r="A11" s="23"/>
      <c r="B11" s="26" t="s">
        <v>128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0.58888588835462119</v>
      </c>
      <c r="I11" s="17">
        <v>1.1628955474083549</v>
      </c>
      <c r="J11" s="17">
        <v>1.5409725581770153</v>
      </c>
      <c r="K11" s="17">
        <v>0</v>
      </c>
      <c r="L11" s="17">
        <v>18.201186744613498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1.1095206485029767</v>
      </c>
      <c r="S11" s="17">
        <v>1.5690479927463339</v>
      </c>
      <c r="T11" s="17">
        <v>0.80141485057474215</v>
      </c>
      <c r="U11" s="17">
        <v>0</v>
      </c>
      <c r="V11" s="17">
        <v>1.2281408074504614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1.6128331533197239E-2</v>
      </c>
      <c r="AH11" s="17">
        <v>7.0441903332851205E-2</v>
      </c>
      <c r="AI11" s="17">
        <v>0</v>
      </c>
      <c r="AJ11" s="17">
        <v>0</v>
      </c>
      <c r="AK11" s="17">
        <v>2.1350562099863971E-2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4.1985888735200101</v>
      </c>
      <c r="AW11" s="17">
        <v>7.8448066665039082</v>
      </c>
      <c r="AX11" s="17">
        <v>0.53194824776321081</v>
      </c>
      <c r="AY11" s="17">
        <v>0</v>
      </c>
      <c r="AZ11" s="17">
        <v>7.5894937784458065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3.2185951079764656</v>
      </c>
      <c r="BG11" s="17">
        <v>13.05696200942257</v>
      </c>
      <c r="BH11" s="17">
        <v>12.032781476456535</v>
      </c>
      <c r="BI11" s="17">
        <v>0</v>
      </c>
      <c r="BJ11" s="17">
        <v>2.7320649364175891</v>
      </c>
      <c r="BK11" s="27">
        <f>SUM(C11:BJ11)</f>
        <v>77.515226931300006</v>
      </c>
    </row>
    <row r="12" spans="1:107">
      <c r="A12" s="23"/>
      <c r="B12" s="28" t="s">
        <v>90</v>
      </c>
      <c r="C12" s="29">
        <f>SUM(C11)</f>
        <v>0</v>
      </c>
      <c r="D12" s="29">
        <f t="shared" ref="D12:BK12" si="1">SUM(D11)</f>
        <v>0</v>
      </c>
      <c r="E12" s="29">
        <f t="shared" si="1"/>
        <v>0</v>
      </c>
      <c r="F12" s="29">
        <f t="shared" si="1"/>
        <v>0</v>
      </c>
      <c r="G12" s="29">
        <f t="shared" si="1"/>
        <v>0</v>
      </c>
      <c r="H12" s="29">
        <f t="shared" si="1"/>
        <v>0.58888588835462119</v>
      </c>
      <c r="I12" s="29">
        <f t="shared" si="1"/>
        <v>1.1628955474083549</v>
      </c>
      <c r="J12" s="29">
        <f t="shared" si="1"/>
        <v>1.5409725581770153</v>
      </c>
      <c r="K12" s="29">
        <f t="shared" si="1"/>
        <v>0</v>
      </c>
      <c r="L12" s="29">
        <f t="shared" si="1"/>
        <v>18.201186744613498</v>
      </c>
      <c r="M12" s="29">
        <f t="shared" si="1"/>
        <v>0</v>
      </c>
      <c r="N12" s="29">
        <f t="shared" si="1"/>
        <v>0</v>
      </c>
      <c r="O12" s="29">
        <f t="shared" si="1"/>
        <v>0</v>
      </c>
      <c r="P12" s="29">
        <f t="shared" si="1"/>
        <v>0</v>
      </c>
      <c r="Q12" s="29">
        <f t="shared" si="1"/>
        <v>0</v>
      </c>
      <c r="R12" s="29">
        <f t="shared" si="1"/>
        <v>1.1095206485029767</v>
      </c>
      <c r="S12" s="29">
        <f t="shared" si="1"/>
        <v>1.5690479927463339</v>
      </c>
      <c r="T12" s="29">
        <f t="shared" si="1"/>
        <v>0.80141485057474215</v>
      </c>
      <c r="U12" s="29">
        <f t="shared" si="1"/>
        <v>0</v>
      </c>
      <c r="V12" s="29">
        <f t="shared" si="1"/>
        <v>1.2281408074504614</v>
      </c>
      <c r="W12" s="29">
        <f t="shared" si="1"/>
        <v>0</v>
      </c>
      <c r="X12" s="29">
        <f t="shared" si="1"/>
        <v>0</v>
      </c>
      <c r="Y12" s="29">
        <f t="shared" si="1"/>
        <v>0</v>
      </c>
      <c r="Z12" s="29">
        <f t="shared" si="1"/>
        <v>0</v>
      </c>
      <c r="AA12" s="29">
        <f t="shared" si="1"/>
        <v>0</v>
      </c>
      <c r="AB12" s="29">
        <f t="shared" si="1"/>
        <v>0</v>
      </c>
      <c r="AC12" s="29">
        <f t="shared" si="1"/>
        <v>0</v>
      </c>
      <c r="AD12" s="29">
        <f t="shared" si="1"/>
        <v>0</v>
      </c>
      <c r="AE12" s="29">
        <f t="shared" si="1"/>
        <v>0</v>
      </c>
      <c r="AF12" s="29">
        <f t="shared" si="1"/>
        <v>0</v>
      </c>
      <c r="AG12" s="29">
        <f t="shared" si="1"/>
        <v>1.6128331533197239E-2</v>
      </c>
      <c r="AH12" s="29">
        <f t="shared" si="1"/>
        <v>7.0441903332851205E-2</v>
      </c>
      <c r="AI12" s="29">
        <f t="shared" si="1"/>
        <v>0</v>
      </c>
      <c r="AJ12" s="29">
        <f t="shared" si="1"/>
        <v>0</v>
      </c>
      <c r="AK12" s="29">
        <f t="shared" si="1"/>
        <v>2.1350562099863971E-2</v>
      </c>
      <c r="AL12" s="29">
        <f t="shared" si="1"/>
        <v>0</v>
      </c>
      <c r="AM12" s="29">
        <f t="shared" si="1"/>
        <v>0</v>
      </c>
      <c r="AN12" s="29">
        <f t="shared" si="1"/>
        <v>0</v>
      </c>
      <c r="AO12" s="29">
        <f t="shared" si="1"/>
        <v>0</v>
      </c>
      <c r="AP12" s="29">
        <f t="shared" si="1"/>
        <v>0</v>
      </c>
      <c r="AQ12" s="29">
        <f t="shared" si="1"/>
        <v>0</v>
      </c>
      <c r="AR12" s="29">
        <f t="shared" si="1"/>
        <v>0</v>
      </c>
      <c r="AS12" s="29">
        <f t="shared" si="1"/>
        <v>0</v>
      </c>
      <c r="AT12" s="29">
        <f t="shared" si="1"/>
        <v>0</v>
      </c>
      <c r="AU12" s="29">
        <f t="shared" si="1"/>
        <v>0</v>
      </c>
      <c r="AV12" s="29">
        <f t="shared" si="1"/>
        <v>4.1985888735200101</v>
      </c>
      <c r="AW12" s="29">
        <f t="shared" si="1"/>
        <v>7.8448066665039082</v>
      </c>
      <c r="AX12" s="29">
        <f t="shared" si="1"/>
        <v>0.53194824776321081</v>
      </c>
      <c r="AY12" s="29">
        <f t="shared" si="1"/>
        <v>0</v>
      </c>
      <c r="AZ12" s="29">
        <f t="shared" si="1"/>
        <v>7.5894937784458065</v>
      </c>
      <c r="BA12" s="29">
        <f t="shared" si="1"/>
        <v>0</v>
      </c>
      <c r="BB12" s="29">
        <f t="shared" si="1"/>
        <v>0</v>
      </c>
      <c r="BC12" s="29">
        <f t="shared" si="1"/>
        <v>0</v>
      </c>
      <c r="BD12" s="29">
        <f t="shared" si="1"/>
        <v>0</v>
      </c>
      <c r="BE12" s="29">
        <f t="shared" si="1"/>
        <v>0</v>
      </c>
      <c r="BF12" s="29">
        <f t="shared" si="1"/>
        <v>3.2185951079764656</v>
      </c>
      <c r="BG12" s="29">
        <f t="shared" si="1"/>
        <v>13.05696200942257</v>
      </c>
      <c r="BH12" s="29">
        <f t="shared" si="1"/>
        <v>12.032781476456535</v>
      </c>
      <c r="BI12" s="29">
        <f t="shared" si="1"/>
        <v>0</v>
      </c>
      <c r="BJ12" s="29">
        <f t="shared" si="1"/>
        <v>2.7320649364175891</v>
      </c>
      <c r="BK12" s="29">
        <f t="shared" si="1"/>
        <v>77.515226931300006</v>
      </c>
    </row>
    <row r="13" spans="1:107">
      <c r="A13" s="23" t="s">
        <v>82</v>
      </c>
      <c r="B13" s="25" t="s">
        <v>10</v>
      </c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1"/>
    </row>
    <row r="14" spans="1:107">
      <c r="A14" s="23"/>
      <c r="B14" s="26" t="s">
        <v>160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3.3201386966738987E-2</v>
      </c>
      <c r="I14" s="17">
        <v>35.585311200127073</v>
      </c>
      <c r="J14" s="17">
        <v>0</v>
      </c>
      <c r="K14" s="17">
        <v>0</v>
      </c>
      <c r="L14" s="17">
        <v>23.920164762485385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5.0377636600080038E-2</v>
      </c>
      <c r="S14" s="17">
        <v>6.1053230000218194E-2</v>
      </c>
      <c r="T14" s="17">
        <v>0</v>
      </c>
      <c r="U14" s="17">
        <v>0</v>
      </c>
      <c r="V14" s="17">
        <v>7.2100957333557675E-2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0.40362256202146779</v>
      </c>
      <c r="AW14" s="17">
        <v>2.3236099999286934</v>
      </c>
      <c r="AX14" s="17">
        <v>0</v>
      </c>
      <c r="AY14" s="17">
        <v>0</v>
      </c>
      <c r="AZ14" s="17">
        <v>6.5406368444325826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7.0568035731134432E-2</v>
      </c>
      <c r="BG14" s="17">
        <v>6.4735774498013404E-2</v>
      </c>
      <c r="BH14" s="17">
        <v>0</v>
      </c>
      <c r="BI14" s="17">
        <v>0</v>
      </c>
      <c r="BJ14" s="17">
        <v>5.1560673538083712</v>
      </c>
      <c r="BK14" s="27">
        <f>SUM(C14:BJ14)</f>
        <v>74.281449743933308</v>
      </c>
    </row>
    <row r="15" spans="1:107">
      <c r="A15" s="23"/>
      <c r="B15" s="26" t="s">
        <v>149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0.68477615364785682</v>
      </c>
      <c r="I15" s="17">
        <v>19.307174946144787</v>
      </c>
      <c r="J15" s="17">
        <v>2.2568293332723051</v>
      </c>
      <c r="K15" s="17">
        <v>0</v>
      </c>
      <c r="L15" s="17">
        <v>20.441214760013938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0.76426509871174442</v>
      </c>
      <c r="S15" s="17">
        <v>1.1284146666295024E-2</v>
      </c>
      <c r="T15" s="17">
        <v>0</v>
      </c>
      <c r="U15" s="17">
        <v>0</v>
      </c>
      <c r="V15" s="17">
        <v>2.157043624341402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1.4590922666116165E-2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2.0943305324421058</v>
      </c>
      <c r="AW15" s="17">
        <v>6.8100213360872539</v>
      </c>
      <c r="AX15" s="17">
        <v>0</v>
      </c>
      <c r="AY15" s="17">
        <v>0</v>
      </c>
      <c r="AZ15" s="17">
        <v>13.858426921767435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2.3133223002681023</v>
      </c>
      <c r="BG15" s="17">
        <v>0.28058344292581883</v>
      </c>
      <c r="BH15" s="17">
        <v>1.1223786666370743</v>
      </c>
      <c r="BI15" s="17">
        <v>0</v>
      </c>
      <c r="BJ15" s="17">
        <v>4.7987173792411166</v>
      </c>
      <c r="BK15" s="27">
        <f t="shared" ref="BK15:BK28" si="2">SUM(C15:BJ15)</f>
        <v>76.914959564833353</v>
      </c>
    </row>
    <row r="16" spans="1:107">
      <c r="A16" s="23"/>
      <c r="B16" s="26" t="s">
        <v>150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2.9972268500000083E-2</v>
      </c>
      <c r="I16" s="17">
        <v>19.571987500000052</v>
      </c>
      <c r="J16" s="17">
        <v>0</v>
      </c>
      <c r="K16" s="17">
        <v>0</v>
      </c>
      <c r="L16" s="17">
        <v>5.4140013616666147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1.5930687500000044E-2</v>
      </c>
      <c r="S16" s="17">
        <v>0</v>
      </c>
      <c r="T16" s="17">
        <v>0</v>
      </c>
      <c r="U16" s="17">
        <v>0</v>
      </c>
      <c r="V16" s="17">
        <v>3.823366666666677E-2</v>
      </c>
      <c r="W16" s="17">
        <v>0</v>
      </c>
      <c r="X16" s="17">
        <v>0</v>
      </c>
      <c r="Y16" s="17">
        <v>0</v>
      </c>
      <c r="Z16" s="17">
        <v>0</v>
      </c>
      <c r="AA16" s="17">
        <v>2.7295500000003917E-2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1.2373960000001776E-2</v>
      </c>
      <c r="AW16" s="17">
        <v>0.18197000000002611</v>
      </c>
      <c r="AX16" s="17">
        <v>0</v>
      </c>
      <c r="AY16" s="17">
        <v>0</v>
      </c>
      <c r="AZ16" s="17">
        <v>0.31280643000004493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3.7864681499905441E-2</v>
      </c>
      <c r="BG16" s="17">
        <v>0</v>
      </c>
      <c r="BH16" s="17">
        <v>0</v>
      </c>
      <c r="BI16" s="17">
        <v>0</v>
      </c>
      <c r="BJ16" s="17">
        <v>0.12373960000001777</v>
      </c>
      <c r="BK16" s="27">
        <f t="shared" si="2"/>
        <v>25.766175655833329</v>
      </c>
    </row>
    <row r="17" spans="1:63">
      <c r="A17" s="23"/>
      <c r="B17" s="26" t="s">
        <v>151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4.5828065823510004E-2</v>
      </c>
      <c r="I17" s="17">
        <v>8.312579414927006</v>
      </c>
      <c r="J17" s="17">
        <v>0</v>
      </c>
      <c r="K17" s="17">
        <v>0</v>
      </c>
      <c r="L17" s="17">
        <v>5.5782576919998261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6.9278704651702716E-2</v>
      </c>
      <c r="S17" s="17">
        <v>0</v>
      </c>
      <c r="T17" s="17">
        <v>9.1649166647421468E-2</v>
      </c>
      <c r="U17" s="17">
        <v>0</v>
      </c>
      <c r="V17" s="17">
        <v>0.23546137295052727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8.182894383598413E-2</v>
      </c>
      <c r="AW17" s="17">
        <v>3.1669956667972752</v>
      </c>
      <c r="AX17" s="17">
        <v>0</v>
      </c>
      <c r="AY17" s="17">
        <v>0</v>
      </c>
      <c r="AZ17" s="17">
        <v>7.5508632866448764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0.12144183517012236</v>
      </c>
      <c r="BG17" s="17">
        <v>5.4919000002271241E-2</v>
      </c>
      <c r="BH17" s="17">
        <v>0</v>
      </c>
      <c r="BI17" s="17">
        <v>0</v>
      </c>
      <c r="BJ17" s="17">
        <v>1.2106476165494677</v>
      </c>
      <c r="BK17" s="27">
        <f t="shared" si="2"/>
        <v>26.519750765999991</v>
      </c>
    </row>
    <row r="18" spans="1:63">
      <c r="A18" s="23"/>
      <c r="B18" s="26" t="s">
        <v>152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0.28741689113796343</v>
      </c>
      <c r="I18" s="17">
        <v>0.1877010340699419</v>
      </c>
      <c r="J18" s="17">
        <v>0</v>
      </c>
      <c r="K18" s="17">
        <v>0</v>
      </c>
      <c r="L18" s="17">
        <v>0.56564751664317214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0.28659289503785523</v>
      </c>
      <c r="S18" s="17">
        <v>8.7935533334912483E-2</v>
      </c>
      <c r="T18" s="17">
        <v>0.26380660000483741</v>
      </c>
      <c r="U18" s="17">
        <v>0</v>
      </c>
      <c r="V18" s="17">
        <v>0.262636177971316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0.34808262286081137</v>
      </c>
      <c r="AW18" s="17">
        <v>2.416165568870146</v>
      </c>
      <c r="AX18" s="17">
        <v>0</v>
      </c>
      <c r="AY18" s="17">
        <v>0</v>
      </c>
      <c r="AZ18" s="17">
        <v>1.6554930562123136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0.69321589485389046</v>
      </c>
      <c r="BG18" s="17">
        <v>0</v>
      </c>
      <c r="BH18" s="17">
        <v>0.83316583332283978</v>
      </c>
      <c r="BI18" s="17">
        <v>0</v>
      </c>
      <c r="BJ18" s="17">
        <v>1.5167819078133216</v>
      </c>
      <c r="BK18" s="27">
        <f t="shared" si="2"/>
        <v>9.4046415321333203</v>
      </c>
    </row>
    <row r="19" spans="1:63">
      <c r="A19" s="23"/>
      <c r="B19" s="26" t="s">
        <v>153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0.22111553585145086</v>
      </c>
      <c r="I19" s="17">
        <v>9.0999294577552217</v>
      </c>
      <c r="J19" s="17">
        <v>3.7573707503118323E-2</v>
      </c>
      <c r="K19" s="17">
        <v>0</v>
      </c>
      <c r="L19" s="17">
        <v>4.3402215611934034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0.12805938317712787</v>
      </c>
      <c r="S19" s="17">
        <v>8.1179223339737233E-3</v>
      </c>
      <c r="T19" s="17">
        <v>9.0977500007550401E-3</v>
      </c>
      <c r="U19" s="17">
        <v>0</v>
      </c>
      <c r="V19" s="17">
        <v>0.22203752818495182</v>
      </c>
      <c r="W19" s="17">
        <v>0</v>
      </c>
      <c r="X19" s="17">
        <v>0.11767166668302793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1.0862000000516426E-3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0.35718416154567212</v>
      </c>
      <c r="AW19" s="17">
        <v>0.56482400007865408</v>
      </c>
      <c r="AX19" s="17">
        <v>0</v>
      </c>
      <c r="AY19" s="17">
        <v>0</v>
      </c>
      <c r="AZ19" s="17">
        <v>2.4552939110061263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0.75236711009708179</v>
      </c>
      <c r="BG19" s="17">
        <v>0.18106772969187857</v>
      </c>
      <c r="BH19" s="17">
        <v>0.54787837490968849</v>
      </c>
      <c r="BI19" s="17">
        <v>0</v>
      </c>
      <c r="BJ19" s="17">
        <v>1.1181983659878099</v>
      </c>
      <c r="BK19" s="27">
        <f t="shared" si="2"/>
        <v>20.161724365999991</v>
      </c>
    </row>
    <row r="20" spans="1:63">
      <c r="A20" s="23"/>
      <c r="B20" s="26" t="s">
        <v>154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0.25989670630375833</v>
      </c>
      <c r="I20" s="17">
        <v>0.27204100000414339</v>
      </c>
      <c r="J20" s="17">
        <v>0</v>
      </c>
      <c r="K20" s="17">
        <v>0</v>
      </c>
      <c r="L20" s="17">
        <v>1.1973721389182368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0.14952173603557731</v>
      </c>
      <c r="S20" s="17">
        <v>0.10881640000165733</v>
      </c>
      <c r="T20" s="17">
        <v>0</v>
      </c>
      <c r="U20" s="17">
        <v>0</v>
      </c>
      <c r="V20" s="17">
        <v>2.4075629033699606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5.4202900004722684E-3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0.30528374549276888</v>
      </c>
      <c r="AW20" s="17">
        <v>0</v>
      </c>
      <c r="AX20" s="17">
        <v>0</v>
      </c>
      <c r="AY20" s="17">
        <v>0</v>
      </c>
      <c r="AZ20" s="17">
        <v>2.2641431644305738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0.3190558899594903</v>
      </c>
      <c r="BG20" s="17">
        <v>0.54202900004722676</v>
      </c>
      <c r="BH20" s="17">
        <v>2.7101450002361339E-2</v>
      </c>
      <c r="BI20" s="17">
        <v>0</v>
      </c>
      <c r="BJ20" s="17">
        <v>5.7450853491337659</v>
      </c>
      <c r="BK20" s="27">
        <f t="shared" si="2"/>
        <v>13.603329773699993</v>
      </c>
    </row>
    <row r="21" spans="1:63">
      <c r="A21" s="23"/>
      <c r="B21" s="26" t="s">
        <v>155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0.22407408559843447</v>
      </c>
      <c r="I21" s="17">
        <v>95.341778621985554</v>
      </c>
      <c r="J21" s="17">
        <v>0</v>
      </c>
      <c r="K21" s="17">
        <v>0</v>
      </c>
      <c r="L21" s="17">
        <v>23.322405827024468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0.32217639919783658</v>
      </c>
      <c r="S21" s="17">
        <v>4.9029299999701202E-2</v>
      </c>
      <c r="T21" s="17">
        <v>0</v>
      </c>
      <c r="U21" s="17">
        <v>0</v>
      </c>
      <c r="V21" s="17">
        <v>0.99451145346063574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2.4443016665718183E-2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1.2690498441213702</v>
      </c>
      <c r="AW21" s="17">
        <v>4.5001931108707494</v>
      </c>
      <c r="AX21" s="17">
        <v>0</v>
      </c>
      <c r="AY21" s="17">
        <v>0</v>
      </c>
      <c r="AZ21" s="17">
        <v>6.584197131596996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1.0594135103952356</v>
      </c>
      <c r="BG21" s="17">
        <v>0.22931460519162716</v>
      </c>
      <c r="BH21" s="17">
        <v>1.5198667762783686</v>
      </c>
      <c r="BI21" s="17">
        <v>0</v>
      </c>
      <c r="BJ21" s="17">
        <v>7.9087827578132792</v>
      </c>
      <c r="BK21" s="27">
        <f t="shared" si="2"/>
        <v>143.3492364402</v>
      </c>
    </row>
    <row r="22" spans="1:63">
      <c r="A22" s="23"/>
      <c r="B22" s="26" t="s">
        <v>156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0.49783258300020711</v>
      </c>
      <c r="I22" s="17">
        <v>7.1527320791765607</v>
      </c>
      <c r="J22" s="17">
        <v>0</v>
      </c>
      <c r="K22" s="17">
        <v>0</v>
      </c>
      <c r="L22" s="17">
        <v>1.3218523541681777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0.22467425579981914</v>
      </c>
      <c r="S22" s="17">
        <v>0</v>
      </c>
      <c r="T22" s="17">
        <v>0</v>
      </c>
      <c r="U22" s="17">
        <v>0</v>
      </c>
      <c r="V22" s="17">
        <v>3.1613986250042907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1.211823594054686</v>
      </c>
      <c r="AW22" s="17">
        <v>6.8669539391734453</v>
      </c>
      <c r="AX22" s="17">
        <v>0.5397699999350295</v>
      </c>
      <c r="AY22" s="17">
        <v>0</v>
      </c>
      <c r="AZ22" s="17">
        <v>3.7845973548898253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1.0126656705902242</v>
      </c>
      <c r="BG22" s="17">
        <v>3.2386199996101761E-2</v>
      </c>
      <c r="BH22" s="17">
        <v>0</v>
      </c>
      <c r="BI22" s="17">
        <v>0</v>
      </c>
      <c r="BJ22" s="17">
        <v>8.4114020748783176</v>
      </c>
      <c r="BK22" s="27">
        <f t="shared" si="2"/>
        <v>34.218088730666679</v>
      </c>
    </row>
    <row r="23" spans="1:63">
      <c r="A23" s="23"/>
      <c r="B23" s="26" t="s">
        <v>157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0.18198917143324969</v>
      </c>
      <c r="I23" s="17">
        <v>0.53834483333381933</v>
      </c>
      <c r="J23" s="17">
        <v>0.2691724166668597</v>
      </c>
      <c r="K23" s="17">
        <v>0</v>
      </c>
      <c r="L23" s="17">
        <v>9.3350891226421062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0.14812749089964292</v>
      </c>
      <c r="S23" s="17">
        <v>0.53834483333381933</v>
      </c>
      <c r="T23" s="17">
        <v>0.10766896666670388</v>
      </c>
      <c r="U23" s="17">
        <v>0</v>
      </c>
      <c r="V23" s="17">
        <v>5.6741545433354745E-2</v>
      </c>
      <c r="W23" s="17">
        <v>0</v>
      </c>
      <c r="X23" s="17">
        <v>3.2280769997817935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0.28960585234602371</v>
      </c>
      <c r="AW23" s="17">
        <v>2.4318180065021182</v>
      </c>
      <c r="AX23" s="17">
        <v>0</v>
      </c>
      <c r="AY23" s="17">
        <v>0</v>
      </c>
      <c r="AZ23" s="17">
        <v>3.3406240712071864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0.59665663935776814</v>
      </c>
      <c r="BG23" s="17">
        <v>1.2374295165829541</v>
      </c>
      <c r="BH23" s="17">
        <v>0</v>
      </c>
      <c r="BI23" s="17">
        <v>0</v>
      </c>
      <c r="BJ23" s="17">
        <v>1.777863118245923</v>
      </c>
      <c r="BK23" s="27">
        <f t="shared" si="2"/>
        <v>24.07755258443332</v>
      </c>
    </row>
    <row r="24" spans="1:63">
      <c r="A24" s="23"/>
      <c r="B24" s="26" t="s">
        <v>158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0.26698289953478843</v>
      </c>
      <c r="I24" s="17">
        <v>31.804257240187329</v>
      </c>
      <c r="J24" s="17">
        <v>0</v>
      </c>
      <c r="K24" s="17">
        <v>0</v>
      </c>
      <c r="L24" s="17">
        <v>25.324675583382263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0.81816060023791903</v>
      </c>
      <c r="S24" s="17">
        <v>3.3325134880196288</v>
      </c>
      <c r="T24" s="17">
        <v>0.53923800000317623</v>
      </c>
      <c r="U24" s="17">
        <v>0</v>
      </c>
      <c r="V24" s="17">
        <v>5.677189913133371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1.074028333416593E-3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2.0547084137627549</v>
      </c>
      <c r="AW24" s="17">
        <v>3.0985717420028709</v>
      </c>
      <c r="AX24" s="17">
        <v>0</v>
      </c>
      <c r="AY24" s="17">
        <v>0</v>
      </c>
      <c r="AZ24" s="17">
        <v>13.242481416226758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1.9864935417120149</v>
      </c>
      <c r="BG24" s="17">
        <v>0.18151078835300422</v>
      </c>
      <c r="BH24" s="17">
        <v>0.26850708336244827</v>
      </c>
      <c r="BI24" s="17">
        <v>0</v>
      </c>
      <c r="BJ24" s="17">
        <v>1.9889554795482929</v>
      </c>
      <c r="BK24" s="27">
        <f t="shared" si="2"/>
        <v>90.585320217800032</v>
      </c>
    </row>
    <row r="25" spans="1:63">
      <c r="A25" s="23"/>
      <c r="B25" s="26" t="s">
        <v>159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0.123711633232747</v>
      </c>
      <c r="I25" s="17">
        <v>45.974854666535421</v>
      </c>
      <c r="J25" s="17">
        <v>0.14433965999958814</v>
      </c>
      <c r="K25" s="17">
        <v>0</v>
      </c>
      <c r="L25" s="17">
        <v>27.306335628055184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7.0301935766099388E-2</v>
      </c>
      <c r="S25" s="17">
        <v>3.742139333319322E-2</v>
      </c>
      <c r="T25" s="17">
        <v>0</v>
      </c>
      <c r="U25" s="17">
        <v>0</v>
      </c>
      <c r="V25" s="17">
        <v>0.17770457429949293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3.2057830000072787E-3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0.50941823613384418</v>
      </c>
      <c r="AW25" s="17">
        <v>2.1371886666714524</v>
      </c>
      <c r="AX25" s="17">
        <v>0</v>
      </c>
      <c r="AY25" s="17">
        <v>0</v>
      </c>
      <c r="AZ25" s="17">
        <v>7.9303934543839025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0.32572462340013952</v>
      </c>
      <c r="BG25" s="17">
        <v>22.226762133383662</v>
      </c>
      <c r="BH25" s="17">
        <v>0</v>
      </c>
      <c r="BI25" s="17">
        <v>0</v>
      </c>
      <c r="BJ25" s="17">
        <v>2.4706189508053087</v>
      </c>
      <c r="BK25" s="27">
        <f t="shared" si="2"/>
        <v>109.43798133900002</v>
      </c>
    </row>
    <row r="26" spans="1:63">
      <c r="A26" s="23"/>
      <c r="B26" s="26" t="s">
        <v>161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0.22239683716825831</v>
      </c>
      <c r="I26" s="17">
        <v>17.763467573473541</v>
      </c>
      <c r="J26" s="17">
        <v>0</v>
      </c>
      <c r="K26" s="17">
        <v>0</v>
      </c>
      <c r="L26" s="17">
        <v>26.820790712778553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9.9230714867184544E-2</v>
      </c>
      <c r="S26" s="17">
        <v>16.924023492900407</v>
      </c>
      <c r="T26" s="17">
        <v>0</v>
      </c>
      <c r="U26" s="17">
        <v>0</v>
      </c>
      <c r="V26" s="17">
        <v>0.14889714483437724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0.51470058159027587</v>
      </c>
      <c r="AW26" s="17">
        <v>4.8592881625131472</v>
      </c>
      <c r="AX26" s="17">
        <v>0</v>
      </c>
      <c r="AY26" s="17">
        <v>0</v>
      </c>
      <c r="AZ26" s="17">
        <v>5.3004340500046805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0.48203560845722759</v>
      </c>
      <c r="BG26" s="17">
        <v>0</v>
      </c>
      <c r="BH26" s="17">
        <v>0.58006868332295602</v>
      </c>
      <c r="BI26" s="17">
        <v>0</v>
      </c>
      <c r="BJ26" s="17">
        <v>0.57782750895609591</v>
      </c>
      <c r="BK26" s="27">
        <f t="shared" si="2"/>
        <v>74.293161070866702</v>
      </c>
    </row>
    <row r="27" spans="1:63">
      <c r="A27" s="23"/>
      <c r="B27" s="26" t="s">
        <v>170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9.7701950966397028E-2</v>
      </c>
      <c r="I27" s="17">
        <v>15.637044999986607</v>
      </c>
      <c r="J27" s="17">
        <v>0</v>
      </c>
      <c r="K27" s="17">
        <v>0</v>
      </c>
      <c r="L27" s="17">
        <v>17.513490399984903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6.5936206366543529E-2</v>
      </c>
      <c r="S27" s="17">
        <v>15.637044999986607</v>
      </c>
      <c r="T27" s="17">
        <v>0</v>
      </c>
      <c r="U27" s="17">
        <v>0</v>
      </c>
      <c r="V27" s="17">
        <v>0.19911170633302946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0.94646426766039715</v>
      </c>
      <c r="AW27" s="17">
        <v>9.3868524199384105</v>
      </c>
      <c r="AX27" s="17">
        <v>0</v>
      </c>
      <c r="AY27" s="17">
        <v>0</v>
      </c>
      <c r="AZ27" s="17">
        <v>4.1846887634391434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0.13958937616570979</v>
      </c>
      <c r="BG27" s="17">
        <v>0</v>
      </c>
      <c r="BH27" s="17">
        <v>0</v>
      </c>
      <c r="BI27" s="17">
        <v>0</v>
      </c>
      <c r="BJ27" s="17">
        <v>4.2281422058722589</v>
      </c>
      <c r="BK27" s="27">
        <f t="shared" si="2"/>
        <v>68.036067296699997</v>
      </c>
    </row>
    <row r="28" spans="1:63">
      <c r="A28" s="23"/>
      <c r="B28" s="26" t="s">
        <v>171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0.15594607643304867</v>
      </c>
      <c r="I28" s="17">
        <v>5.2889334633280676</v>
      </c>
      <c r="J28" s="17">
        <v>0</v>
      </c>
      <c r="K28" s="17">
        <v>0</v>
      </c>
      <c r="L28" s="17">
        <v>5.7516504455276189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0.20987677216609635</v>
      </c>
      <c r="S28" s="17">
        <v>5.1750816666549779E-2</v>
      </c>
      <c r="T28" s="17">
        <v>0</v>
      </c>
      <c r="U28" s="17">
        <v>0</v>
      </c>
      <c r="V28" s="17">
        <v>1.186128717998449</v>
      </c>
      <c r="W28" s="17">
        <v>0</v>
      </c>
      <c r="X28" s="17">
        <v>0.72305449998105897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1.1878754332688827E-3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0.75476169361358159</v>
      </c>
      <c r="AW28" s="17">
        <v>0.98022632254092223</v>
      </c>
      <c r="AX28" s="17">
        <v>0.51646749998647079</v>
      </c>
      <c r="AY28" s="17">
        <v>0</v>
      </c>
      <c r="AZ28" s="17">
        <v>3.6131859711719487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0.87534187680999431</v>
      </c>
      <c r="BG28" s="17">
        <v>5.1646749998647073E-2</v>
      </c>
      <c r="BH28" s="17">
        <v>0.72305449998105908</v>
      </c>
      <c r="BI28" s="17">
        <v>0</v>
      </c>
      <c r="BJ28" s="17">
        <v>1.4007641863632057</v>
      </c>
      <c r="BK28" s="27">
        <f t="shared" si="2"/>
        <v>22.283977467999982</v>
      </c>
    </row>
    <row r="29" spans="1:63">
      <c r="A29" s="23"/>
      <c r="B29" s="28" t="s">
        <v>97</v>
      </c>
      <c r="C29" s="29">
        <f>SUM(C14:C28)</f>
        <v>0</v>
      </c>
      <c r="D29" s="29">
        <f t="shared" ref="D29:BK29" si="3">SUM(D14:D28)</f>
        <v>0</v>
      </c>
      <c r="E29" s="29">
        <f t="shared" si="3"/>
        <v>0</v>
      </c>
      <c r="F29" s="29">
        <f t="shared" si="3"/>
        <v>0</v>
      </c>
      <c r="G29" s="29">
        <f t="shared" si="3"/>
        <v>0</v>
      </c>
      <c r="H29" s="29">
        <f t="shared" si="3"/>
        <v>3.3328422455984086</v>
      </c>
      <c r="I29" s="29">
        <f t="shared" si="3"/>
        <v>311.83813803103504</v>
      </c>
      <c r="J29" s="29">
        <f t="shared" si="3"/>
        <v>2.7079151174418716</v>
      </c>
      <c r="K29" s="29">
        <f t="shared" si="3"/>
        <v>0</v>
      </c>
      <c r="L29" s="29">
        <f t="shared" si="3"/>
        <v>198.15316986648384</v>
      </c>
      <c r="M29" s="29">
        <f t="shared" si="3"/>
        <v>0</v>
      </c>
      <c r="N29" s="29">
        <f t="shared" si="3"/>
        <v>0</v>
      </c>
      <c r="O29" s="29">
        <f t="shared" si="3"/>
        <v>0</v>
      </c>
      <c r="P29" s="29">
        <f t="shared" si="3"/>
        <v>0</v>
      </c>
      <c r="Q29" s="29">
        <f t="shared" si="3"/>
        <v>0</v>
      </c>
      <c r="R29" s="29">
        <f t="shared" si="3"/>
        <v>3.4225105170152292</v>
      </c>
      <c r="S29" s="29">
        <f t="shared" si="3"/>
        <v>36.847335556576958</v>
      </c>
      <c r="T29" s="29">
        <f t="shared" si="3"/>
        <v>1.011460483322894</v>
      </c>
      <c r="U29" s="29">
        <f t="shared" si="3"/>
        <v>0</v>
      </c>
      <c r="V29" s="29">
        <f t="shared" si="3"/>
        <v>16.996759911315383</v>
      </c>
      <c r="W29" s="29">
        <f t="shared" si="3"/>
        <v>0</v>
      </c>
      <c r="X29" s="29">
        <f t="shared" si="3"/>
        <v>4.0688031664458801</v>
      </c>
      <c r="Y29" s="29">
        <f t="shared" si="3"/>
        <v>0</v>
      </c>
      <c r="Z29" s="29">
        <f t="shared" si="3"/>
        <v>0</v>
      </c>
      <c r="AA29" s="29">
        <f t="shared" si="3"/>
        <v>2.7295500000003917E-2</v>
      </c>
      <c r="AB29" s="29">
        <f t="shared" si="3"/>
        <v>0</v>
      </c>
      <c r="AC29" s="29">
        <f t="shared" si="3"/>
        <v>0</v>
      </c>
      <c r="AD29" s="29">
        <f t="shared" si="3"/>
        <v>0</v>
      </c>
      <c r="AE29" s="29">
        <f t="shared" si="3"/>
        <v>0</v>
      </c>
      <c r="AF29" s="29">
        <f t="shared" si="3"/>
        <v>0</v>
      </c>
      <c r="AG29" s="29">
        <f t="shared" si="3"/>
        <v>5.100811609905101E-2</v>
      </c>
      <c r="AH29" s="29">
        <f t="shared" si="3"/>
        <v>0</v>
      </c>
      <c r="AI29" s="29">
        <f t="shared" si="3"/>
        <v>0</v>
      </c>
      <c r="AJ29" s="29">
        <f t="shared" si="3"/>
        <v>0</v>
      </c>
      <c r="AK29" s="29">
        <f t="shared" si="3"/>
        <v>0</v>
      </c>
      <c r="AL29" s="29">
        <f t="shared" si="3"/>
        <v>0</v>
      </c>
      <c r="AM29" s="29">
        <f t="shared" si="3"/>
        <v>0</v>
      </c>
      <c r="AN29" s="29">
        <f t="shared" si="3"/>
        <v>0</v>
      </c>
      <c r="AO29" s="29">
        <f t="shared" si="3"/>
        <v>0</v>
      </c>
      <c r="AP29" s="29">
        <f t="shared" si="3"/>
        <v>0</v>
      </c>
      <c r="AQ29" s="29">
        <f t="shared" si="3"/>
        <v>0</v>
      </c>
      <c r="AR29" s="29">
        <f t="shared" si="3"/>
        <v>0</v>
      </c>
      <c r="AS29" s="29">
        <f t="shared" si="3"/>
        <v>0</v>
      </c>
      <c r="AT29" s="29">
        <f t="shared" si="3"/>
        <v>0</v>
      </c>
      <c r="AU29" s="29">
        <f t="shared" si="3"/>
        <v>0</v>
      </c>
      <c r="AV29" s="29">
        <f t="shared" si="3"/>
        <v>11.153239011481746</v>
      </c>
      <c r="AW29" s="29">
        <f t="shared" si="3"/>
        <v>49.724678941975164</v>
      </c>
      <c r="AX29" s="29">
        <f t="shared" si="3"/>
        <v>1.0562374999215003</v>
      </c>
      <c r="AY29" s="29">
        <f t="shared" si="3"/>
        <v>0</v>
      </c>
      <c r="AZ29" s="29">
        <f t="shared" si="3"/>
        <v>82.61826582741439</v>
      </c>
      <c r="BA29" s="29">
        <f t="shared" si="3"/>
        <v>0</v>
      </c>
      <c r="BB29" s="29">
        <f t="shared" si="3"/>
        <v>0</v>
      </c>
      <c r="BC29" s="29">
        <f t="shared" si="3"/>
        <v>0</v>
      </c>
      <c r="BD29" s="29">
        <f t="shared" si="3"/>
        <v>0</v>
      </c>
      <c r="BE29" s="29">
        <f t="shared" si="3"/>
        <v>0</v>
      </c>
      <c r="BF29" s="29">
        <f t="shared" si="3"/>
        <v>10.78575659446804</v>
      </c>
      <c r="BG29" s="29">
        <f t="shared" si="3"/>
        <v>25.082384940671204</v>
      </c>
      <c r="BH29" s="29">
        <f t="shared" si="3"/>
        <v>5.6220213678167958</v>
      </c>
      <c r="BI29" s="29">
        <f t="shared" si="3"/>
        <v>0</v>
      </c>
      <c r="BJ29" s="29">
        <f t="shared" si="3"/>
        <v>48.433593855016561</v>
      </c>
      <c r="BK29" s="29">
        <f t="shared" si="3"/>
        <v>812.93341655010011</v>
      </c>
    </row>
    <row r="30" spans="1:63">
      <c r="A30" s="23" t="s">
        <v>83</v>
      </c>
      <c r="B30" s="25" t="s">
        <v>15</v>
      </c>
      <c r="C30" s="59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1"/>
    </row>
    <row r="31" spans="1:63">
      <c r="A31" s="23"/>
      <c r="B31" s="28" t="s">
        <v>40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</row>
    <row r="32" spans="1:63">
      <c r="A32" s="23"/>
      <c r="B32" s="28" t="s">
        <v>96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</row>
    <row r="33" spans="1:63">
      <c r="A33" s="23" t="s">
        <v>85</v>
      </c>
      <c r="B33" s="30" t="s">
        <v>101</v>
      </c>
      <c r="C33" s="5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1"/>
    </row>
    <row r="34" spans="1:63">
      <c r="A34" s="23"/>
      <c r="B34" s="28" t="s">
        <v>40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</row>
    <row r="35" spans="1:63">
      <c r="A35" s="23"/>
      <c r="B35" s="28" t="s">
        <v>95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</row>
    <row r="36" spans="1:63">
      <c r="A36" s="23" t="s">
        <v>86</v>
      </c>
      <c r="B36" s="25" t="s">
        <v>16</v>
      </c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1"/>
    </row>
    <row r="37" spans="1:63">
      <c r="A37" s="23"/>
      <c r="B37" s="26" t="s">
        <v>129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0.57683222521139399</v>
      </c>
      <c r="I37" s="17">
        <v>1.2212424060005758</v>
      </c>
      <c r="J37" s="17">
        <v>0</v>
      </c>
      <c r="K37" s="17">
        <v>0</v>
      </c>
      <c r="L37" s="17">
        <v>35.109195918181953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0.85050686881139781</v>
      </c>
      <c r="S37" s="17">
        <v>0</v>
      </c>
      <c r="T37" s="17">
        <v>0.37145702831750954</v>
      </c>
      <c r="U37" s="17">
        <v>0</v>
      </c>
      <c r="V37" s="17">
        <v>1.3808336146556484</v>
      </c>
      <c r="W37" s="17">
        <v>9.7335469266904562E-3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3.4855460974076172E-2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24.249053118172078</v>
      </c>
      <c r="AW37" s="17">
        <v>13.035752806146942</v>
      </c>
      <c r="AX37" s="17">
        <v>7.4969011272406773E-6</v>
      </c>
      <c r="AY37" s="17">
        <v>0</v>
      </c>
      <c r="AZ37" s="17">
        <v>9.9185327989232839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23.216638438741299</v>
      </c>
      <c r="BG37" s="17">
        <v>3.257787405753505</v>
      </c>
      <c r="BH37" s="17">
        <v>3.4050384524393751</v>
      </c>
      <c r="BI37" s="17">
        <v>0</v>
      </c>
      <c r="BJ37" s="17">
        <v>6.4767422380431841</v>
      </c>
      <c r="BK37" s="27">
        <f>SUM(C37:BJ37)</f>
        <v>123.11420982420005</v>
      </c>
    </row>
    <row r="38" spans="1:63">
      <c r="A38" s="23"/>
      <c r="B38" s="26" t="s">
        <v>130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0.43842357676464078</v>
      </c>
      <c r="I38" s="17">
        <v>0.21641120366740046</v>
      </c>
      <c r="J38" s="17">
        <v>0.29622614694695087</v>
      </c>
      <c r="K38" s="17">
        <v>0</v>
      </c>
      <c r="L38" s="17">
        <v>0.59499468876070472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0.51007533941561989</v>
      </c>
      <c r="S38" s="17">
        <v>6.5024098343506101E-2</v>
      </c>
      <c r="T38" s="17">
        <v>0</v>
      </c>
      <c r="U38" s="17">
        <v>0</v>
      </c>
      <c r="V38" s="17">
        <v>0.43152356173479511</v>
      </c>
      <c r="W38" s="17">
        <v>0.15146795041415559</v>
      </c>
      <c r="X38" s="17">
        <v>0</v>
      </c>
      <c r="Y38" s="17">
        <v>0</v>
      </c>
      <c r="Z38" s="17">
        <v>0</v>
      </c>
      <c r="AA38" s="17">
        <v>5.870851663231326E-2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0.66846104110920779</v>
      </c>
      <c r="AH38" s="17">
        <v>0</v>
      </c>
      <c r="AI38" s="17">
        <v>0</v>
      </c>
      <c r="AJ38" s="17">
        <v>0</v>
      </c>
      <c r="AK38" s="17">
        <v>0.41636079995673847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16.593034178986784</v>
      </c>
      <c r="AW38" s="17">
        <v>2.0491341907777127</v>
      </c>
      <c r="AX38" s="17">
        <v>3.5225109979427946E-2</v>
      </c>
      <c r="AY38" s="17">
        <v>0</v>
      </c>
      <c r="AZ38" s="17">
        <v>16.67680405575928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12.24589982313859</v>
      </c>
      <c r="BG38" s="17">
        <v>0.7344881786422377</v>
      </c>
      <c r="BH38" s="17">
        <v>0</v>
      </c>
      <c r="BI38" s="17">
        <v>0</v>
      </c>
      <c r="BJ38" s="17">
        <v>6.4700407373368192</v>
      </c>
      <c r="BK38" s="27">
        <f t="shared" ref="BK38:BK50" si="4">SUM(C38:BJ38)</f>
        <v>58.65230319836688</v>
      </c>
    </row>
    <row r="39" spans="1:63">
      <c r="A39" s="23"/>
      <c r="B39" s="26" t="s">
        <v>131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0.18886321764248395</v>
      </c>
      <c r="I39" s="17">
        <v>0</v>
      </c>
      <c r="J39" s="17">
        <v>0</v>
      </c>
      <c r="K39" s="17">
        <v>0</v>
      </c>
      <c r="L39" s="17">
        <v>0.67284035857117608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0.21139469433601946</v>
      </c>
      <c r="S39" s="17">
        <v>6.5839132323962518E-2</v>
      </c>
      <c r="T39" s="17">
        <v>0</v>
      </c>
      <c r="U39" s="17">
        <v>0</v>
      </c>
      <c r="V39" s="17">
        <v>0.2947891443245923</v>
      </c>
      <c r="W39" s="17">
        <v>8.1833761294829971E-2</v>
      </c>
      <c r="X39" s="17">
        <v>0</v>
      </c>
      <c r="Y39" s="17">
        <v>0</v>
      </c>
      <c r="Z39" s="17">
        <v>0</v>
      </c>
      <c r="AA39" s="17">
        <v>5.845268330199143E-3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0.3004467930077519</v>
      </c>
      <c r="AH39" s="17">
        <v>0</v>
      </c>
      <c r="AI39" s="17">
        <v>0</v>
      </c>
      <c r="AJ39" s="17">
        <v>0</v>
      </c>
      <c r="AK39" s="17">
        <v>0.21745041168454471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13.985231241012528</v>
      </c>
      <c r="AW39" s="17">
        <v>2.8510063304614959</v>
      </c>
      <c r="AX39" s="17">
        <v>3.5071609981394858E-2</v>
      </c>
      <c r="AY39" s="17">
        <v>0</v>
      </c>
      <c r="AZ39" s="17">
        <v>17.848085132630949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8.9591817510846852</v>
      </c>
      <c r="BG39" s="17">
        <v>1.4316255402407352</v>
      </c>
      <c r="BH39" s="17">
        <v>0.11690536660458285</v>
      </c>
      <c r="BI39" s="17">
        <v>0</v>
      </c>
      <c r="BJ39" s="17">
        <v>1.8797620828014048</v>
      </c>
      <c r="BK39" s="27">
        <f t="shared" si="4"/>
        <v>49.146171836333338</v>
      </c>
    </row>
    <row r="40" spans="1:63">
      <c r="A40" s="23"/>
      <c r="B40" s="26" t="s">
        <v>132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0.11325125651982054</v>
      </c>
      <c r="I40" s="17">
        <v>0.12213446665120413</v>
      </c>
      <c r="J40" s="17">
        <v>0</v>
      </c>
      <c r="K40" s="17">
        <v>0</v>
      </c>
      <c r="L40" s="17">
        <v>0.47469649410676129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0.41990305697977792</v>
      </c>
      <c r="S40" s="17">
        <v>0</v>
      </c>
      <c r="T40" s="17">
        <v>0</v>
      </c>
      <c r="U40" s="17">
        <v>0</v>
      </c>
      <c r="V40" s="17">
        <v>0.29826564479560164</v>
      </c>
      <c r="W40" s="17">
        <v>4.9841257769660703E-2</v>
      </c>
      <c r="X40" s="17">
        <v>0</v>
      </c>
      <c r="Y40" s="17">
        <v>0</v>
      </c>
      <c r="Z40" s="17">
        <v>0</v>
      </c>
      <c r="AA40" s="17">
        <v>5.5256383336693235E-2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0.22235168671335442</v>
      </c>
      <c r="AH40" s="17">
        <v>0.11051276667338647</v>
      </c>
      <c r="AI40" s="17">
        <v>0</v>
      </c>
      <c r="AJ40" s="17">
        <v>0</v>
      </c>
      <c r="AK40" s="17">
        <v>5.5256383336693235E-2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11.996579090661667</v>
      </c>
      <c r="AW40" s="17">
        <v>3.1983652852998246</v>
      </c>
      <c r="AX40" s="17">
        <v>0</v>
      </c>
      <c r="AY40" s="17">
        <v>0</v>
      </c>
      <c r="AZ40" s="17">
        <v>8.5488883051233078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7.8031652627507029</v>
      </c>
      <c r="BG40" s="17">
        <v>0.14256146900865457</v>
      </c>
      <c r="BH40" s="17">
        <v>0.55256383336723247</v>
      </c>
      <c r="BI40" s="17">
        <v>0</v>
      </c>
      <c r="BJ40" s="17">
        <v>2.7204975678056651</v>
      </c>
      <c r="BK40" s="27">
        <f t="shared" si="4"/>
        <v>36.884090210900006</v>
      </c>
    </row>
    <row r="41" spans="1:63">
      <c r="A41" s="23"/>
      <c r="B41" s="26" t="s">
        <v>133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8.3071706668503997E-2</v>
      </c>
      <c r="I41" s="17">
        <v>0</v>
      </c>
      <c r="J41" s="17">
        <v>0</v>
      </c>
      <c r="K41" s="17">
        <v>0</v>
      </c>
      <c r="L41" s="17">
        <v>0.7206396113524195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0.45971398751159687</v>
      </c>
      <c r="S41" s="17">
        <v>0</v>
      </c>
      <c r="T41" s="17">
        <v>0</v>
      </c>
      <c r="U41" s="17">
        <v>0</v>
      </c>
      <c r="V41" s="17">
        <v>1.1241651733628257</v>
      </c>
      <c r="W41" s="17">
        <v>3.4452947999027546E-2</v>
      </c>
      <c r="X41" s="17">
        <v>2.884481146586957E-2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0.30343735439201613</v>
      </c>
      <c r="AH41" s="17">
        <v>3.22435299991835E-2</v>
      </c>
      <c r="AI41" s="17">
        <v>0</v>
      </c>
      <c r="AJ41" s="17">
        <v>0</v>
      </c>
      <c r="AK41" s="17">
        <v>0.17919619302866224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9.9232539996726441</v>
      </c>
      <c r="AW41" s="17">
        <v>4.0834673556295957</v>
      </c>
      <c r="AX41" s="17">
        <v>3.22435299991835E-2</v>
      </c>
      <c r="AY41" s="17">
        <v>0</v>
      </c>
      <c r="AZ41" s="17">
        <v>8.2350051263427169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10.594786344353478</v>
      </c>
      <c r="BG41" s="17">
        <v>0.29082987182583531</v>
      </c>
      <c r="BH41" s="17">
        <v>0.48365294998765251</v>
      </c>
      <c r="BI41" s="17">
        <v>0</v>
      </c>
      <c r="BJ41" s="17">
        <v>3.6801858267421861</v>
      </c>
      <c r="BK41" s="27">
        <f t="shared" si="4"/>
        <v>40.289190320333397</v>
      </c>
    </row>
    <row r="42" spans="1:63">
      <c r="A42" s="23"/>
      <c r="B42" s="26" t="s">
        <v>162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0.19983321467543597</v>
      </c>
      <c r="I42" s="17">
        <v>0.11207577867176764</v>
      </c>
      <c r="J42" s="17">
        <v>0</v>
      </c>
      <c r="K42" s="17">
        <v>0</v>
      </c>
      <c r="L42" s="17">
        <v>9.2610823918934155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0.28562909084596994</v>
      </c>
      <c r="S42" s="17">
        <v>0</v>
      </c>
      <c r="T42" s="17">
        <v>6.6878665336383675E-2</v>
      </c>
      <c r="U42" s="17">
        <v>0</v>
      </c>
      <c r="V42" s="17">
        <v>0.77471391926892097</v>
      </c>
      <c r="W42" s="17">
        <v>1.5817100002641381E-2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0.19639184533373816</v>
      </c>
      <c r="AH42" s="17">
        <v>0</v>
      </c>
      <c r="AI42" s="17">
        <v>0</v>
      </c>
      <c r="AJ42" s="17">
        <v>0</v>
      </c>
      <c r="AK42" s="17">
        <v>0.14488463602511104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4.1771638196595813</v>
      </c>
      <c r="AW42" s="17">
        <v>1.058727965785808</v>
      </c>
      <c r="AX42" s="17">
        <v>0.55887086676346209</v>
      </c>
      <c r="AY42" s="17">
        <v>0</v>
      </c>
      <c r="AZ42" s="17">
        <v>5.3229909434018143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6.0276115479716026</v>
      </c>
      <c r="BG42" s="17">
        <v>2.6995289348037872</v>
      </c>
      <c r="BH42" s="17">
        <v>0.31634200005472757</v>
      </c>
      <c r="BI42" s="17">
        <v>0</v>
      </c>
      <c r="BJ42" s="17">
        <v>3.2166012421392094</v>
      </c>
      <c r="BK42" s="27">
        <f t="shared" si="4"/>
        <v>34.435143962633376</v>
      </c>
    </row>
    <row r="43" spans="1:63">
      <c r="A43" s="23"/>
      <c r="B43" s="26" t="s">
        <v>134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1.3705814367052178E-3</v>
      </c>
      <c r="I43" s="17">
        <v>4.9961131576260198E-3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1.4683105445935747E-2</v>
      </c>
      <c r="S43" s="17">
        <v>0</v>
      </c>
      <c r="T43" s="17">
        <v>0</v>
      </c>
      <c r="U43" s="17">
        <v>0</v>
      </c>
      <c r="V43" s="17">
        <v>1.3323855042383381E-3</v>
      </c>
      <c r="W43" s="17">
        <v>3.3000723349684551E-3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9.8113086709604143E-4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2.7179074234914209</v>
      </c>
      <c r="AW43" s="17">
        <v>1.6426057408004704E-2</v>
      </c>
      <c r="AX43" s="17">
        <v>0</v>
      </c>
      <c r="AY43" s="17">
        <v>0</v>
      </c>
      <c r="AZ43" s="17">
        <v>1.6666700008426373E-5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3.1448472170350565</v>
      </c>
      <c r="BG43" s="17">
        <v>1.3086919573016498E-2</v>
      </c>
      <c r="BH43" s="17">
        <v>0</v>
      </c>
      <c r="BI43" s="17">
        <v>0</v>
      </c>
      <c r="BJ43" s="17">
        <v>0.15673248321254099</v>
      </c>
      <c r="BK43" s="27">
        <f t="shared" si="4"/>
        <v>6.0756801561666176</v>
      </c>
    </row>
    <row r="44" spans="1:63">
      <c r="A44" s="23"/>
      <c r="B44" s="26" t="s">
        <v>135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7.9154861606658258E-2</v>
      </c>
      <c r="I44" s="17">
        <v>18.444478327219901</v>
      </c>
      <c r="J44" s="17">
        <v>0</v>
      </c>
      <c r="K44" s="17">
        <v>0</v>
      </c>
      <c r="L44" s="17">
        <v>4.7229142010481411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6.6290509572043646E-2</v>
      </c>
      <c r="S44" s="17">
        <v>1.5693862174025768</v>
      </c>
      <c r="T44" s="17">
        <v>0</v>
      </c>
      <c r="U44" s="17">
        <v>0</v>
      </c>
      <c r="V44" s="17">
        <v>0.129704253711238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3.231868206648867E-2</v>
      </c>
      <c r="AH44" s="17">
        <v>0</v>
      </c>
      <c r="AI44" s="17">
        <v>0</v>
      </c>
      <c r="AJ44" s="17">
        <v>0</v>
      </c>
      <c r="AK44" s="17">
        <v>0.10050667206656477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6.1874775050386877</v>
      </c>
      <c r="AW44" s="17">
        <v>15.748405366309541</v>
      </c>
      <c r="AX44" s="17">
        <v>0.53380975479981296</v>
      </c>
      <c r="AY44" s="17">
        <v>0</v>
      </c>
      <c r="AZ44" s="17">
        <v>35.775480671387527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10.37618374412817</v>
      </c>
      <c r="BG44" s="17">
        <v>7.0202943936805084</v>
      </c>
      <c r="BH44" s="17">
        <v>0</v>
      </c>
      <c r="BI44" s="17">
        <v>0</v>
      </c>
      <c r="BJ44" s="17">
        <v>6.8479248587621333</v>
      </c>
      <c r="BK44" s="27">
        <f t="shared" si="4"/>
        <v>107.6343300188</v>
      </c>
    </row>
    <row r="45" spans="1:63">
      <c r="A45" s="23"/>
      <c r="B45" s="26" t="s">
        <v>163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2.8042025398834571E-2</v>
      </c>
      <c r="I45" s="17">
        <v>4.9014742300107139</v>
      </c>
      <c r="J45" s="17">
        <v>0</v>
      </c>
      <c r="K45" s="17">
        <v>0</v>
      </c>
      <c r="L45" s="17">
        <v>4.9124554070435158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9.2433534062302397E-2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1.0606527400874501E-2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1.156252942910726</v>
      </c>
      <c r="AW45" s="17">
        <v>1.7789441290129726</v>
      </c>
      <c r="AX45" s="17">
        <v>0</v>
      </c>
      <c r="AY45" s="17">
        <v>0</v>
      </c>
      <c r="AZ45" s="17">
        <v>3.3351770202844566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1.0794088642647892</v>
      </c>
      <c r="BG45" s="17">
        <v>7.0919300005847248E-5</v>
      </c>
      <c r="BH45" s="17">
        <v>0.1330891588108731</v>
      </c>
      <c r="BI45" s="17">
        <v>0</v>
      </c>
      <c r="BJ45" s="17">
        <v>2.1829996244302614</v>
      </c>
      <c r="BK45" s="27">
        <f t="shared" si="4"/>
        <v>19.610954382930323</v>
      </c>
    </row>
    <row r="46" spans="1:63">
      <c r="A46" s="23"/>
      <c r="B46" s="26" t="s">
        <v>164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0.26771778051314427</v>
      </c>
      <c r="I46" s="17">
        <v>1.3991818076967615</v>
      </c>
      <c r="J46" s="17">
        <v>0.5327084737556177</v>
      </c>
      <c r="K46" s="17">
        <v>0</v>
      </c>
      <c r="L46" s="17">
        <v>4.1287280542072278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0.50403973066467045</v>
      </c>
      <c r="S46" s="17">
        <v>0</v>
      </c>
      <c r="T46" s="17">
        <v>0</v>
      </c>
      <c r="U46" s="17">
        <v>0</v>
      </c>
      <c r="V46" s="17">
        <v>0.23522579250687109</v>
      </c>
      <c r="W46" s="17">
        <v>1.2878935996087323E-2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4.3766598613952164E-2</v>
      </c>
      <c r="AH46" s="17">
        <v>0</v>
      </c>
      <c r="AI46" s="17">
        <v>0</v>
      </c>
      <c r="AJ46" s="17">
        <v>0</v>
      </c>
      <c r="AK46" s="17">
        <v>7.9204227171145572E-2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3.6020171103814067</v>
      </c>
      <c r="AW46" s="17">
        <v>3.1308223056456321</v>
      </c>
      <c r="AX46" s="17">
        <v>0</v>
      </c>
      <c r="AY46" s="17">
        <v>0</v>
      </c>
      <c r="AZ46" s="17">
        <v>23.446274053988752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5.7903645034500606</v>
      </c>
      <c r="BG46" s="17">
        <v>0.3509143276363938</v>
      </c>
      <c r="BH46" s="17">
        <v>1.9448082143806285E-2</v>
      </c>
      <c r="BI46" s="17">
        <v>0</v>
      </c>
      <c r="BJ46" s="17">
        <v>5.1390411820031874</v>
      </c>
      <c r="BK46" s="27">
        <f t="shared" si="4"/>
        <v>48.682332966374723</v>
      </c>
    </row>
    <row r="47" spans="1:63">
      <c r="A47" s="23"/>
      <c r="B47" s="26" t="s">
        <v>165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0.11560836451683866</v>
      </c>
      <c r="I47" s="17">
        <v>0</v>
      </c>
      <c r="J47" s="17">
        <v>0</v>
      </c>
      <c r="K47" s="17">
        <v>0</v>
      </c>
      <c r="L47" s="17">
        <v>1.6824298721241325E-2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0.28805441166702744</v>
      </c>
      <c r="S47" s="17">
        <v>0</v>
      </c>
      <c r="T47" s="17">
        <v>0</v>
      </c>
      <c r="U47" s="17">
        <v>0</v>
      </c>
      <c r="V47" s="17">
        <v>5.2472592162290707E-2</v>
      </c>
      <c r="W47" s="17">
        <v>1.1942497769923614E-2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0.16984986994706947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0.89728666896320686</v>
      </c>
      <c r="AW47" s="17">
        <v>5.021243483020946</v>
      </c>
      <c r="AX47" s="17">
        <v>0</v>
      </c>
      <c r="AY47" s="17">
        <v>0</v>
      </c>
      <c r="AZ47" s="17">
        <v>7.5510336371848776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2.0596449633233607</v>
      </c>
      <c r="BG47" s="17">
        <v>0.39399923424656197</v>
      </c>
      <c r="BH47" s="17">
        <v>0</v>
      </c>
      <c r="BI47" s="17">
        <v>0</v>
      </c>
      <c r="BJ47" s="17">
        <v>1.6838204350382389</v>
      </c>
      <c r="BK47" s="27">
        <f t="shared" si="4"/>
        <v>18.261780456561581</v>
      </c>
    </row>
    <row r="48" spans="1:63">
      <c r="A48" s="23"/>
      <c r="B48" s="26" t="s">
        <v>136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0.1443549158875084</v>
      </c>
      <c r="I48" s="17">
        <v>0.2779125709598978</v>
      </c>
      <c r="J48" s="17">
        <v>0.80987810367751012</v>
      </c>
      <c r="K48" s="17">
        <v>0</v>
      </c>
      <c r="L48" s="17">
        <v>8.5207939807904296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0.50496852472633291</v>
      </c>
      <c r="S48" s="17">
        <v>0</v>
      </c>
      <c r="T48" s="17">
        <v>0</v>
      </c>
      <c r="U48" s="17">
        <v>0</v>
      </c>
      <c r="V48" s="17">
        <v>6.6144204206230378E-2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2.7677511378342158E-2</v>
      </c>
      <c r="AH48" s="17">
        <v>0</v>
      </c>
      <c r="AI48" s="17">
        <v>0</v>
      </c>
      <c r="AJ48" s="17">
        <v>0</v>
      </c>
      <c r="AK48" s="17">
        <v>1.2881091538811328E-2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0.7880147381049234</v>
      </c>
      <c r="AW48" s="17">
        <v>6.7350688171650948</v>
      </c>
      <c r="AX48" s="17">
        <v>0</v>
      </c>
      <c r="AY48" s="17">
        <v>0</v>
      </c>
      <c r="AZ48" s="17">
        <v>7.5846289208885604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2.4000410896442541</v>
      </c>
      <c r="BG48" s="17">
        <v>0.87682276710835905</v>
      </c>
      <c r="BH48" s="17">
        <v>0.27497865645095293</v>
      </c>
      <c r="BI48" s="17">
        <v>0</v>
      </c>
      <c r="BJ48" s="17">
        <v>3.5482917672394438</v>
      </c>
      <c r="BK48" s="27">
        <f t="shared" si="4"/>
        <v>32.572457659766648</v>
      </c>
    </row>
    <row r="49" spans="1:63">
      <c r="A49" s="23"/>
      <c r="B49" s="26" t="s">
        <v>137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6.8838114758345725E-2</v>
      </c>
      <c r="I49" s="17">
        <v>4.9944026233642969E-2</v>
      </c>
      <c r="J49" s="17">
        <v>0</v>
      </c>
      <c r="K49" s="17">
        <v>0</v>
      </c>
      <c r="L49" s="17">
        <v>0.28030437017511411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0.25831769480332045</v>
      </c>
      <c r="S49" s="17">
        <v>0</v>
      </c>
      <c r="T49" s="17">
        <v>0</v>
      </c>
      <c r="U49" s="17">
        <v>0</v>
      </c>
      <c r="V49" s="17">
        <v>1.1898012633658053</v>
      </c>
      <c r="W49" s="17">
        <v>5.3096811778584092E-5</v>
      </c>
      <c r="X49" s="17">
        <v>0.12205452984222839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1.0641327933002501E-3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25.6841023676979</v>
      </c>
      <c r="AW49" s="17">
        <v>1.4884846607734874</v>
      </c>
      <c r="AX49" s="17">
        <v>0</v>
      </c>
      <c r="AY49" s="17">
        <v>0</v>
      </c>
      <c r="AZ49" s="17">
        <v>4.5277332542299193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26.872553367191092</v>
      </c>
      <c r="BG49" s="17">
        <v>1.6400020218501967</v>
      </c>
      <c r="BH49" s="17">
        <v>0.81029641821646037</v>
      </c>
      <c r="BI49" s="17">
        <v>0</v>
      </c>
      <c r="BJ49" s="17">
        <v>5.089744858957439</v>
      </c>
      <c r="BK49" s="27">
        <f t="shared" si="4"/>
        <v>68.083294177700026</v>
      </c>
    </row>
    <row r="50" spans="1:63">
      <c r="A50" s="23"/>
      <c r="B50" s="26" t="s">
        <v>138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4.1124137446458819</v>
      </c>
      <c r="I50" s="17">
        <v>72.545035543336937</v>
      </c>
      <c r="J50" s="17">
        <v>1.1558418311414755</v>
      </c>
      <c r="K50" s="17">
        <v>0</v>
      </c>
      <c r="L50" s="17">
        <v>62.988242246791764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8.0593690791677357</v>
      </c>
      <c r="S50" s="17">
        <v>4.9212152974900905</v>
      </c>
      <c r="T50" s="17">
        <v>14.321168458236484</v>
      </c>
      <c r="U50" s="17">
        <v>0</v>
      </c>
      <c r="V50" s="17">
        <v>12.369096819969604</v>
      </c>
      <c r="W50" s="17">
        <v>0.17070047824812512</v>
      </c>
      <c r="X50" s="17">
        <v>0</v>
      </c>
      <c r="Y50" s="17">
        <v>0</v>
      </c>
      <c r="Z50" s="17">
        <v>0</v>
      </c>
      <c r="AA50" s="17">
        <v>9.9893815668900977E-3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0.40231344115161605</v>
      </c>
      <c r="AH50" s="17">
        <v>1.204212282651696E-3</v>
      </c>
      <c r="AI50" s="17">
        <v>0</v>
      </c>
      <c r="AJ50" s="17">
        <v>0</v>
      </c>
      <c r="AK50" s="17">
        <v>0.1666392502558513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23.414972644266832</v>
      </c>
      <c r="AW50" s="17">
        <v>218.59336273536812</v>
      </c>
      <c r="AX50" s="17">
        <v>1.1524971057184985</v>
      </c>
      <c r="AY50" s="17">
        <v>0</v>
      </c>
      <c r="AZ50" s="17">
        <v>85.347024560009757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55.0798322263744</v>
      </c>
      <c r="BG50" s="17">
        <v>26.771445538829948</v>
      </c>
      <c r="BH50" s="17">
        <v>7.6538743971640075</v>
      </c>
      <c r="BI50" s="17">
        <v>0</v>
      </c>
      <c r="BJ50" s="17">
        <v>49.978496834248688</v>
      </c>
      <c r="BK50" s="27">
        <f t="shared" si="4"/>
        <v>649.2147358262655</v>
      </c>
    </row>
    <row r="51" spans="1:63">
      <c r="A51" s="23"/>
      <c r="B51" s="28" t="s">
        <v>94</v>
      </c>
      <c r="C51" s="29">
        <f>SUM(C37:C50)</f>
        <v>0</v>
      </c>
      <c r="D51" s="29">
        <f t="shared" ref="D51:BK51" si="5">SUM(D37:D50)</f>
        <v>0</v>
      </c>
      <c r="E51" s="29">
        <f t="shared" si="5"/>
        <v>0</v>
      </c>
      <c r="F51" s="29">
        <f t="shared" si="5"/>
        <v>0</v>
      </c>
      <c r="G51" s="29">
        <f t="shared" si="5"/>
        <v>0</v>
      </c>
      <c r="H51" s="29">
        <f t="shared" si="5"/>
        <v>6.4177755862461972</v>
      </c>
      <c r="I51" s="29">
        <f t="shared" si="5"/>
        <v>99.294886473606425</v>
      </c>
      <c r="J51" s="29">
        <f t="shared" si="5"/>
        <v>2.7946545555215545</v>
      </c>
      <c r="K51" s="29">
        <f t="shared" si="5"/>
        <v>0</v>
      </c>
      <c r="L51" s="29">
        <f t="shared" si="5"/>
        <v>132.40371202164388</v>
      </c>
      <c r="M51" s="29">
        <f t="shared" si="5"/>
        <v>0</v>
      </c>
      <c r="N51" s="29">
        <f t="shared" si="5"/>
        <v>0</v>
      </c>
      <c r="O51" s="29">
        <f t="shared" si="5"/>
        <v>0</v>
      </c>
      <c r="P51" s="29">
        <f t="shared" si="5"/>
        <v>0</v>
      </c>
      <c r="Q51" s="29">
        <f t="shared" si="5"/>
        <v>0</v>
      </c>
      <c r="R51" s="29">
        <f t="shared" si="5"/>
        <v>12.525379628009752</v>
      </c>
      <c r="S51" s="29">
        <f t="shared" si="5"/>
        <v>6.6214647455601359</v>
      </c>
      <c r="T51" s="29">
        <f t="shared" si="5"/>
        <v>14.759504151890377</v>
      </c>
      <c r="U51" s="29">
        <f t="shared" si="5"/>
        <v>0</v>
      </c>
      <c r="V51" s="29">
        <f t="shared" si="5"/>
        <v>18.348068369568661</v>
      </c>
      <c r="W51" s="29">
        <f t="shared" si="5"/>
        <v>0.54202164556788868</v>
      </c>
      <c r="X51" s="29">
        <f t="shared" si="5"/>
        <v>0.15089934130809796</v>
      </c>
      <c r="Y51" s="29">
        <f t="shared" si="5"/>
        <v>0</v>
      </c>
      <c r="Z51" s="29">
        <f t="shared" si="5"/>
        <v>0</v>
      </c>
      <c r="AA51" s="29">
        <f t="shared" si="5"/>
        <v>0.12979954986609574</v>
      </c>
      <c r="AB51" s="29">
        <f t="shared" si="5"/>
        <v>0</v>
      </c>
      <c r="AC51" s="29">
        <f t="shared" si="5"/>
        <v>0</v>
      </c>
      <c r="AD51" s="29">
        <f t="shared" si="5"/>
        <v>0</v>
      </c>
      <c r="AE51" s="29">
        <f t="shared" si="5"/>
        <v>0</v>
      </c>
      <c r="AF51" s="29">
        <f t="shared" si="5"/>
        <v>0</v>
      </c>
      <c r="AG51" s="29">
        <f t="shared" si="5"/>
        <v>2.4145220757488834</v>
      </c>
      <c r="AH51" s="29">
        <f t="shared" si="5"/>
        <v>0.14396050895522167</v>
      </c>
      <c r="AI51" s="29">
        <f t="shared" si="5"/>
        <v>0</v>
      </c>
      <c r="AJ51" s="29">
        <f t="shared" si="5"/>
        <v>0</v>
      </c>
      <c r="AK51" s="29">
        <f t="shared" si="5"/>
        <v>1.3723796650641227</v>
      </c>
      <c r="AL51" s="29">
        <f t="shared" si="5"/>
        <v>0</v>
      </c>
      <c r="AM51" s="29">
        <f t="shared" si="5"/>
        <v>0</v>
      </c>
      <c r="AN51" s="29">
        <f t="shared" si="5"/>
        <v>0</v>
      </c>
      <c r="AO51" s="29">
        <f t="shared" si="5"/>
        <v>0</v>
      </c>
      <c r="AP51" s="29">
        <f t="shared" si="5"/>
        <v>0</v>
      </c>
      <c r="AQ51" s="29">
        <f t="shared" si="5"/>
        <v>0</v>
      </c>
      <c r="AR51" s="29">
        <f t="shared" si="5"/>
        <v>0</v>
      </c>
      <c r="AS51" s="29">
        <f t="shared" si="5"/>
        <v>0</v>
      </c>
      <c r="AT51" s="29">
        <f t="shared" si="5"/>
        <v>0</v>
      </c>
      <c r="AU51" s="29">
        <f t="shared" si="5"/>
        <v>0</v>
      </c>
      <c r="AV51" s="29">
        <f t="shared" si="5"/>
        <v>145.37234684902037</v>
      </c>
      <c r="AW51" s="29">
        <f t="shared" si="5"/>
        <v>278.78921148880517</v>
      </c>
      <c r="AX51" s="29">
        <f t="shared" si="5"/>
        <v>2.3477254741429068</v>
      </c>
      <c r="AY51" s="29">
        <f t="shared" si="5"/>
        <v>0</v>
      </c>
      <c r="AZ51" s="29">
        <f t="shared" si="5"/>
        <v>234.11767514685522</v>
      </c>
      <c r="BA51" s="29">
        <f t="shared" si="5"/>
        <v>0</v>
      </c>
      <c r="BB51" s="29">
        <f t="shared" si="5"/>
        <v>0</v>
      </c>
      <c r="BC51" s="29">
        <f t="shared" si="5"/>
        <v>0</v>
      </c>
      <c r="BD51" s="29">
        <f t="shared" si="5"/>
        <v>0</v>
      </c>
      <c r="BE51" s="29">
        <f t="shared" si="5"/>
        <v>0</v>
      </c>
      <c r="BF51" s="29">
        <f t="shared" si="5"/>
        <v>175.65015914345153</v>
      </c>
      <c r="BG51" s="29">
        <f t="shared" si="5"/>
        <v>45.623457522499749</v>
      </c>
      <c r="BH51" s="29">
        <f t="shared" si="5"/>
        <v>13.766189315239671</v>
      </c>
      <c r="BI51" s="29">
        <f t="shared" si="5"/>
        <v>0</v>
      </c>
      <c r="BJ51" s="29">
        <f t="shared" si="5"/>
        <v>99.070881738760391</v>
      </c>
      <c r="BK51" s="29">
        <f t="shared" si="5"/>
        <v>1292.6566749973326</v>
      </c>
    </row>
    <row r="52" spans="1:63">
      <c r="A52" s="23"/>
      <c r="B52" s="32" t="s">
        <v>84</v>
      </c>
      <c r="C52" s="17">
        <f t="shared" ref="C52:AH52" si="6">C9+C12+C29+C32+C35+C51</f>
        <v>0</v>
      </c>
      <c r="D52" s="17">
        <f t="shared" si="6"/>
        <v>0</v>
      </c>
      <c r="E52" s="17">
        <f t="shared" si="6"/>
        <v>0</v>
      </c>
      <c r="F52" s="17">
        <f t="shared" si="6"/>
        <v>0</v>
      </c>
      <c r="G52" s="17">
        <f t="shared" si="6"/>
        <v>0</v>
      </c>
      <c r="H52" s="17">
        <f t="shared" si="6"/>
        <v>17.551759181721444</v>
      </c>
      <c r="I52" s="17">
        <f t="shared" si="6"/>
        <v>3593.2747275438669</v>
      </c>
      <c r="J52" s="17">
        <f t="shared" si="6"/>
        <v>1240.2115355384924</v>
      </c>
      <c r="K52" s="17">
        <f t="shared" si="6"/>
        <v>0</v>
      </c>
      <c r="L52" s="17">
        <f t="shared" si="6"/>
        <v>517.56465514233969</v>
      </c>
      <c r="M52" s="17">
        <f t="shared" si="6"/>
        <v>0</v>
      </c>
      <c r="N52" s="17">
        <f t="shared" si="6"/>
        <v>0</v>
      </c>
      <c r="O52" s="17">
        <f t="shared" si="6"/>
        <v>0</v>
      </c>
      <c r="P52" s="17">
        <f t="shared" si="6"/>
        <v>0</v>
      </c>
      <c r="Q52" s="17">
        <f t="shared" si="6"/>
        <v>0</v>
      </c>
      <c r="R52" s="17">
        <f t="shared" si="6"/>
        <v>23.633845591827999</v>
      </c>
      <c r="S52" s="17">
        <f t="shared" si="6"/>
        <v>193.2685127165322</v>
      </c>
      <c r="T52" s="17">
        <f t="shared" si="6"/>
        <v>151.87977032420193</v>
      </c>
      <c r="U52" s="17">
        <f t="shared" si="6"/>
        <v>27.543519080573912</v>
      </c>
      <c r="V52" s="17">
        <f t="shared" si="6"/>
        <v>45.048724655232164</v>
      </c>
      <c r="W52" s="17">
        <f t="shared" si="6"/>
        <v>0.59364884876545088</v>
      </c>
      <c r="X52" s="17">
        <f t="shared" si="6"/>
        <v>351.11901304405546</v>
      </c>
      <c r="Y52" s="17">
        <f t="shared" si="6"/>
        <v>0</v>
      </c>
      <c r="Z52" s="17">
        <f t="shared" si="6"/>
        <v>0</v>
      </c>
      <c r="AA52" s="17">
        <f t="shared" si="6"/>
        <v>0.20845472260672818</v>
      </c>
      <c r="AB52" s="17">
        <f t="shared" si="6"/>
        <v>0</v>
      </c>
      <c r="AC52" s="17">
        <f t="shared" si="6"/>
        <v>0</v>
      </c>
      <c r="AD52" s="17">
        <f t="shared" si="6"/>
        <v>0</v>
      </c>
      <c r="AE52" s="17">
        <f t="shared" si="6"/>
        <v>0</v>
      </c>
      <c r="AF52" s="17">
        <f t="shared" si="6"/>
        <v>0</v>
      </c>
      <c r="AG52" s="17">
        <f t="shared" si="6"/>
        <v>3.2964530987718605</v>
      </c>
      <c r="AH52" s="17">
        <f t="shared" si="6"/>
        <v>0.63810044083625572</v>
      </c>
      <c r="AI52" s="17">
        <f t="shared" ref="AI52:BK52" si="7">AI9+AI12+AI29+AI32+AI35+AI51</f>
        <v>5.4910041457478269E-3</v>
      </c>
      <c r="AJ52" s="17">
        <f t="shared" si="7"/>
        <v>0</v>
      </c>
      <c r="AK52" s="17">
        <f t="shared" si="7"/>
        <v>2.4013176316839013</v>
      </c>
      <c r="AL52" s="17">
        <f t="shared" si="7"/>
        <v>0</v>
      </c>
      <c r="AM52" s="17">
        <f t="shared" si="7"/>
        <v>0</v>
      </c>
      <c r="AN52" s="17">
        <f t="shared" si="7"/>
        <v>0</v>
      </c>
      <c r="AO52" s="17">
        <f t="shared" si="7"/>
        <v>0</v>
      </c>
      <c r="AP52" s="17">
        <f t="shared" si="7"/>
        <v>0</v>
      </c>
      <c r="AQ52" s="17">
        <f t="shared" si="7"/>
        <v>0</v>
      </c>
      <c r="AR52" s="17">
        <f t="shared" si="7"/>
        <v>0</v>
      </c>
      <c r="AS52" s="17">
        <f t="shared" si="7"/>
        <v>0</v>
      </c>
      <c r="AT52" s="17">
        <f t="shared" si="7"/>
        <v>0</v>
      </c>
      <c r="AU52" s="17">
        <f t="shared" si="7"/>
        <v>0</v>
      </c>
      <c r="AV52" s="17">
        <f t="shared" si="7"/>
        <v>175.97569641143022</v>
      </c>
      <c r="AW52" s="17">
        <f t="shared" si="7"/>
        <v>1586.5056625564591</v>
      </c>
      <c r="AX52" s="17">
        <f t="shared" si="7"/>
        <v>283.99252662044967</v>
      </c>
      <c r="AY52" s="17">
        <f t="shared" si="7"/>
        <v>0</v>
      </c>
      <c r="AZ52" s="17">
        <f t="shared" si="7"/>
        <v>405.48223804991608</v>
      </c>
      <c r="BA52" s="17">
        <f t="shared" si="7"/>
        <v>0</v>
      </c>
      <c r="BB52" s="17">
        <f t="shared" si="7"/>
        <v>0</v>
      </c>
      <c r="BC52" s="17">
        <f t="shared" si="7"/>
        <v>0</v>
      </c>
      <c r="BD52" s="17">
        <f t="shared" si="7"/>
        <v>0</v>
      </c>
      <c r="BE52" s="17">
        <f t="shared" si="7"/>
        <v>0</v>
      </c>
      <c r="BF52" s="17">
        <f t="shared" si="7"/>
        <v>206.6892122146071</v>
      </c>
      <c r="BG52" s="17">
        <f t="shared" si="7"/>
        <v>125.0738564874373</v>
      </c>
      <c r="BH52" s="17">
        <f t="shared" si="7"/>
        <v>79.314642871997592</v>
      </c>
      <c r="BI52" s="17">
        <f t="shared" si="7"/>
        <v>0</v>
      </c>
      <c r="BJ52" s="17">
        <f t="shared" si="7"/>
        <v>183.49052300758251</v>
      </c>
      <c r="BK52" s="17">
        <f t="shared" si="7"/>
        <v>9214.7638867855349</v>
      </c>
    </row>
    <row r="53" spans="1:63" ht="3.75" customHeight="1">
      <c r="A53" s="23"/>
      <c r="B53" s="43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1"/>
    </row>
    <row r="54" spans="1:63">
      <c r="A54" s="23" t="s">
        <v>1</v>
      </c>
      <c r="B54" s="24" t="s">
        <v>7</v>
      </c>
      <c r="C54" s="59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1"/>
    </row>
    <row r="55" spans="1:63" s="44" customFormat="1">
      <c r="A55" s="23" t="s">
        <v>80</v>
      </c>
      <c r="B55" s="25" t="s">
        <v>2</v>
      </c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8"/>
    </row>
    <row r="56" spans="1:63" s="44" customFormat="1">
      <c r="A56" s="23"/>
      <c r="B56" s="26" t="s">
        <v>139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0.46306787014416645</v>
      </c>
      <c r="I56" s="17">
        <v>2.9655169650508281E-2</v>
      </c>
      <c r="J56" s="17">
        <v>0</v>
      </c>
      <c r="K56" s="17">
        <v>0</v>
      </c>
      <c r="L56" s="17">
        <v>5.2695932981462565E-2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0.88162623113082339</v>
      </c>
      <c r="S56" s="17">
        <v>0</v>
      </c>
      <c r="T56" s="17">
        <v>0</v>
      </c>
      <c r="U56" s="17">
        <v>0</v>
      </c>
      <c r="V56" s="17">
        <v>8.489231687615087E-2</v>
      </c>
      <c r="W56" s="17">
        <v>3.1953274513055234E-2</v>
      </c>
      <c r="X56" s="17">
        <v>0</v>
      </c>
      <c r="Y56" s="17">
        <v>0</v>
      </c>
      <c r="Z56" s="17">
        <v>0</v>
      </c>
      <c r="AA56" s="17">
        <v>1.1708515425742709E-2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0.31435177967210493</v>
      </c>
      <c r="AH56" s="17">
        <v>0</v>
      </c>
      <c r="AI56" s="17">
        <v>0</v>
      </c>
      <c r="AJ56" s="17">
        <v>0</v>
      </c>
      <c r="AK56" s="17">
        <v>1.3243747958051791E-2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16.850898440399646</v>
      </c>
      <c r="AW56" s="17">
        <v>0.13989025174465072</v>
      </c>
      <c r="AX56" s="17">
        <v>0</v>
      </c>
      <c r="AY56" s="17">
        <v>0</v>
      </c>
      <c r="AZ56" s="17">
        <v>1.1659563957368331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27.364504908842871</v>
      </c>
      <c r="BG56" s="17">
        <v>0.13106684599317669</v>
      </c>
      <c r="BH56" s="17">
        <v>0</v>
      </c>
      <c r="BI56" s="17">
        <v>0</v>
      </c>
      <c r="BJ56" s="17">
        <v>1.5513712622974289</v>
      </c>
      <c r="BK56" s="27">
        <f>SUM(C56:BJ56)</f>
        <v>49.086882943366668</v>
      </c>
    </row>
    <row r="57" spans="1:63" s="44" customFormat="1">
      <c r="A57" s="23"/>
      <c r="B57" s="26" t="s">
        <v>140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0.61702218898051631</v>
      </c>
      <c r="I57" s="17">
        <v>6.0207185841588955E-2</v>
      </c>
      <c r="J57" s="17">
        <v>0</v>
      </c>
      <c r="K57" s="17">
        <v>0</v>
      </c>
      <c r="L57" s="17">
        <v>7.1124778504773421E-3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0.83997108772696838</v>
      </c>
      <c r="S57" s="17">
        <v>8.1017572978276102E-4</v>
      </c>
      <c r="T57" s="17">
        <v>0</v>
      </c>
      <c r="U57" s="17">
        <v>0</v>
      </c>
      <c r="V57" s="17">
        <v>0</v>
      </c>
      <c r="W57" s="17">
        <v>4.5141938436777621E-2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9.4001106947066176E-2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69.571488292598502</v>
      </c>
      <c r="AW57" s="17">
        <v>0</v>
      </c>
      <c r="AX57" s="17">
        <v>0</v>
      </c>
      <c r="AY57" s="17">
        <v>0</v>
      </c>
      <c r="AZ57" s="17">
        <v>5.4104363914402729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107.59197441405378</v>
      </c>
      <c r="BG57" s="17">
        <v>3.934627661047935E-4</v>
      </c>
      <c r="BH57" s="17">
        <v>0</v>
      </c>
      <c r="BI57" s="17">
        <v>0</v>
      </c>
      <c r="BJ57" s="17">
        <v>0.83379566729437971</v>
      </c>
      <c r="BK57" s="27">
        <f>SUM(C57:BJ57)</f>
        <v>185.07235438966623</v>
      </c>
    </row>
    <row r="58" spans="1:63" s="44" customFormat="1">
      <c r="A58" s="23"/>
      <c r="B58" s="28" t="s">
        <v>89</v>
      </c>
      <c r="C58" s="45">
        <f>SUM(C56:C57)</f>
        <v>0</v>
      </c>
      <c r="D58" s="45">
        <f t="shared" ref="D58:AT58" si="8">SUM(D56:D57)</f>
        <v>0</v>
      </c>
      <c r="E58" s="45">
        <f t="shared" si="8"/>
        <v>0</v>
      </c>
      <c r="F58" s="45">
        <f t="shared" si="8"/>
        <v>0</v>
      </c>
      <c r="G58" s="45">
        <f t="shared" si="8"/>
        <v>0</v>
      </c>
      <c r="H58" s="45">
        <f t="shared" si="8"/>
        <v>1.0800900591246827</v>
      </c>
      <c r="I58" s="45">
        <f t="shared" si="8"/>
        <v>8.9862355492097229E-2</v>
      </c>
      <c r="J58" s="45">
        <f t="shared" si="8"/>
        <v>0</v>
      </c>
      <c r="K58" s="45">
        <f t="shared" si="8"/>
        <v>0</v>
      </c>
      <c r="L58" s="45">
        <f t="shared" si="8"/>
        <v>5.9808410831939905E-2</v>
      </c>
      <c r="M58" s="45">
        <f t="shared" si="8"/>
        <v>0</v>
      </c>
      <c r="N58" s="45">
        <f t="shared" si="8"/>
        <v>0</v>
      </c>
      <c r="O58" s="45">
        <f t="shared" si="8"/>
        <v>0</v>
      </c>
      <c r="P58" s="45">
        <f t="shared" si="8"/>
        <v>0</v>
      </c>
      <c r="Q58" s="45">
        <f t="shared" si="8"/>
        <v>0</v>
      </c>
      <c r="R58" s="45">
        <f t="shared" si="8"/>
        <v>1.7215973188577918</v>
      </c>
      <c r="S58" s="45">
        <f t="shared" si="8"/>
        <v>8.1017572978276102E-4</v>
      </c>
      <c r="T58" s="45">
        <f t="shared" si="8"/>
        <v>0</v>
      </c>
      <c r="U58" s="45">
        <f t="shared" si="8"/>
        <v>0</v>
      </c>
      <c r="V58" s="45">
        <f t="shared" si="8"/>
        <v>8.489231687615087E-2</v>
      </c>
      <c r="W58" s="45">
        <f t="shared" si="8"/>
        <v>7.7095212949832848E-2</v>
      </c>
      <c r="X58" s="45">
        <f t="shared" si="8"/>
        <v>0</v>
      </c>
      <c r="Y58" s="45">
        <f t="shared" si="8"/>
        <v>0</v>
      </c>
      <c r="Z58" s="45">
        <f t="shared" si="8"/>
        <v>0</v>
      </c>
      <c r="AA58" s="45">
        <f t="shared" si="8"/>
        <v>1.1708515425742709E-2</v>
      </c>
      <c r="AB58" s="45">
        <f t="shared" si="8"/>
        <v>0</v>
      </c>
      <c r="AC58" s="45">
        <f t="shared" si="8"/>
        <v>0</v>
      </c>
      <c r="AD58" s="45">
        <f t="shared" si="8"/>
        <v>0</v>
      </c>
      <c r="AE58" s="45">
        <f t="shared" si="8"/>
        <v>0</v>
      </c>
      <c r="AF58" s="45">
        <f t="shared" si="8"/>
        <v>0</v>
      </c>
      <c r="AG58" s="45">
        <f t="shared" si="8"/>
        <v>0.40835288661917113</v>
      </c>
      <c r="AH58" s="45">
        <f t="shared" si="8"/>
        <v>0</v>
      </c>
      <c r="AI58" s="45">
        <f t="shared" si="8"/>
        <v>0</v>
      </c>
      <c r="AJ58" s="45">
        <f t="shared" si="8"/>
        <v>0</v>
      </c>
      <c r="AK58" s="45">
        <f t="shared" si="8"/>
        <v>1.3243747958051791E-2</v>
      </c>
      <c r="AL58" s="45">
        <f t="shared" si="8"/>
        <v>0</v>
      </c>
      <c r="AM58" s="45">
        <f t="shared" si="8"/>
        <v>0</v>
      </c>
      <c r="AN58" s="45">
        <f t="shared" si="8"/>
        <v>0</v>
      </c>
      <c r="AO58" s="45">
        <f t="shared" si="8"/>
        <v>0</v>
      </c>
      <c r="AP58" s="45">
        <f t="shared" si="8"/>
        <v>0</v>
      </c>
      <c r="AQ58" s="45">
        <f t="shared" si="8"/>
        <v>0</v>
      </c>
      <c r="AR58" s="45">
        <f t="shared" si="8"/>
        <v>0</v>
      </c>
      <c r="AS58" s="45">
        <f t="shared" si="8"/>
        <v>0</v>
      </c>
      <c r="AT58" s="45">
        <f t="shared" si="8"/>
        <v>0</v>
      </c>
      <c r="AU58" s="45">
        <f>SUM(AU56:AU57)</f>
        <v>0</v>
      </c>
      <c r="AV58" s="45">
        <f t="shared" ref="AV58:BK58" si="9">SUM(AV56:AV57)</f>
        <v>86.422386732998149</v>
      </c>
      <c r="AW58" s="45">
        <f t="shared" si="9"/>
        <v>0.13989025174465072</v>
      </c>
      <c r="AX58" s="45">
        <f t="shared" si="9"/>
        <v>0</v>
      </c>
      <c r="AY58" s="45">
        <f t="shared" si="9"/>
        <v>0</v>
      </c>
      <c r="AZ58" s="45">
        <f t="shared" si="9"/>
        <v>6.576392787177106</v>
      </c>
      <c r="BA58" s="45">
        <f t="shared" si="9"/>
        <v>0</v>
      </c>
      <c r="BB58" s="45">
        <f t="shared" si="9"/>
        <v>0</v>
      </c>
      <c r="BC58" s="45">
        <f t="shared" si="9"/>
        <v>0</v>
      </c>
      <c r="BD58" s="45">
        <f t="shared" si="9"/>
        <v>0</v>
      </c>
      <c r="BE58" s="45">
        <f t="shared" si="9"/>
        <v>0</v>
      </c>
      <c r="BF58" s="45">
        <f t="shared" si="9"/>
        <v>134.95647932289666</v>
      </c>
      <c r="BG58" s="45">
        <f t="shared" si="9"/>
        <v>0.1314603087592815</v>
      </c>
      <c r="BH58" s="45">
        <f t="shared" si="9"/>
        <v>0</v>
      </c>
      <c r="BI58" s="45">
        <f t="shared" si="9"/>
        <v>0</v>
      </c>
      <c r="BJ58" s="45">
        <f t="shared" si="9"/>
        <v>2.3851669295918088</v>
      </c>
      <c r="BK58" s="45">
        <f t="shared" si="9"/>
        <v>234.15923733303291</v>
      </c>
    </row>
    <row r="59" spans="1:63">
      <c r="A59" s="23" t="s">
        <v>81</v>
      </c>
      <c r="B59" s="25" t="s">
        <v>17</v>
      </c>
      <c r="C59" s="59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1"/>
    </row>
    <row r="60" spans="1:63">
      <c r="A60" s="23"/>
      <c r="B60" s="26" t="s">
        <v>176</v>
      </c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0.41737346225634381</v>
      </c>
      <c r="I60" s="57">
        <v>0.53753512734733411</v>
      </c>
      <c r="J60" s="57">
        <v>0</v>
      </c>
      <c r="K60" s="57">
        <v>0</v>
      </c>
      <c r="L60" s="57">
        <v>10.239476799430747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0.66818027729155005</v>
      </c>
      <c r="S60" s="57">
        <v>0.31985621328220609</v>
      </c>
      <c r="T60" s="57">
        <v>0</v>
      </c>
      <c r="U60" s="57">
        <v>0</v>
      </c>
      <c r="V60" s="57">
        <v>1.3494979214328151</v>
      </c>
      <c r="W60" s="57">
        <v>1.611593440049457E-2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0</v>
      </c>
      <c r="AD60" s="57">
        <v>0</v>
      </c>
      <c r="AE60" s="57">
        <v>0</v>
      </c>
      <c r="AF60" s="57">
        <v>0</v>
      </c>
      <c r="AG60" s="57">
        <v>0.14109138068017132</v>
      </c>
      <c r="AH60" s="57">
        <v>6.9965956524612169E-2</v>
      </c>
      <c r="AI60" s="57">
        <v>0</v>
      </c>
      <c r="AJ60" s="57">
        <v>0</v>
      </c>
      <c r="AK60" s="57">
        <v>0.26887442325425037</v>
      </c>
      <c r="AL60" s="57">
        <v>0</v>
      </c>
      <c r="AM60" s="57">
        <v>0</v>
      </c>
      <c r="AN60" s="57">
        <v>0</v>
      </c>
      <c r="AO60" s="57">
        <v>0</v>
      </c>
      <c r="AP60" s="57">
        <v>0</v>
      </c>
      <c r="AQ60" s="57">
        <v>0</v>
      </c>
      <c r="AR60" s="57">
        <v>0</v>
      </c>
      <c r="AS60" s="57">
        <v>0</v>
      </c>
      <c r="AT60" s="57">
        <v>0</v>
      </c>
      <c r="AU60" s="57">
        <v>0</v>
      </c>
      <c r="AV60" s="57">
        <v>5.7455330474049058</v>
      </c>
      <c r="AW60" s="57">
        <v>1.5592376506133034</v>
      </c>
      <c r="AX60" s="57">
        <v>0</v>
      </c>
      <c r="AY60" s="57">
        <v>0</v>
      </c>
      <c r="AZ60" s="57">
        <v>4.2209567216457788</v>
      </c>
      <c r="BA60" s="57">
        <v>0</v>
      </c>
      <c r="BB60" s="57">
        <v>0</v>
      </c>
      <c r="BC60" s="57">
        <v>0</v>
      </c>
      <c r="BD60" s="57">
        <v>0</v>
      </c>
      <c r="BE60" s="57">
        <v>0</v>
      </c>
      <c r="BF60" s="57">
        <v>10.550431186113771</v>
      </c>
      <c r="BG60" s="57">
        <v>0.46575798358789794</v>
      </c>
      <c r="BH60" s="57">
        <v>0.2498784161595006</v>
      </c>
      <c r="BI60" s="57">
        <v>0</v>
      </c>
      <c r="BJ60" s="57">
        <v>3.4576830401076339</v>
      </c>
      <c r="BK60" s="27">
        <f>SUM(C60:BJ60)</f>
        <v>40.277445541533318</v>
      </c>
    </row>
    <row r="61" spans="1:63">
      <c r="A61" s="23"/>
      <c r="B61" s="26" t="s">
        <v>166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0.4827285559151272</v>
      </c>
      <c r="I61" s="17">
        <v>0.53846766676346525</v>
      </c>
      <c r="J61" s="17">
        <v>0</v>
      </c>
      <c r="K61" s="17">
        <v>0</v>
      </c>
      <c r="L61" s="17">
        <v>15.285586442216333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0.79588288491202275</v>
      </c>
      <c r="S61" s="17">
        <v>0.21538706670534616</v>
      </c>
      <c r="T61" s="17">
        <v>0</v>
      </c>
      <c r="U61" s="17">
        <v>0</v>
      </c>
      <c r="V61" s="17">
        <v>0.38449799436641363</v>
      </c>
      <c r="W61" s="17">
        <v>1.6183973604455983E-2</v>
      </c>
      <c r="X61" s="17">
        <v>0</v>
      </c>
      <c r="Y61" s="17">
        <v>0</v>
      </c>
      <c r="Z61" s="17">
        <v>0</v>
      </c>
      <c r="AA61" s="17">
        <v>1.6076794971346342E-2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0.49860326620746181</v>
      </c>
      <c r="AH61" s="17">
        <v>0</v>
      </c>
      <c r="AI61" s="17">
        <v>0</v>
      </c>
      <c r="AJ61" s="17">
        <v>0</v>
      </c>
      <c r="AK61" s="17">
        <v>0.14136861711551812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8.8068191574593051</v>
      </c>
      <c r="AW61" s="17">
        <v>0.56892675833296169</v>
      </c>
      <c r="AX61" s="17">
        <v>0</v>
      </c>
      <c r="AY61" s="17">
        <v>0</v>
      </c>
      <c r="AZ61" s="17">
        <v>4.5301614161031711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19.282134317592146</v>
      </c>
      <c r="BG61" s="17">
        <v>0.64489679602091221</v>
      </c>
      <c r="BH61" s="17">
        <v>0</v>
      </c>
      <c r="BI61" s="17">
        <v>0</v>
      </c>
      <c r="BJ61" s="17">
        <v>6.9875202675806189</v>
      </c>
      <c r="BK61" s="27">
        <f t="shared" ref="BK61:BK72" si="10">SUM(C61:BJ61)</f>
        <v>59.195241975866601</v>
      </c>
    </row>
    <row r="62" spans="1:63">
      <c r="A62" s="23"/>
      <c r="B62" s="26" t="s">
        <v>172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0.5735756280326858</v>
      </c>
      <c r="I62" s="17">
        <v>0</v>
      </c>
      <c r="J62" s="17">
        <v>0</v>
      </c>
      <c r="K62" s="17">
        <v>0</v>
      </c>
      <c r="L62" s="17">
        <v>9.4088137607617419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0.35251854518320441</v>
      </c>
      <c r="S62" s="17">
        <v>2.0415306665358349E-2</v>
      </c>
      <c r="T62" s="17">
        <v>0</v>
      </c>
      <c r="U62" s="17">
        <v>0</v>
      </c>
      <c r="V62" s="17">
        <v>0.3228170367800664</v>
      </c>
      <c r="W62" s="17">
        <v>3.0565959954060194E-3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6.690609775518444E-2</v>
      </c>
      <c r="AH62" s="17">
        <v>0</v>
      </c>
      <c r="AI62" s="17">
        <v>0</v>
      </c>
      <c r="AJ62" s="17">
        <v>0</v>
      </c>
      <c r="AK62" s="17">
        <v>3.0417274349155008E-2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5.0866862434457971</v>
      </c>
      <c r="AW62" s="17">
        <v>0.40830846128542098</v>
      </c>
      <c r="AX62" s="17">
        <v>0</v>
      </c>
      <c r="AY62" s="17">
        <v>0</v>
      </c>
      <c r="AZ62" s="17">
        <v>4.9036085408000503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10.716676329924871</v>
      </c>
      <c r="BG62" s="17">
        <v>0.40921676765050569</v>
      </c>
      <c r="BH62" s="17">
        <v>0</v>
      </c>
      <c r="BI62" s="17">
        <v>0</v>
      </c>
      <c r="BJ62" s="17">
        <v>3.2720940816372539</v>
      </c>
      <c r="BK62" s="27">
        <f t="shared" si="10"/>
        <v>35.575110670266703</v>
      </c>
    </row>
    <row r="63" spans="1:63">
      <c r="A63" s="23"/>
      <c r="B63" s="26" t="s">
        <v>141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0.59920955387318231</v>
      </c>
      <c r="I63" s="17">
        <v>4.9834561846770799E-2</v>
      </c>
      <c r="J63" s="17">
        <v>0</v>
      </c>
      <c r="K63" s="17">
        <v>0</v>
      </c>
      <c r="L63" s="17">
        <v>18.204878398585443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1.2125561858495029</v>
      </c>
      <c r="S63" s="17">
        <v>0</v>
      </c>
      <c r="T63" s="17">
        <v>0</v>
      </c>
      <c r="U63" s="17">
        <v>0</v>
      </c>
      <c r="V63" s="17">
        <v>0.25642946944043638</v>
      </c>
      <c r="W63" s="17">
        <v>9.9720310774702461E-2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0.41569626861178266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96.840683731678311</v>
      </c>
      <c r="AW63" s="17">
        <v>4.6502331713252358</v>
      </c>
      <c r="AX63" s="17">
        <v>0</v>
      </c>
      <c r="AY63" s="17">
        <v>0</v>
      </c>
      <c r="AZ63" s="17">
        <v>11.217651415280878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175.66493360242814</v>
      </c>
      <c r="BG63" s="17">
        <v>5.9185259263412515</v>
      </c>
      <c r="BH63" s="17">
        <v>0.37161115558378838</v>
      </c>
      <c r="BI63" s="17">
        <v>0</v>
      </c>
      <c r="BJ63" s="17">
        <v>7.5918742179843886</v>
      </c>
      <c r="BK63" s="27">
        <f t="shared" si="10"/>
        <v>323.09383796960378</v>
      </c>
    </row>
    <row r="64" spans="1:63">
      <c r="A64" s="23"/>
      <c r="B64" s="26" t="s">
        <v>142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0.62478117292512714</v>
      </c>
      <c r="I64" s="17">
        <v>7.966885822016026E-2</v>
      </c>
      <c r="J64" s="17">
        <v>0</v>
      </c>
      <c r="K64" s="17">
        <v>0</v>
      </c>
      <c r="L64" s="17">
        <v>14.603822123319656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1.309067167515253</v>
      </c>
      <c r="S64" s="17">
        <v>3.3441295313506743E-3</v>
      </c>
      <c r="T64" s="17">
        <v>0</v>
      </c>
      <c r="U64" s="17">
        <v>0</v>
      </c>
      <c r="V64" s="17">
        <v>0.24869299855213103</v>
      </c>
      <c r="W64" s="17">
        <v>6.6893279193995042E-2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0.34935756181797128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25.725429485379337</v>
      </c>
      <c r="AW64" s="17">
        <v>1.7869520307826205</v>
      </c>
      <c r="AX64" s="17">
        <v>2.0898388082688388E-2</v>
      </c>
      <c r="AY64" s="17">
        <v>0</v>
      </c>
      <c r="AZ64" s="17">
        <v>2.3198992444488136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47.699481624215281</v>
      </c>
      <c r="BG64" s="17">
        <v>0.44023355320192553</v>
      </c>
      <c r="BH64" s="17">
        <v>6.4399636469162211E-3</v>
      </c>
      <c r="BI64" s="17">
        <v>0</v>
      </c>
      <c r="BJ64" s="17">
        <v>3.0588302379667831</v>
      </c>
      <c r="BK64" s="27">
        <f t="shared" si="10"/>
        <v>98.3437918188</v>
      </c>
    </row>
    <row r="65" spans="1:63">
      <c r="A65" s="23"/>
      <c r="B65" s="26" t="s">
        <v>167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0.49646181944702861</v>
      </c>
      <c r="I65" s="17">
        <v>1.9582736463139246E-2</v>
      </c>
      <c r="J65" s="17">
        <v>0</v>
      </c>
      <c r="K65" s="17">
        <v>0</v>
      </c>
      <c r="L65" s="17">
        <v>0.27400151946422086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0.68051786559390748</v>
      </c>
      <c r="S65" s="17">
        <v>0</v>
      </c>
      <c r="T65" s="17">
        <v>0</v>
      </c>
      <c r="U65" s="17">
        <v>0</v>
      </c>
      <c r="V65" s="17">
        <v>0.19979252766977962</v>
      </c>
      <c r="W65" s="17">
        <v>1.25376058826779E-2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3.5383908946463052E-2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4.2144184063045458</v>
      </c>
      <c r="AW65" s="17">
        <v>0.15105268296131086</v>
      </c>
      <c r="AX65" s="17">
        <v>0</v>
      </c>
      <c r="AY65" s="17">
        <v>0</v>
      </c>
      <c r="AZ65" s="17">
        <v>1.2521638459730071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4.9078989973305749</v>
      </c>
      <c r="BG65" s="17">
        <v>9.6782214113132356E-2</v>
      </c>
      <c r="BH65" s="17">
        <v>0</v>
      </c>
      <c r="BI65" s="17">
        <v>0</v>
      </c>
      <c r="BJ65" s="17">
        <v>0.54625507315017818</v>
      </c>
      <c r="BK65" s="27">
        <f t="shared" si="10"/>
        <v>12.886849203299965</v>
      </c>
    </row>
    <row r="66" spans="1:63">
      <c r="A66" s="23"/>
      <c r="B66" s="26" t="s">
        <v>168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0.5719697571296537</v>
      </c>
      <c r="I66" s="17">
        <v>1.4780414871893494E-2</v>
      </c>
      <c r="J66" s="17">
        <v>0</v>
      </c>
      <c r="K66" s="17">
        <v>0</v>
      </c>
      <c r="L66" s="17">
        <v>0.54068105170288183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0.28362478606743285</v>
      </c>
      <c r="S66" s="17">
        <v>0</v>
      </c>
      <c r="T66" s="17">
        <v>0</v>
      </c>
      <c r="U66" s="17">
        <v>0</v>
      </c>
      <c r="V66" s="17">
        <v>8.1977784218021182E-2</v>
      </c>
      <c r="W66" s="17">
        <v>7.5385347309342449E-3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1.8675328315841622E-2</v>
      </c>
      <c r="AH66" s="17">
        <v>0</v>
      </c>
      <c r="AI66" s="17">
        <v>0</v>
      </c>
      <c r="AJ66" s="17">
        <v>0</v>
      </c>
      <c r="AK66" s="17">
        <v>3.0244189857312137E-4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3.8932219731965447</v>
      </c>
      <c r="AW66" s="17">
        <v>0.39041356235788333</v>
      </c>
      <c r="AX66" s="17">
        <v>0</v>
      </c>
      <c r="AY66" s="17">
        <v>0</v>
      </c>
      <c r="AZ66" s="17">
        <v>0.43160959715833402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4.210651739953164</v>
      </c>
      <c r="BG66" s="17">
        <v>0.26024402302042438</v>
      </c>
      <c r="BH66" s="17">
        <v>0</v>
      </c>
      <c r="BI66" s="17">
        <v>0</v>
      </c>
      <c r="BJ66" s="17">
        <v>0.27817567291175938</v>
      </c>
      <c r="BK66" s="27">
        <f t="shared" si="10"/>
        <v>10.983866667533341</v>
      </c>
    </row>
    <row r="67" spans="1:63">
      <c r="A67" s="23"/>
      <c r="B67" s="26" t="s">
        <v>169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8.0965768642481853E-2</v>
      </c>
      <c r="I67" s="17">
        <v>3.1056267914648852E-3</v>
      </c>
      <c r="J67" s="17">
        <v>0</v>
      </c>
      <c r="K67" s="17">
        <v>0</v>
      </c>
      <c r="L67" s="17">
        <v>4.22970217622275E-3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9.1686742816433464E-2</v>
      </c>
      <c r="S67" s="17">
        <v>0</v>
      </c>
      <c r="T67" s="17">
        <v>0</v>
      </c>
      <c r="U67" s="17">
        <v>0</v>
      </c>
      <c r="V67" s="17">
        <v>7.9974527988670788E-3</v>
      </c>
      <c r="W67" s="17">
        <v>4.4325063216150713E-4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1.9831987949251725E-2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1.5150442085444658</v>
      </c>
      <c r="AW67" s="17">
        <v>2.9551253759065442E-2</v>
      </c>
      <c r="AX67" s="17">
        <v>0</v>
      </c>
      <c r="AY67" s="17">
        <v>0</v>
      </c>
      <c r="AZ67" s="17">
        <v>6.7916418324956124E-2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1.9233038114526364</v>
      </c>
      <c r="BG67" s="17">
        <v>0</v>
      </c>
      <c r="BH67" s="17">
        <v>0</v>
      </c>
      <c r="BI67" s="17">
        <v>0</v>
      </c>
      <c r="BJ67" s="17">
        <v>0.1666282082453257</v>
      </c>
      <c r="BK67" s="27">
        <f t="shared" si="10"/>
        <v>3.9107044321333326</v>
      </c>
    </row>
    <row r="68" spans="1:63">
      <c r="A68" s="23"/>
      <c r="B68" s="26" t="s">
        <v>143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0.20217055628494018</v>
      </c>
      <c r="I68" s="17">
        <v>5.0123688395168009E-2</v>
      </c>
      <c r="J68" s="17">
        <v>0</v>
      </c>
      <c r="K68" s="17">
        <v>0</v>
      </c>
      <c r="L68" s="17">
        <v>5.2876220851843438E-2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0.54945007518524924</v>
      </c>
      <c r="S68" s="17">
        <v>0</v>
      </c>
      <c r="T68" s="17">
        <v>0</v>
      </c>
      <c r="U68" s="17">
        <v>0</v>
      </c>
      <c r="V68" s="17">
        <v>0.73669548697096687</v>
      </c>
      <c r="W68" s="17">
        <v>8.4408501845237738E-2</v>
      </c>
      <c r="X68" s="17">
        <v>4.9732999987294937E-3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0.15670199912636806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18.92012967695495</v>
      </c>
      <c r="AW68" s="17">
        <v>0.85800672291283875</v>
      </c>
      <c r="AX68" s="17">
        <v>0</v>
      </c>
      <c r="AY68" s="17">
        <v>0</v>
      </c>
      <c r="AZ68" s="17">
        <v>1.0346964767796483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39.578842288611618</v>
      </c>
      <c r="BG68" s="17">
        <v>0.62476953550823122</v>
      </c>
      <c r="BH68" s="17">
        <v>0</v>
      </c>
      <c r="BI68" s="17">
        <v>0</v>
      </c>
      <c r="BJ68" s="17">
        <v>1.5008849898071068</v>
      </c>
      <c r="BK68" s="27">
        <f t="shared" si="10"/>
        <v>64.35472951923289</v>
      </c>
    </row>
    <row r="69" spans="1:63">
      <c r="A69" s="23"/>
      <c r="B69" s="26" t="s">
        <v>174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0.77405387983976537</v>
      </c>
      <c r="I69" s="17">
        <v>5.2780312370597902E-2</v>
      </c>
      <c r="J69" s="17">
        <v>16.260929001231702</v>
      </c>
      <c r="K69" s="17">
        <v>0</v>
      </c>
      <c r="L69" s="17">
        <v>18.38337880102705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0.91923602110643032</v>
      </c>
      <c r="S69" s="17">
        <v>0</v>
      </c>
      <c r="T69" s="17">
        <v>0</v>
      </c>
      <c r="U69" s="17">
        <v>0</v>
      </c>
      <c r="V69" s="17">
        <v>0.68925522535951345</v>
      </c>
      <c r="W69" s="17">
        <v>2.308759020431167E-2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0.23818719054725207</v>
      </c>
      <c r="AH69" s="17">
        <v>0</v>
      </c>
      <c r="AI69" s="17">
        <v>0</v>
      </c>
      <c r="AJ69" s="17">
        <v>0</v>
      </c>
      <c r="AK69" s="17">
        <v>0.31250379012892165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6.8633913567410731</v>
      </c>
      <c r="AW69" s="17">
        <v>2.245848595347971</v>
      </c>
      <c r="AX69" s="17">
        <v>0</v>
      </c>
      <c r="AY69" s="17">
        <v>0</v>
      </c>
      <c r="AZ69" s="17">
        <v>6.929659550960122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16.21545753324434</v>
      </c>
      <c r="BG69" s="17">
        <v>0.63753033739374476</v>
      </c>
      <c r="BH69" s="17">
        <v>0</v>
      </c>
      <c r="BI69" s="17">
        <v>0</v>
      </c>
      <c r="BJ69" s="17">
        <v>4.6033468204306303</v>
      </c>
      <c r="BK69" s="27">
        <f t="shared" si="10"/>
        <v>75.148646005933415</v>
      </c>
    </row>
    <row r="70" spans="1:63">
      <c r="A70" s="23"/>
      <c r="B70" s="26" t="s">
        <v>144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1.1381372049599132</v>
      </c>
      <c r="I70" s="17">
        <v>0</v>
      </c>
      <c r="J70" s="17">
        <v>0</v>
      </c>
      <c r="K70" s="17">
        <v>0</v>
      </c>
      <c r="L70" s="17">
        <v>4.1929470649595713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0.9087095694114381</v>
      </c>
      <c r="S70" s="17">
        <v>0</v>
      </c>
      <c r="T70" s="17">
        <v>0</v>
      </c>
      <c r="U70" s="17">
        <v>0</v>
      </c>
      <c r="V70" s="17">
        <v>2.7655750819355909E-2</v>
      </c>
      <c r="W70" s="17">
        <v>1.3075451640175763E-2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0.15238397756833849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4.4148990672495287</v>
      </c>
      <c r="AW70" s="17">
        <v>1.5082675274671794E-2</v>
      </c>
      <c r="AX70" s="17">
        <v>0</v>
      </c>
      <c r="AY70" s="17">
        <v>0</v>
      </c>
      <c r="AZ70" s="17">
        <v>3.2176609770138434E-2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13.727436541653724</v>
      </c>
      <c r="BG70" s="17">
        <v>0.16426913299922102</v>
      </c>
      <c r="BH70" s="17">
        <v>0</v>
      </c>
      <c r="BI70" s="17">
        <v>0</v>
      </c>
      <c r="BJ70" s="17">
        <v>0.28201751062728853</v>
      </c>
      <c r="BK70" s="27">
        <f t="shared" si="10"/>
        <v>25.068790556933362</v>
      </c>
    </row>
    <row r="71" spans="1:63">
      <c r="A71" s="23"/>
      <c r="B71" s="26" t="s">
        <v>145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0.79005198146742517</v>
      </c>
      <c r="I71" s="17">
        <v>0</v>
      </c>
      <c r="J71" s="17">
        <v>0</v>
      </c>
      <c r="K71" s="17">
        <v>0</v>
      </c>
      <c r="L71" s="17">
        <v>4.8007178334512152E-2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0.66221959926040963</v>
      </c>
      <c r="S71" s="17">
        <v>0</v>
      </c>
      <c r="T71" s="17">
        <v>0</v>
      </c>
      <c r="U71" s="17">
        <v>0</v>
      </c>
      <c r="V71" s="17">
        <v>0.11952519899859651</v>
      </c>
      <c r="W71" s="17">
        <v>3.448057502969976E-3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0.27701528508735757</v>
      </c>
      <c r="AH71" s="17">
        <v>0</v>
      </c>
      <c r="AI71" s="17">
        <v>0</v>
      </c>
      <c r="AJ71" s="17">
        <v>0</v>
      </c>
      <c r="AK71" s="17">
        <v>1.3792230011879902E-2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5.2373062751732382</v>
      </c>
      <c r="AW71" s="17">
        <v>6.1802498928872067E-2</v>
      </c>
      <c r="AX71" s="17">
        <v>0</v>
      </c>
      <c r="AY71" s="17">
        <v>0</v>
      </c>
      <c r="AZ71" s="17">
        <v>0.56816790516925808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11.419094357485829</v>
      </c>
      <c r="BG71" s="17">
        <v>0.2758446002375981</v>
      </c>
      <c r="BH71" s="17">
        <v>0</v>
      </c>
      <c r="BI71" s="17">
        <v>0</v>
      </c>
      <c r="BJ71" s="17">
        <v>0.39235800210873284</v>
      </c>
      <c r="BK71" s="27">
        <f t="shared" si="10"/>
        <v>19.868633169766678</v>
      </c>
    </row>
    <row r="72" spans="1:63">
      <c r="A72" s="23"/>
      <c r="B72" s="26" t="s">
        <v>175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0.82474720466834717</v>
      </c>
      <c r="I72" s="17">
        <v>0</v>
      </c>
      <c r="J72" s="17">
        <v>0</v>
      </c>
      <c r="K72" s="17">
        <v>0</v>
      </c>
      <c r="L72" s="17">
        <v>8.1058141913456794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0.68775128966914101</v>
      </c>
      <c r="S72" s="17">
        <v>0</v>
      </c>
      <c r="T72" s="17">
        <v>0</v>
      </c>
      <c r="U72" s="17">
        <v>0</v>
      </c>
      <c r="V72" s="17">
        <v>8.9591436333515226E-2</v>
      </c>
      <c r="W72" s="17">
        <v>3.869184421099011E-2</v>
      </c>
      <c r="X72" s="17">
        <v>0</v>
      </c>
      <c r="Y72" s="17">
        <v>0</v>
      </c>
      <c r="Z72" s="17">
        <v>0</v>
      </c>
      <c r="AA72" s="17">
        <v>4.9493299882812005E-3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0.27478499934927653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6.0331573373567871</v>
      </c>
      <c r="AW72" s="17">
        <v>0.20888647223870804</v>
      </c>
      <c r="AX72" s="17">
        <v>0</v>
      </c>
      <c r="AY72" s="17">
        <v>0</v>
      </c>
      <c r="AZ72" s="17">
        <v>0.94546586482951378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13.746814418175882</v>
      </c>
      <c r="BG72" s="17">
        <v>0.44900321653687042</v>
      </c>
      <c r="BH72" s="17">
        <v>0</v>
      </c>
      <c r="BI72" s="17">
        <v>0</v>
      </c>
      <c r="BJ72" s="17">
        <v>1.8696618065636721</v>
      </c>
      <c r="BK72" s="27">
        <f t="shared" si="10"/>
        <v>33.279319411266663</v>
      </c>
    </row>
    <row r="73" spans="1:63">
      <c r="A73" s="23"/>
      <c r="B73" s="28" t="s">
        <v>90</v>
      </c>
      <c r="C73" s="17">
        <f>SUM(C60:C72)</f>
        <v>0</v>
      </c>
      <c r="D73" s="17">
        <f t="shared" ref="D73:BK73" si="11">SUM(D60:D72)</f>
        <v>0</v>
      </c>
      <c r="E73" s="17">
        <f t="shared" si="11"/>
        <v>0</v>
      </c>
      <c r="F73" s="17">
        <f t="shared" si="11"/>
        <v>0</v>
      </c>
      <c r="G73" s="17">
        <f t="shared" si="11"/>
        <v>0</v>
      </c>
      <c r="H73" s="17">
        <f t="shared" si="11"/>
        <v>7.5762265454420232</v>
      </c>
      <c r="I73" s="17">
        <f t="shared" si="11"/>
        <v>1.3458789930699939</v>
      </c>
      <c r="J73" s="17">
        <f t="shared" si="11"/>
        <v>16.260929001231702</v>
      </c>
      <c r="K73" s="17">
        <f t="shared" si="11"/>
        <v>0</v>
      </c>
      <c r="L73" s="17">
        <f t="shared" si="11"/>
        <v>99.344513254175894</v>
      </c>
      <c r="M73" s="17">
        <f t="shared" si="11"/>
        <v>0</v>
      </c>
      <c r="N73" s="17">
        <f t="shared" si="11"/>
        <v>0</v>
      </c>
      <c r="O73" s="17">
        <f t="shared" si="11"/>
        <v>0</v>
      </c>
      <c r="P73" s="17">
        <f t="shared" si="11"/>
        <v>0</v>
      </c>
      <c r="Q73" s="17">
        <f t="shared" si="11"/>
        <v>0</v>
      </c>
      <c r="R73" s="17">
        <f t="shared" si="11"/>
        <v>9.1214010098619749</v>
      </c>
      <c r="S73" s="17">
        <f t="shared" si="11"/>
        <v>0.55900271618426134</v>
      </c>
      <c r="T73" s="17">
        <f t="shared" si="11"/>
        <v>0</v>
      </c>
      <c r="U73" s="17">
        <f t="shared" si="11"/>
        <v>0</v>
      </c>
      <c r="V73" s="17">
        <f t="shared" si="11"/>
        <v>4.5144262837404785</v>
      </c>
      <c r="W73" s="17">
        <f t="shared" si="11"/>
        <v>0.38520093061851296</v>
      </c>
      <c r="X73" s="17">
        <f t="shared" si="11"/>
        <v>4.9732999987294937E-3</v>
      </c>
      <c r="Y73" s="17">
        <f t="shared" si="11"/>
        <v>0</v>
      </c>
      <c r="Z73" s="17">
        <f t="shared" si="11"/>
        <v>0</v>
      </c>
      <c r="AA73" s="17">
        <f t="shared" si="11"/>
        <v>2.1026124959627544E-2</v>
      </c>
      <c r="AB73" s="17">
        <f t="shared" si="11"/>
        <v>0</v>
      </c>
      <c r="AC73" s="17">
        <f t="shared" si="11"/>
        <v>0</v>
      </c>
      <c r="AD73" s="17">
        <f t="shared" si="11"/>
        <v>0</v>
      </c>
      <c r="AE73" s="17">
        <f t="shared" si="11"/>
        <v>0</v>
      </c>
      <c r="AF73" s="17">
        <f t="shared" si="11"/>
        <v>0</v>
      </c>
      <c r="AG73" s="17">
        <f t="shared" si="11"/>
        <v>2.644619251962721</v>
      </c>
      <c r="AH73" s="17">
        <f t="shared" si="11"/>
        <v>6.9965956524612169E-2</v>
      </c>
      <c r="AI73" s="17">
        <f t="shared" si="11"/>
        <v>0</v>
      </c>
      <c r="AJ73" s="17">
        <f t="shared" si="11"/>
        <v>0</v>
      </c>
      <c r="AK73" s="17">
        <f t="shared" si="11"/>
        <v>0.76725877675829823</v>
      </c>
      <c r="AL73" s="17">
        <f t="shared" si="11"/>
        <v>0</v>
      </c>
      <c r="AM73" s="17">
        <f t="shared" si="11"/>
        <v>0</v>
      </c>
      <c r="AN73" s="17">
        <f t="shared" si="11"/>
        <v>0</v>
      </c>
      <c r="AO73" s="17">
        <f t="shared" si="11"/>
        <v>0</v>
      </c>
      <c r="AP73" s="17">
        <f t="shared" si="11"/>
        <v>0</v>
      </c>
      <c r="AQ73" s="17">
        <f t="shared" si="11"/>
        <v>0</v>
      </c>
      <c r="AR73" s="17">
        <f t="shared" si="11"/>
        <v>0</v>
      </c>
      <c r="AS73" s="17">
        <f t="shared" si="11"/>
        <v>0</v>
      </c>
      <c r="AT73" s="17">
        <f t="shared" si="11"/>
        <v>0</v>
      </c>
      <c r="AU73" s="17">
        <f t="shared" si="11"/>
        <v>0</v>
      </c>
      <c r="AV73" s="17">
        <f t="shared" si="11"/>
        <v>193.29671996688876</v>
      </c>
      <c r="AW73" s="17">
        <f t="shared" si="11"/>
        <v>12.934302536120862</v>
      </c>
      <c r="AX73" s="17">
        <f t="shared" si="11"/>
        <v>2.0898388082688388E-2</v>
      </c>
      <c r="AY73" s="17">
        <f t="shared" si="11"/>
        <v>0</v>
      </c>
      <c r="AZ73" s="17">
        <f t="shared" si="11"/>
        <v>38.454133607243676</v>
      </c>
      <c r="BA73" s="17">
        <f t="shared" si="11"/>
        <v>0</v>
      </c>
      <c r="BB73" s="17">
        <f t="shared" si="11"/>
        <v>0</v>
      </c>
      <c r="BC73" s="17">
        <f t="shared" si="11"/>
        <v>0</v>
      </c>
      <c r="BD73" s="17">
        <f t="shared" si="11"/>
        <v>0</v>
      </c>
      <c r="BE73" s="17">
        <f t="shared" si="11"/>
        <v>0</v>
      </c>
      <c r="BF73" s="17">
        <f t="shared" si="11"/>
        <v>369.64315674818192</v>
      </c>
      <c r="BG73" s="17">
        <f t="shared" si="11"/>
        <v>10.387074086611713</v>
      </c>
      <c r="BH73" s="17">
        <f t="shared" si="11"/>
        <v>0.62792953539020524</v>
      </c>
      <c r="BI73" s="17">
        <f t="shared" si="11"/>
        <v>0</v>
      </c>
      <c r="BJ73" s="17">
        <f t="shared" si="11"/>
        <v>34.007329929121376</v>
      </c>
      <c r="BK73" s="17">
        <f t="shared" si="11"/>
        <v>801.98696694217006</v>
      </c>
    </row>
    <row r="74" spans="1:63">
      <c r="A74" s="23"/>
      <c r="B74" s="32" t="s">
        <v>88</v>
      </c>
      <c r="C74" s="29">
        <f>C58+C73</f>
        <v>0</v>
      </c>
      <c r="D74" s="29">
        <f t="shared" ref="D74:BK74" si="12">D58+D73</f>
        <v>0</v>
      </c>
      <c r="E74" s="29">
        <f t="shared" si="12"/>
        <v>0</v>
      </c>
      <c r="F74" s="29">
        <f t="shared" si="12"/>
        <v>0</v>
      </c>
      <c r="G74" s="29">
        <f t="shared" si="12"/>
        <v>0</v>
      </c>
      <c r="H74" s="29">
        <f t="shared" si="12"/>
        <v>8.6563166045667064</v>
      </c>
      <c r="I74" s="29">
        <f t="shared" si="12"/>
        <v>1.4357413485620911</v>
      </c>
      <c r="J74" s="29">
        <f t="shared" si="12"/>
        <v>16.260929001231702</v>
      </c>
      <c r="K74" s="29">
        <f t="shared" si="12"/>
        <v>0</v>
      </c>
      <c r="L74" s="29">
        <f t="shared" si="12"/>
        <v>99.404321665007828</v>
      </c>
      <c r="M74" s="29">
        <f t="shared" si="12"/>
        <v>0</v>
      </c>
      <c r="N74" s="29">
        <f t="shared" si="12"/>
        <v>0</v>
      </c>
      <c r="O74" s="29">
        <f t="shared" si="12"/>
        <v>0</v>
      </c>
      <c r="P74" s="29">
        <f t="shared" si="12"/>
        <v>0</v>
      </c>
      <c r="Q74" s="29">
        <f t="shared" si="12"/>
        <v>0</v>
      </c>
      <c r="R74" s="29">
        <f t="shared" si="12"/>
        <v>10.842998328719766</v>
      </c>
      <c r="S74" s="29">
        <f t="shared" si="12"/>
        <v>0.55981289191404415</v>
      </c>
      <c r="T74" s="29">
        <f t="shared" si="12"/>
        <v>0</v>
      </c>
      <c r="U74" s="29">
        <f t="shared" si="12"/>
        <v>0</v>
      </c>
      <c r="V74" s="29">
        <f t="shared" si="12"/>
        <v>4.5993186006166296</v>
      </c>
      <c r="W74" s="29">
        <f t="shared" si="12"/>
        <v>0.46229614356834581</v>
      </c>
      <c r="X74" s="29">
        <f t="shared" si="12"/>
        <v>4.9732999987294937E-3</v>
      </c>
      <c r="Y74" s="29">
        <f t="shared" si="12"/>
        <v>0</v>
      </c>
      <c r="Z74" s="29">
        <f t="shared" si="12"/>
        <v>0</v>
      </c>
      <c r="AA74" s="29">
        <f t="shared" si="12"/>
        <v>3.2734640385370252E-2</v>
      </c>
      <c r="AB74" s="29">
        <f t="shared" si="12"/>
        <v>0</v>
      </c>
      <c r="AC74" s="29">
        <f t="shared" si="12"/>
        <v>0</v>
      </c>
      <c r="AD74" s="29">
        <f t="shared" si="12"/>
        <v>0</v>
      </c>
      <c r="AE74" s="29">
        <f t="shared" si="12"/>
        <v>0</v>
      </c>
      <c r="AF74" s="29">
        <f t="shared" si="12"/>
        <v>0</v>
      </c>
      <c r="AG74" s="29">
        <f t="shared" si="12"/>
        <v>3.0529721385818922</v>
      </c>
      <c r="AH74" s="29">
        <f t="shared" si="12"/>
        <v>6.9965956524612169E-2</v>
      </c>
      <c r="AI74" s="29">
        <f t="shared" si="12"/>
        <v>0</v>
      </c>
      <c r="AJ74" s="29">
        <f t="shared" si="12"/>
        <v>0</v>
      </c>
      <c r="AK74" s="29">
        <f t="shared" si="12"/>
        <v>0.78050252471635007</v>
      </c>
      <c r="AL74" s="29">
        <f t="shared" si="12"/>
        <v>0</v>
      </c>
      <c r="AM74" s="29">
        <f t="shared" si="12"/>
        <v>0</v>
      </c>
      <c r="AN74" s="29">
        <f t="shared" si="12"/>
        <v>0</v>
      </c>
      <c r="AO74" s="29">
        <f t="shared" si="12"/>
        <v>0</v>
      </c>
      <c r="AP74" s="29">
        <f t="shared" si="12"/>
        <v>0</v>
      </c>
      <c r="AQ74" s="29">
        <f t="shared" si="12"/>
        <v>0</v>
      </c>
      <c r="AR74" s="29">
        <f t="shared" si="12"/>
        <v>0</v>
      </c>
      <c r="AS74" s="29">
        <f t="shared" si="12"/>
        <v>0</v>
      </c>
      <c r="AT74" s="29">
        <f t="shared" si="12"/>
        <v>0</v>
      </c>
      <c r="AU74" s="29">
        <f t="shared" si="12"/>
        <v>0</v>
      </c>
      <c r="AV74" s="29">
        <f t="shared" si="12"/>
        <v>279.71910669988688</v>
      </c>
      <c r="AW74" s="29">
        <f t="shared" si="12"/>
        <v>13.074192787865513</v>
      </c>
      <c r="AX74" s="29">
        <f t="shared" si="12"/>
        <v>2.0898388082688388E-2</v>
      </c>
      <c r="AY74" s="29">
        <f t="shared" si="12"/>
        <v>0</v>
      </c>
      <c r="AZ74" s="29">
        <f t="shared" si="12"/>
        <v>45.030526394420782</v>
      </c>
      <c r="BA74" s="29">
        <f t="shared" si="12"/>
        <v>0</v>
      </c>
      <c r="BB74" s="29">
        <f t="shared" si="12"/>
        <v>0</v>
      </c>
      <c r="BC74" s="29">
        <f t="shared" si="12"/>
        <v>0</v>
      </c>
      <c r="BD74" s="29">
        <f t="shared" si="12"/>
        <v>0</v>
      </c>
      <c r="BE74" s="29">
        <f t="shared" si="12"/>
        <v>0</v>
      </c>
      <c r="BF74" s="29">
        <f t="shared" si="12"/>
        <v>504.59963607107858</v>
      </c>
      <c r="BG74" s="29">
        <f t="shared" si="12"/>
        <v>10.518534395370995</v>
      </c>
      <c r="BH74" s="29">
        <f t="shared" si="12"/>
        <v>0.62792953539020524</v>
      </c>
      <c r="BI74" s="29">
        <f t="shared" si="12"/>
        <v>0</v>
      </c>
      <c r="BJ74" s="29">
        <f t="shared" si="12"/>
        <v>36.392496858713187</v>
      </c>
      <c r="BK74" s="29">
        <f t="shared" si="12"/>
        <v>1036.146204275203</v>
      </c>
    </row>
    <row r="75" spans="1:63" ht="3" customHeight="1">
      <c r="A75" s="23"/>
      <c r="B75" s="25"/>
      <c r="C75" s="59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1"/>
    </row>
    <row r="76" spans="1:63">
      <c r="A76" s="23" t="s">
        <v>18</v>
      </c>
      <c r="B76" s="24" t="s">
        <v>8</v>
      </c>
      <c r="C76" s="59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1"/>
    </row>
    <row r="77" spans="1:63">
      <c r="A77" s="23" t="s">
        <v>80</v>
      </c>
      <c r="B77" s="25" t="s">
        <v>19</v>
      </c>
      <c r="C77" s="59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1"/>
    </row>
    <row r="78" spans="1:63">
      <c r="A78" s="23"/>
      <c r="B78" s="26" t="s">
        <v>146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0.22712310458787446</v>
      </c>
      <c r="I78" s="17">
        <v>1.7265204589910869E-2</v>
      </c>
      <c r="J78" s="17">
        <v>0</v>
      </c>
      <c r="K78" s="17">
        <v>0</v>
      </c>
      <c r="L78" s="17">
        <v>0.34848222875809304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0.4457320206907836</v>
      </c>
      <c r="S78" s="17">
        <v>0</v>
      </c>
      <c r="T78" s="17">
        <v>0</v>
      </c>
      <c r="U78" s="17">
        <v>0</v>
      </c>
      <c r="V78" s="17">
        <v>0.24903696099802489</v>
      </c>
      <c r="W78" s="17">
        <v>6.3088377872496607E-4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1.6481117349750874E-2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10.290759758335884</v>
      </c>
      <c r="AW78" s="17">
        <v>0.75707452736060699</v>
      </c>
      <c r="AX78" s="17">
        <v>0</v>
      </c>
      <c r="AY78" s="17">
        <v>0</v>
      </c>
      <c r="AZ78" s="17">
        <v>1.480203356098013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12.354324628475373</v>
      </c>
      <c r="BG78" s="17">
        <v>0.19068241776639244</v>
      </c>
      <c r="BH78" s="17">
        <v>0</v>
      </c>
      <c r="BI78" s="17">
        <v>0</v>
      </c>
      <c r="BJ78" s="17">
        <v>2.4377171513771989</v>
      </c>
      <c r="BK78" s="27">
        <f>SUM(C78:BJ78)</f>
        <v>28.81551336016663</v>
      </c>
    </row>
    <row r="79" spans="1:63">
      <c r="A79" s="23"/>
      <c r="B79" s="32" t="s">
        <v>87</v>
      </c>
      <c r="C79" s="29">
        <f>SUM(C78)</f>
        <v>0</v>
      </c>
      <c r="D79" s="29">
        <f t="shared" ref="D79:BK79" si="13">SUM(D78)</f>
        <v>0</v>
      </c>
      <c r="E79" s="29">
        <f t="shared" si="13"/>
        <v>0</v>
      </c>
      <c r="F79" s="29">
        <f t="shared" si="13"/>
        <v>0</v>
      </c>
      <c r="G79" s="29">
        <f t="shared" si="13"/>
        <v>0</v>
      </c>
      <c r="H79" s="29">
        <f t="shared" si="13"/>
        <v>0.22712310458787446</v>
      </c>
      <c r="I79" s="29">
        <f t="shared" si="13"/>
        <v>1.7265204589910869E-2</v>
      </c>
      <c r="J79" s="29">
        <f t="shared" si="13"/>
        <v>0</v>
      </c>
      <c r="K79" s="29">
        <f t="shared" si="13"/>
        <v>0</v>
      </c>
      <c r="L79" s="29">
        <f t="shared" si="13"/>
        <v>0.34848222875809304</v>
      </c>
      <c r="M79" s="29">
        <f t="shared" si="13"/>
        <v>0</v>
      </c>
      <c r="N79" s="29">
        <f t="shared" si="13"/>
        <v>0</v>
      </c>
      <c r="O79" s="29">
        <f t="shared" si="13"/>
        <v>0</v>
      </c>
      <c r="P79" s="29">
        <f t="shared" si="13"/>
        <v>0</v>
      </c>
      <c r="Q79" s="29">
        <f t="shared" si="13"/>
        <v>0</v>
      </c>
      <c r="R79" s="29">
        <f t="shared" si="13"/>
        <v>0.4457320206907836</v>
      </c>
      <c r="S79" s="29">
        <f t="shared" si="13"/>
        <v>0</v>
      </c>
      <c r="T79" s="29">
        <f t="shared" si="13"/>
        <v>0</v>
      </c>
      <c r="U79" s="29">
        <f t="shared" si="13"/>
        <v>0</v>
      </c>
      <c r="V79" s="29">
        <f t="shared" si="13"/>
        <v>0.24903696099802489</v>
      </c>
      <c r="W79" s="29">
        <f t="shared" si="13"/>
        <v>6.3088377872496607E-4</v>
      </c>
      <c r="X79" s="29">
        <f t="shared" si="13"/>
        <v>0</v>
      </c>
      <c r="Y79" s="29">
        <f t="shared" si="13"/>
        <v>0</v>
      </c>
      <c r="Z79" s="29">
        <f t="shared" si="13"/>
        <v>0</v>
      </c>
      <c r="AA79" s="29">
        <f t="shared" si="13"/>
        <v>0</v>
      </c>
      <c r="AB79" s="29">
        <f t="shared" si="13"/>
        <v>0</v>
      </c>
      <c r="AC79" s="29">
        <f t="shared" si="13"/>
        <v>0</v>
      </c>
      <c r="AD79" s="29">
        <f t="shared" si="13"/>
        <v>0</v>
      </c>
      <c r="AE79" s="29">
        <f t="shared" si="13"/>
        <v>0</v>
      </c>
      <c r="AF79" s="29">
        <f t="shared" si="13"/>
        <v>0</v>
      </c>
      <c r="AG79" s="29">
        <f t="shared" si="13"/>
        <v>1.6481117349750874E-2</v>
      </c>
      <c r="AH79" s="29">
        <f t="shared" si="13"/>
        <v>0</v>
      </c>
      <c r="AI79" s="29">
        <f t="shared" si="13"/>
        <v>0</v>
      </c>
      <c r="AJ79" s="29">
        <f t="shared" si="13"/>
        <v>0</v>
      </c>
      <c r="AK79" s="29">
        <f t="shared" si="13"/>
        <v>0</v>
      </c>
      <c r="AL79" s="29">
        <f t="shared" si="13"/>
        <v>0</v>
      </c>
      <c r="AM79" s="29">
        <f t="shared" si="13"/>
        <v>0</v>
      </c>
      <c r="AN79" s="29">
        <f t="shared" si="13"/>
        <v>0</v>
      </c>
      <c r="AO79" s="29">
        <f t="shared" si="13"/>
        <v>0</v>
      </c>
      <c r="AP79" s="29">
        <f t="shared" si="13"/>
        <v>0</v>
      </c>
      <c r="AQ79" s="29">
        <f t="shared" si="13"/>
        <v>0</v>
      </c>
      <c r="AR79" s="29">
        <f t="shared" si="13"/>
        <v>0</v>
      </c>
      <c r="AS79" s="29">
        <f t="shared" si="13"/>
        <v>0</v>
      </c>
      <c r="AT79" s="29">
        <f t="shared" si="13"/>
        <v>0</v>
      </c>
      <c r="AU79" s="29">
        <f t="shared" si="13"/>
        <v>0</v>
      </c>
      <c r="AV79" s="29">
        <f t="shared" si="13"/>
        <v>10.290759758335884</v>
      </c>
      <c r="AW79" s="29">
        <f t="shared" si="13"/>
        <v>0.75707452736060699</v>
      </c>
      <c r="AX79" s="29">
        <f t="shared" si="13"/>
        <v>0</v>
      </c>
      <c r="AY79" s="29">
        <f t="shared" si="13"/>
        <v>0</v>
      </c>
      <c r="AZ79" s="29">
        <f t="shared" si="13"/>
        <v>1.480203356098013</v>
      </c>
      <c r="BA79" s="29">
        <f t="shared" si="13"/>
        <v>0</v>
      </c>
      <c r="BB79" s="29">
        <f t="shared" si="13"/>
        <v>0</v>
      </c>
      <c r="BC79" s="29">
        <f t="shared" si="13"/>
        <v>0</v>
      </c>
      <c r="BD79" s="29">
        <f t="shared" si="13"/>
        <v>0</v>
      </c>
      <c r="BE79" s="29">
        <f t="shared" si="13"/>
        <v>0</v>
      </c>
      <c r="BF79" s="29">
        <f t="shared" si="13"/>
        <v>12.354324628475373</v>
      </c>
      <c r="BG79" s="29">
        <f t="shared" si="13"/>
        <v>0.19068241776639244</v>
      </c>
      <c r="BH79" s="29">
        <f t="shared" si="13"/>
        <v>0</v>
      </c>
      <c r="BI79" s="29">
        <f t="shared" si="13"/>
        <v>0</v>
      </c>
      <c r="BJ79" s="29">
        <f t="shared" si="13"/>
        <v>2.4377171513771989</v>
      </c>
      <c r="BK79" s="29">
        <f t="shared" si="13"/>
        <v>28.81551336016663</v>
      </c>
    </row>
    <row r="80" spans="1:63" ht="2.25" customHeight="1">
      <c r="A80" s="23"/>
      <c r="B80" s="25"/>
      <c r="C80" s="59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1"/>
    </row>
    <row r="81" spans="1:63">
      <c r="A81" s="23" t="s">
        <v>4</v>
      </c>
      <c r="B81" s="24" t="s">
        <v>9</v>
      </c>
      <c r="C81" s="59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1"/>
    </row>
    <row r="82" spans="1:63">
      <c r="A82" s="23" t="s">
        <v>80</v>
      </c>
      <c r="B82" s="25" t="s">
        <v>20</v>
      </c>
      <c r="C82" s="59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1"/>
    </row>
    <row r="83" spans="1:63">
      <c r="A83" s="23"/>
      <c r="B83" s="28" t="s">
        <v>40</v>
      </c>
      <c r="C83" s="29"/>
      <c r="D83" s="17"/>
      <c r="E83" s="17"/>
      <c r="F83" s="17"/>
      <c r="G83" s="53"/>
      <c r="H83" s="29"/>
      <c r="I83" s="17"/>
      <c r="J83" s="17"/>
      <c r="K83" s="17"/>
      <c r="L83" s="53"/>
      <c r="M83" s="29"/>
      <c r="N83" s="17"/>
      <c r="O83" s="17"/>
      <c r="P83" s="17"/>
      <c r="Q83" s="53"/>
      <c r="R83" s="29"/>
      <c r="S83" s="17"/>
      <c r="T83" s="17"/>
      <c r="U83" s="17"/>
      <c r="V83" s="53"/>
      <c r="W83" s="29"/>
      <c r="X83" s="17"/>
      <c r="Y83" s="17"/>
      <c r="Z83" s="17"/>
      <c r="AA83" s="53"/>
      <c r="AB83" s="29"/>
      <c r="AC83" s="17"/>
      <c r="AD83" s="17"/>
      <c r="AE83" s="17"/>
      <c r="AF83" s="53"/>
      <c r="AG83" s="29"/>
      <c r="AH83" s="17"/>
      <c r="AI83" s="17"/>
      <c r="AJ83" s="17"/>
      <c r="AK83" s="53"/>
      <c r="AL83" s="29"/>
      <c r="AM83" s="17"/>
      <c r="AN83" s="17"/>
      <c r="AO83" s="17"/>
      <c r="AP83" s="53"/>
      <c r="AQ83" s="29"/>
      <c r="AR83" s="17"/>
      <c r="AS83" s="17"/>
      <c r="AT83" s="17"/>
      <c r="AU83" s="53"/>
      <c r="AV83" s="29"/>
      <c r="AW83" s="17"/>
      <c r="AX83" s="17"/>
      <c r="AY83" s="17"/>
      <c r="AZ83" s="53"/>
      <c r="BA83" s="29"/>
      <c r="BB83" s="17"/>
      <c r="BC83" s="17"/>
      <c r="BD83" s="17"/>
      <c r="BE83" s="53"/>
      <c r="BF83" s="29"/>
      <c r="BG83" s="17"/>
      <c r="BH83" s="17"/>
      <c r="BI83" s="17"/>
      <c r="BJ83" s="53"/>
      <c r="BK83" s="27"/>
    </row>
    <row r="84" spans="1:63">
      <c r="A84" s="23"/>
      <c r="B84" s="28" t="s">
        <v>89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7">
        <v>0</v>
      </c>
    </row>
    <row r="85" spans="1:63">
      <c r="A85" s="23" t="s">
        <v>81</v>
      </c>
      <c r="B85" s="25" t="s">
        <v>21</v>
      </c>
      <c r="C85" s="59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1"/>
    </row>
    <row r="86" spans="1:63">
      <c r="A86" s="23"/>
      <c r="B86" s="28" t="s">
        <v>173</v>
      </c>
      <c r="C86" s="29">
        <v>0</v>
      </c>
      <c r="D86" s="17">
        <v>0</v>
      </c>
      <c r="E86" s="17">
        <v>0</v>
      </c>
      <c r="F86" s="17">
        <v>0</v>
      </c>
      <c r="G86" s="53">
        <v>0</v>
      </c>
      <c r="H86" s="29">
        <v>0</v>
      </c>
      <c r="I86" s="17">
        <v>0</v>
      </c>
      <c r="J86" s="17">
        <v>0</v>
      </c>
      <c r="K86" s="17">
        <v>0</v>
      </c>
      <c r="L86" s="53">
        <v>0</v>
      </c>
      <c r="M86" s="29">
        <v>0</v>
      </c>
      <c r="N86" s="17">
        <v>0</v>
      </c>
      <c r="O86" s="17">
        <v>0</v>
      </c>
      <c r="P86" s="17">
        <v>0</v>
      </c>
      <c r="Q86" s="53">
        <v>0</v>
      </c>
      <c r="R86" s="29">
        <v>0</v>
      </c>
      <c r="S86" s="17">
        <v>0</v>
      </c>
      <c r="T86" s="17">
        <v>0</v>
      </c>
      <c r="U86" s="17">
        <v>0</v>
      </c>
      <c r="V86" s="53">
        <v>0</v>
      </c>
      <c r="W86" s="29">
        <v>0</v>
      </c>
      <c r="X86" s="17">
        <v>0</v>
      </c>
      <c r="Y86" s="17">
        <v>0</v>
      </c>
      <c r="Z86" s="17">
        <v>0</v>
      </c>
      <c r="AA86" s="53">
        <v>0</v>
      </c>
      <c r="AB86" s="29">
        <v>0</v>
      </c>
      <c r="AC86" s="17">
        <v>0</v>
      </c>
      <c r="AD86" s="17">
        <v>0</v>
      </c>
      <c r="AE86" s="17">
        <v>0</v>
      </c>
      <c r="AF86" s="53">
        <v>0</v>
      </c>
      <c r="AG86" s="29">
        <v>0</v>
      </c>
      <c r="AH86" s="17">
        <v>0</v>
      </c>
      <c r="AI86" s="17">
        <v>0</v>
      </c>
      <c r="AJ86" s="17">
        <v>0</v>
      </c>
      <c r="AK86" s="53">
        <v>0</v>
      </c>
      <c r="AL86" s="29">
        <v>0</v>
      </c>
      <c r="AM86" s="17">
        <v>0</v>
      </c>
      <c r="AN86" s="17">
        <v>0</v>
      </c>
      <c r="AO86" s="17">
        <v>0</v>
      </c>
      <c r="AP86" s="53">
        <v>0</v>
      </c>
      <c r="AQ86" s="29">
        <v>0</v>
      </c>
      <c r="AR86" s="17">
        <v>0</v>
      </c>
      <c r="AS86" s="17">
        <v>0</v>
      </c>
      <c r="AT86" s="17">
        <v>0</v>
      </c>
      <c r="AU86" s="53">
        <v>0</v>
      </c>
      <c r="AV86" s="29">
        <v>0.12411524375000016</v>
      </c>
      <c r="AW86" s="17">
        <v>55.519558394000015</v>
      </c>
      <c r="AX86" s="17">
        <v>5.1898622972500004</v>
      </c>
      <c r="AY86" s="17">
        <v>0</v>
      </c>
      <c r="AZ86" s="53">
        <v>1.2314357045</v>
      </c>
      <c r="BA86" s="29">
        <v>0</v>
      </c>
      <c r="BB86" s="17">
        <v>0</v>
      </c>
      <c r="BC86" s="17">
        <v>0</v>
      </c>
      <c r="BD86" s="17">
        <v>0</v>
      </c>
      <c r="BE86" s="53">
        <v>0</v>
      </c>
      <c r="BF86" s="29">
        <v>0.30336929475000002</v>
      </c>
      <c r="BG86" s="17">
        <v>3.71562625E-3</v>
      </c>
      <c r="BH86" s="17">
        <v>0</v>
      </c>
      <c r="BI86" s="17">
        <v>0</v>
      </c>
      <c r="BJ86" s="53">
        <v>0.57688272949999997</v>
      </c>
      <c r="BK86" s="27">
        <f>SUM(C86:BJ86)</f>
        <v>62.948939290000013</v>
      </c>
    </row>
    <row r="87" spans="1:63">
      <c r="A87" s="23"/>
      <c r="B87" s="28" t="s">
        <v>90</v>
      </c>
      <c r="C87" s="29">
        <f>SUM(C86)</f>
        <v>0</v>
      </c>
      <c r="D87" s="29">
        <f t="shared" ref="D87:BK87" si="14">SUM(D86)</f>
        <v>0</v>
      </c>
      <c r="E87" s="29">
        <f t="shared" si="14"/>
        <v>0</v>
      </c>
      <c r="F87" s="29">
        <f t="shared" si="14"/>
        <v>0</v>
      </c>
      <c r="G87" s="29">
        <f t="shared" si="14"/>
        <v>0</v>
      </c>
      <c r="H87" s="29">
        <f t="shared" si="14"/>
        <v>0</v>
      </c>
      <c r="I87" s="29">
        <f t="shared" si="14"/>
        <v>0</v>
      </c>
      <c r="J87" s="29">
        <f t="shared" si="14"/>
        <v>0</v>
      </c>
      <c r="K87" s="29">
        <f t="shared" si="14"/>
        <v>0</v>
      </c>
      <c r="L87" s="29">
        <f t="shared" si="14"/>
        <v>0</v>
      </c>
      <c r="M87" s="29">
        <f t="shared" si="14"/>
        <v>0</v>
      </c>
      <c r="N87" s="29">
        <f t="shared" si="14"/>
        <v>0</v>
      </c>
      <c r="O87" s="29">
        <f t="shared" si="14"/>
        <v>0</v>
      </c>
      <c r="P87" s="29">
        <f t="shared" si="14"/>
        <v>0</v>
      </c>
      <c r="Q87" s="29">
        <f t="shared" si="14"/>
        <v>0</v>
      </c>
      <c r="R87" s="29">
        <f t="shared" si="14"/>
        <v>0</v>
      </c>
      <c r="S87" s="29">
        <f t="shared" si="14"/>
        <v>0</v>
      </c>
      <c r="T87" s="29">
        <f t="shared" si="14"/>
        <v>0</v>
      </c>
      <c r="U87" s="29">
        <f t="shared" si="14"/>
        <v>0</v>
      </c>
      <c r="V87" s="29">
        <f t="shared" si="14"/>
        <v>0</v>
      </c>
      <c r="W87" s="29">
        <f t="shared" si="14"/>
        <v>0</v>
      </c>
      <c r="X87" s="29">
        <f t="shared" si="14"/>
        <v>0</v>
      </c>
      <c r="Y87" s="29">
        <f t="shared" si="14"/>
        <v>0</v>
      </c>
      <c r="Z87" s="29">
        <f t="shared" si="14"/>
        <v>0</v>
      </c>
      <c r="AA87" s="29">
        <f t="shared" si="14"/>
        <v>0</v>
      </c>
      <c r="AB87" s="29">
        <f t="shared" si="14"/>
        <v>0</v>
      </c>
      <c r="AC87" s="29">
        <f t="shared" si="14"/>
        <v>0</v>
      </c>
      <c r="AD87" s="29">
        <f t="shared" si="14"/>
        <v>0</v>
      </c>
      <c r="AE87" s="29">
        <f t="shared" si="14"/>
        <v>0</v>
      </c>
      <c r="AF87" s="29">
        <f t="shared" si="14"/>
        <v>0</v>
      </c>
      <c r="AG87" s="29">
        <f t="shared" si="14"/>
        <v>0</v>
      </c>
      <c r="AH87" s="29">
        <f t="shared" si="14"/>
        <v>0</v>
      </c>
      <c r="AI87" s="29">
        <f t="shared" si="14"/>
        <v>0</v>
      </c>
      <c r="AJ87" s="29">
        <f t="shared" si="14"/>
        <v>0</v>
      </c>
      <c r="AK87" s="29">
        <f t="shared" si="14"/>
        <v>0</v>
      </c>
      <c r="AL87" s="29">
        <f t="shared" si="14"/>
        <v>0</v>
      </c>
      <c r="AM87" s="29">
        <f t="shared" si="14"/>
        <v>0</v>
      </c>
      <c r="AN87" s="29">
        <f t="shared" si="14"/>
        <v>0</v>
      </c>
      <c r="AO87" s="29">
        <f t="shared" si="14"/>
        <v>0</v>
      </c>
      <c r="AP87" s="29">
        <f t="shared" si="14"/>
        <v>0</v>
      </c>
      <c r="AQ87" s="29">
        <f t="shared" si="14"/>
        <v>0</v>
      </c>
      <c r="AR87" s="29">
        <f t="shared" si="14"/>
        <v>0</v>
      </c>
      <c r="AS87" s="29">
        <f t="shared" si="14"/>
        <v>0</v>
      </c>
      <c r="AT87" s="29">
        <f t="shared" si="14"/>
        <v>0</v>
      </c>
      <c r="AU87" s="29">
        <f t="shared" si="14"/>
        <v>0</v>
      </c>
      <c r="AV87" s="29">
        <f t="shared" si="14"/>
        <v>0.12411524375000016</v>
      </c>
      <c r="AW87" s="29">
        <f t="shared" si="14"/>
        <v>55.519558394000015</v>
      </c>
      <c r="AX87" s="29">
        <f t="shared" si="14"/>
        <v>5.1898622972500004</v>
      </c>
      <c r="AY87" s="29">
        <f t="shared" si="14"/>
        <v>0</v>
      </c>
      <c r="AZ87" s="29">
        <f t="shared" si="14"/>
        <v>1.2314357045</v>
      </c>
      <c r="BA87" s="29">
        <f t="shared" si="14"/>
        <v>0</v>
      </c>
      <c r="BB87" s="29">
        <f t="shared" si="14"/>
        <v>0</v>
      </c>
      <c r="BC87" s="29">
        <f t="shared" si="14"/>
        <v>0</v>
      </c>
      <c r="BD87" s="29">
        <f t="shared" si="14"/>
        <v>0</v>
      </c>
      <c r="BE87" s="29">
        <f t="shared" si="14"/>
        <v>0</v>
      </c>
      <c r="BF87" s="29">
        <f t="shared" si="14"/>
        <v>0.30336929475000002</v>
      </c>
      <c r="BG87" s="29">
        <f t="shared" si="14"/>
        <v>3.71562625E-3</v>
      </c>
      <c r="BH87" s="29">
        <f t="shared" si="14"/>
        <v>0</v>
      </c>
      <c r="BI87" s="29">
        <f t="shared" si="14"/>
        <v>0</v>
      </c>
      <c r="BJ87" s="29">
        <f t="shared" si="14"/>
        <v>0.57688272949999997</v>
      </c>
      <c r="BK87" s="29">
        <f t="shared" si="14"/>
        <v>62.948939290000013</v>
      </c>
    </row>
    <row r="88" spans="1:63">
      <c r="A88" s="23"/>
      <c r="B88" s="32" t="s">
        <v>88</v>
      </c>
      <c r="C88" s="29">
        <f>C84+C87</f>
        <v>0</v>
      </c>
      <c r="D88" s="29">
        <f t="shared" ref="D88:BK88" si="15">D84+D87</f>
        <v>0</v>
      </c>
      <c r="E88" s="29">
        <f t="shared" si="15"/>
        <v>0</v>
      </c>
      <c r="F88" s="29">
        <f t="shared" si="15"/>
        <v>0</v>
      </c>
      <c r="G88" s="29">
        <f t="shared" si="15"/>
        <v>0</v>
      </c>
      <c r="H88" s="29">
        <f t="shared" si="15"/>
        <v>0</v>
      </c>
      <c r="I88" s="29">
        <f t="shared" si="15"/>
        <v>0</v>
      </c>
      <c r="J88" s="29">
        <f t="shared" si="15"/>
        <v>0</v>
      </c>
      <c r="K88" s="29">
        <f t="shared" si="15"/>
        <v>0</v>
      </c>
      <c r="L88" s="29">
        <f t="shared" si="15"/>
        <v>0</v>
      </c>
      <c r="M88" s="29">
        <f t="shared" si="15"/>
        <v>0</v>
      </c>
      <c r="N88" s="29">
        <f t="shared" si="15"/>
        <v>0</v>
      </c>
      <c r="O88" s="29">
        <f t="shared" si="15"/>
        <v>0</v>
      </c>
      <c r="P88" s="29">
        <f t="shared" si="15"/>
        <v>0</v>
      </c>
      <c r="Q88" s="29">
        <f t="shared" si="15"/>
        <v>0</v>
      </c>
      <c r="R88" s="29">
        <f t="shared" si="15"/>
        <v>0</v>
      </c>
      <c r="S88" s="29">
        <f t="shared" si="15"/>
        <v>0</v>
      </c>
      <c r="T88" s="29">
        <f t="shared" si="15"/>
        <v>0</v>
      </c>
      <c r="U88" s="29">
        <f t="shared" si="15"/>
        <v>0</v>
      </c>
      <c r="V88" s="29">
        <f t="shared" si="15"/>
        <v>0</v>
      </c>
      <c r="W88" s="29">
        <f t="shared" si="15"/>
        <v>0</v>
      </c>
      <c r="X88" s="29">
        <f t="shared" si="15"/>
        <v>0</v>
      </c>
      <c r="Y88" s="29">
        <f t="shared" si="15"/>
        <v>0</v>
      </c>
      <c r="Z88" s="29">
        <f t="shared" si="15"/>
        <v>0</v>
      </c>
      <c r="AA88" s="29">
        <f t="shared" si="15"/>
        <v>0</v>
      </c>
      <c r="AB88" s="29">
        <f t="shared" si="15"/>
        <v>0</v>
      </c>
      <c r="AC88" s="29">
        <f t="shared" si="15"/>
        <v>0</v>
      </c>
      <c r="AD88" s="29">
        <f t="shared" si="15"/>
        <v>0</v>
      </c>
      <c r="AE88" s="29">
        <f t="shared" si="15"/>
        <v>0</v>
      </c>
      <c r="AF88" s="29">
        <f t="shared" si="15"/>
        <v>0</v>
      </c>
      <c r="AG88" s="29">
        <f t="shared" si="15"/>
        <v>0</v>
      </c>
      <c r="AH88" s="29">
        <f t="shared" si="15"/>
        <v>0</v>
      </c>
      <c r="AI88" s="29">
        <f t="shared" si="15"/>
        <v>0</v>
      </c>
      <c r="AJ88" s="29">
        <f t="shared" si="15"/>
        <v>0</v>
      </c>
      <c r="AK88" s="29">
        <f t="shared" si="15"/>
        <v>0</v>
      </c>
      <c r="AL88" s="29">
        <f t="shared" si="15"/>
        <v>0</v>
      </c>
      <c r="AM88" s="29">
        <f t="shared" si="15"/>
        <v>0</v>
      </c>
      <c r="AN88" s="29">
        <f t="shared" si="15"/>
        <v>0</v>
      </c>
      <c r="AO88" s="29">
        <f t="shared" si="15"/>
        <v>0</v>
      </c>
      <c r="AP88" s="29">
        <f t="shared" si="15"/>
        <v>0</v>
      </c>
      <c r="AQ88" s="29">
        <f t="shared" si="15"/>
        <v>0</v>
      </c>
      <c r="AR88" s="29">
        <f t="shared" si="15"/>
        <v>0</v>
      </c>
      <c r="AS88" s="29">
        <f t="shared" si="15"/>
        <v>0</v>
      </c>
      <c r="AT88" s="29">
        <f t="shared" si="15"/>
        <v>0</v>
      </c>
      <c r="AU88" s="29">
        <f t="shared" si="15"/>
        <v>0</v>
      </c>
      <c r="AV88" s="29">
        <f t="shared" si="15"/>
        <v>0.12411524375000016</v>
      </c>
      <c r="AW88" s="29">
        <f t="shared" si="15"/>
        <v>55.519558394000015</v>
      </c>
      <c r="AX88" s="29">
        <f t="shared" si="15"/>
        <v>5.1898622972500004</v>
      </c>
      <c r="AY88" s="29">
        <f t="shared" si="15"/>
        <v>0</v>
      </c>
      <c r="AZ88" s="29">
        <f t="shared" si="15"/>
        <v>1.2314357045</v>
      </c>
      <c r="BA88" s="29">
        <f t="shared" si="15"/>
        <v>0</v>
      </c>
      <c r="BB88" s="29">
        <f t="shared" si="15"/>
        <v>0</v>
      </c>
      <c r="BC88" s="29">
        <f t="shared" si="15"/>
        <v>0</v>
      </c>
      <c r="BD88" s="29">
        <f t="shared" si="15"/>
        <v>0</v>
      </c>
      <c r="BE88" s="29">
        <f t="shared" si="15"/>
        <v>0</v>
      </c>
      <c r="BF88" s="29">
        <f t="shared" si="15"/>
        <v>0.30336929475000002</v>
      </c>
      <c r="BG88" s="29">
        <f t="shared" si="15"/>
        <v>3.71562625E-3</v>
      </c>
      <c r="BH88" s="29">
        <f t="shared" si="15"/>
        <v>0</v>
      </c>
      <c r="BI88" s="29">
        <f t="shared" si="15"/>
        <v>0</v>
      </c>
      <c r="BJ88" s="29">
        <f t="shared" si="15"/>
        <v>0.57688272949999997</v>
      </c>
      <c r="BK88" s="29">
        <f t="shared" si="15"/>
        <v>62.948939290000013</v>
      </c>
    </row>
    <row r="89" spans="1:63" ht="4.5" customHeight="1">
      <c r="A89" s="23"/>
      <c r="B89" s="25"/>
      <c r="C89" s="59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1"/>
    </row>
    <row r="90" spans="1:63">
      <c r="A90" s="23" t="s">
        <v>22</v>
      </c>
      <c r="B90" s="24" t="s">
        <v>23</v>
      </c>
      <c r="C90" s="59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1"/>
    </row>
    <row r="91" spans="1:63">
      <c r="A91" s="23" t="s">
        <v>80</v>
      </c>
      <c r="B91" s="25" t="s">
        <v>24</v>
      </c>
      <c r="C91" s="59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1"/>
    </row>
    <row r="92" spans="1:63">
      <c r="A92" s="23"/>
      <c r="B92" s="28" t="s">
        <v>40</v>
      </c>
      <c r="C92" s="29"/>
      <c r="D92" s="17"/>
      <c r="E92" s="17"/>
      <c r="F92" s="17"/>
      <c r="G92" s="53"/>
      <c r="H92" s="29"/>
      <c r="I92" s="17"/>
      <c r="J92" s="17"/>
      <c r="K92" s="17"/>
      <c r="L92" s="53"/>
      <c r="M92" s="29"/>
      <c r="N92" s="17"/>
      <c r="O92" s="17"/>
      <c r="P92" s="17"/>
      <c r="Q92" s="53"/>
      <c r="R92" s="29"/>
      <c r="S92" s="17"/>
      <c r="T92" s="17"/>
      <c r="U92" s="17"/>
      <c r="V92" s="53"/>
      <c r="W92" s="29"/>
      <c r="X92" s="17"/>
      <c r="Y92" s="17"/>
      <c r="Z92" s="17"/>
      <c r="AA92" s="53"/>
      <c r="AB92" s="29"/>
      <c r="AC92" s="17"/>
      <c r="AD92" s="17"/>
      <c r="AE92" s="17"/>
      <c r="AF92" s="53"/>
      <c r="AG92" s="29"/>
      <c r="AH92" s="17"/>
      <c r="AI92" s="17"/>
      <c r="AJ92" s="17"/>
      <c r="AK92" s="53"/>
      <c r="AL92" s="29"/>
      <c r="AM92" s="17"/>
      <c r="AN92" s="17"/>
      <c r="AO92" s="17"/>
      <c r="AP92" s="53"/>
      <c r="AQ92" s="29"/>
      <c r="AR92" s="17"/>
      <c r="AS92" s="17"/>
      <c r="AT92" s="17"/>
      <c r="AU92" s="53"/>
      <c r="AV92" s="29"/>
      <c r="AW92" s="17"/>
      <c r="AX92" s="17"/>
      <c r="AY92" s="17"/>
      <c r="AZ92" s="53"/>
      <c r="BA92" s="29"/>
      <c r="BB92" s="17"/>
      <c r="BC92" s="17"/>
      <c r="BD92" s="17"/>
      <c r="BE92" s="53"/>
      <c r="BF92" s="29"/>
      <c r="BG92" s="17"/>
      <c r="BH92" s="17"/>
      <c r="BI92" s="17"/>
      <c r="BJ92" s="53"/>
      <c r="BK92" s="27"/>
    </row>
    <row r="93" spans="1:63">
      <c r="A93" s="23"/>
      <c r="B93" s="32" t="s">
        <v>87</v>
      </c>
      <c r="C93" s="29">
        <v>0</v>
      </c>
      <c r="D93" s="17">
        <v>0</v>
      </c>
      <c r="E93" s="17">
        <v>0</v>
      </c>
      <c r="F93" s="17">
        <v>0</v>
      </c>
      <c r="G93" s="53">
        <v>0</v>
      </c>
      <c r="H93" s="29">
        <v>0</v>
      </c>
      <c r="I93" s="17">
        <v>0</v>
      </c>
      <c r="J93" s="17">
        <v>0</v>
      </c>
      <c r="K93" s="17">
        <v>0</v>
      </c>
      <c r="L93" s="53">
        <v>0</v>
      </c>
      <c r="M93" s="29">
        <v>0</v>
      </c>
      <c r="N93" s="17">
        <v>0</v>
      </c>
      <c r="O93" s="17">
        <v>0</v>
      </c>
      <c r="P93" s="17">
        <v>0</v>
      </c>
      <c r="Q93" s="53">
        <v>0</v>
      </c>
      <c r="R93" s="29">
        <v>0</v>
      </c>
      <c r="S93" s="17">
        <v>0</v>
      </c>
      <c r="T93" s="17">
        <v>0</v>
      </c>
      <c r="U93" s="17">
        <v>0</v>
      </c>
      <c r="V93" s="53">
        <v>0</v>
      </c>
      <c r="W93" s="29">
        <v>0</v>
      </c>
      <c r="X93" s="17">
        <v>0</v>
      </c>
      <c r="Y93" s="17">
        <v>0</v>
      </c>
      <c r="Z93" s="17">
        <v>0</v>
      </c>
      <c r="AA93" s="53">
        <v>0</v>
      </c>
      <c r="AB93" s="29">
        <v>0</v>
      </c>
      <c r="AC93" s="17">
        <v>0</v>
      </c>
      <c r="AD93" s="17">
        <v>0</v>
      </c>
      <c r="AE93" s="17">
        <v>0</v>
      </c>
      <c r="AF93" s="53">
        <v>0</v>
      </c>
      <c r="AG93" s="29">
        <v>0</v>
      </c>
      <c r="AH93" s="17">
        <v>0</v>
      </c>
      <c r="AI93" s="17">
        <v>0</v>
      </c>
      <c r="AJ93" s="17">
        <v>0</v>
      </c>
      <c r="AK93" s="53">
        <v>0</v>
      </c>
      <c r="AL93" s="29">
        <v>0</v>
      </c>
      <c r="AM93" s="17">
        <v>0</v>
      </c>
      <c r="AN93" s="17">
        <v>0</v>
      </c>
      <c r="AO93" s="17">
        <v>0</v>
      </c>
      <c r="AP93" s="53">
        <v>0</v>
      </c>
      <c r="AQ93" s="29">
        <v>0</v>
      </c>
      <c r="AR93" s="17">
        <v>0</v>
      </c>
      <c r="AS93" s="17">
        <v>0</v>
      </c>
      <c r="AT93" s="17">
        <v>0</v>
      </c>
      <c r="AU93" s="53">
        <v>0</v>
      </c>
      <c r="AV93" s="29">
        <v>0</v>
      </c>
      <c r="AW93" s="17">
        <v>0</v>
      </c>
      <c r="AX93" s="17">
        <v>0</v>
      </c>
      <c r="AY93" s="17">
        <v>0</v>
      </c>
      <c r="AZ93" s="53">
        <v>0</v>
      </c>
      <c r="BA93" s="29">
        <v>0</v>
      </c>
      <c r="BB93" s="17">
        <v>0</v>
      </c>
      <c r="BC93" s="17">
        <v>0</v>
      </c>
      <c r="BD93" s="17">
        <v>0</v>
      </c>
      <c r="BE93" s="53">
        <v>0</v>
      </c>
      <c r="BF93" s="29">
        <v>0</v>
      </c>
      <c r="BG93" s="17">
        <v>0</v>
      </c>
      <c r="BH93" s="17">
        <v>0</v>
      </c>
      <c r="BI93" s="17">
        <v>0</v>
      </c>
      <c r="BJ93" s="53">
        <v>0</v>
      </c>
      <c r="BK93" s="27">
        <v>0</v>
      </c>
    </row>
    <row r="94" spans="1:63" ht="4.5" customHeight="1">
      <c r="A94" s="23"/>
      <c r="B94" s="46"/>
      <c r="C94" s="59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1"/>
    </row>
    <row r="95" spans="1:63">
      <c r="A95" s="23"/>
      <c r="B95" s="47" t="s">
        <v>103</v>
      </c>
      <c r="C95" s="48">
        <f>C52+C74+C79+C88</f>
        <v>0</v>
      </c>
      <c r="D95" s="48">
        <f t="shared" ref="D95:BK95" si="16">D52+D74+D79+D88</f>
        <v>0</v>
      </c>
      <c r="E95" s="48">
        <f t="shared" si="16"/>
        <v>0</v>
      </c>
      <c r="F95" s="48">
        <f t="shared" si="16"/>
        <v>0</v>
      </c>
      <c r="G95" s="48">
        <f t="shared" si="16"/>
        <v>0</v>
      </c>
      <c r="H95" s="48">
        <f t="shared" si="16"/>
        <v>26.435198890876023</v>
      </c>
      <c r="I95" s="48">
        <f t="shared" si="16"/>
        <v>3594.727734097019</v>
      </c>
      <c r="J95" s="48">
        <f t="shared" si="16"/>
        <v>1256.4724645397241</v>
      </c>
      <c r="K95" s="48">
        <f t="shared" si="16"/>
        <v>0</v>
      </c>
      <c r="L95" s="48">
        <f t="shared" si="16"/>
        <v>617.31745903610567</v>
      </c>
      <c r="M95" s="48">
        <f t="shared" si="16"/>
        <v>0</v>
      </c>
      <c r="N95" s="48">
        <f t="shared" si="16"/>
        <v>0</v>
      </c>
      <c r="O95" s="48">
        <f t="shared" si="16"/>
        <v>0</v>
      </c>
      <c r="P95" s="48">
        <f t="shared" si="16"/>
        <v>0</v>
      </c>
      <c r="Q95" s="48">
        <f t="shared" si="16"/>
        <v>0</v>
      </c>
      <c r="R95" s="48">
        <f t="shared" si="16"/>
        <v>34.922575941238549</v>
      </c>
      <c r="S95" s="48">
        <f t="shared" si="16"/>
        <v>193.82832560844625</v>
      </c>
      <c r="T95" s="48">
        <f t="shared" si="16"/>
        <v>151.87977032420193</v>
      </c>
      <c r="U95" s="48">
        <f t="shared" si="16"/>
        <v>27.543519080573912</v>
      </c>
      <c r="V95" s="48">
        <f t="shared" si="16"/>
        <v>49.897080216846817</v>
      </c>
      <c r="W95" s="48">
        <f t="shared" si="16"/>
        <v>1.0565758761125217</v>
      </c>
      <c r="X95" s="48">
        <f t="shared" si="16"/>
        <v>351.12398634405417</v>
      </c>
      <c r="Y95" s="48">
        <f t="shared" si="16"/>
        <v>0</v>
      </c>
      <c r="Z95" s="48">
        <f t="shared" si="16"/>
        <v>0</v>
      </c>
      <c r="AA95" s="48">
        <f t="shared" si="16"/>
        <v>0.24118936299209842</v>
      </c>
      <c r="AB95" s="48">
        <f t="shared" si="16"/>
        <v>0</v>
      </c>
      <c r="AC95" s="48">
        <f t="shared" si="16"/>
        <v>0</v>
      </c>
      <c r="AD95" s="48">
        <f t="shared" si="16"/>
        <v>0</v>
      </c>
      <c r="AE95" s="48">
        <f t="shared" si="16"/>
        <v>0</v>
      </c>
      <c r="AF95" s="48">
        <f t="shared" si="16"/>
        <v>0</v>
      </c>
      <c r="AG95" s="48">
        <f t="shared" si="16"/>
        <v>6.3659063547035037</v>
      </c>
      <c r="AH95" s="48">
        <f t="shared" si="16"/>
        <v>0.70806639736086785</v>
      </c>
      <c r="AI95" s="48">
        <f t="shared" si="16"/>
        <v>5.4910041457478269E-3</v>
      </c>
      <c r="AJ95" s="48">
        <f t="shared" si="16"/>
        <v>0</v>
      </c>
      <c r="AK95" s="48">
        <f t="shared" si="16"/>
        <v>3.1818201564002515</v>
      </c>
      <c r="AL95" s="48">
        <f t="shared" si="16"/>
        <v>0</v>
      </c>
      <c r="AM95" s="48">
        <f t="shared" si="16"/>
        <v>0</v>
      </c>
      <c r="AN95" s="48">
        <f t="shared" si="16"/>
        <v>0</v>
      </c>
      <c r="AO95" s="48">
        <f t="shared" si="16"/>
        <v>0</v>
      </c>
      <c r="AP95" s="48">
        <f t="shared" si="16"/>
        <v>0</v>
      </c>
      <c r="AQ95" s="48">
        <f t="shared" si="16"/>
        <v>0</v>
      </c>
      <c r="AR95" s="48">
        <f t="shared" si="16"/>
        <v>0</v>
      </c>
      <c r="AS95" s="48">
        <f t="shared" si="16"/>
        <v>0</v>
      </c>
      <c r="AT95" s="48">
        <f t="shared" si="16"/>
        <v>0</v>
      </c>
      <c r="AU95" s="48">
        <f t="shared" si="16"/>
        <v>0</v>
      </c>
      <c r="AV95" s="48">
        <f t="shared" si="16"/>
        <v>466.10967811340299</v>
      </c>
      <c r="AW95" s="48">
        <f t="shared" si="16"/>
        <v>1655.8564882656854</v>
      </c>
      <c r="AX95" s="48">
        <f t="shared" si="16"/>
        <v>289.20328730578234</v>
      </c>
      <c r="AY95" s="48">
        <f t="shared" si="16"/>
        <v>0</v>
      </c>
      <c r="AZ95" s="48">
        <f t="shared" si="16"/>
        <v>453.22440350493486</v>
      </c>
      <c r="BA95" s="48">
        <f t="shared" si="16"/>
        <v>0</v>
      </c>
      <c r="BB95" s="48">
        <f t="shared" si="16"/>
        <v>0</v>
      </c>
      <c r="BC95" s="48">
        <f t="shared" si="16"/>
        <v>0</v>
      </c>
      <c r="BD95" s="48">
        <f t="shared" si="16"/>
        <v>0</v>
      </c>
      <c r="BE95" s="48">
        <f t="shared" si="16"/>
        <v>0</v>
      </c>
      <c r="BF95" s="48">
        <f t="shared" si="16"/>
        <v>723.94654220891107</v>
      </c>
      <c r="BG95" s="48">
        <f t="shared" si="16"/>
        <v>135.7867889268247</v>
      </c>
      <c r="BH95" s="48">
        <f t="shared" si="16"/>
        <v>79.9425724073878</v>
      </c>
      <c r="BI95" s="48">
        <f t="shared" si="16"/>
        <v>0</v>
      </c>
      <c r="BJ95" s="48">
        <f t="shared" si="16"/>
        <v>222.89761974717288</v>
      </c>
      <c r="BK95" s="48">
        <f t="shared" si="16"/>
        <v>10342.674543710904</v>
      </c>
    </row>
    <row r="96" spans="1:63" ht="4.5" customHeight="1">
      <c r="A96" s="23"/>
      <c r="B96" s="47"/>
      <c r="C96" s="64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5"/>
    </row>
    <row r="97" spans="1:63" ht="14.25" customHeight="1">
      <c r="A97" s="23" t="s">
        <v>5</v>
      </c>
      <c r="B97" s="49" t="s">
        <v>26</v>
      </c>
      <c r="C97" s="64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5"/>
    </row>
    <row r="98" spans="1:63">
      <c r="A98" s="23"/>
      <c r="B98" s="28" t="s">
        <v>40</v>
      </c>
      <c r="C98" s="17"/>
      <c r="D98" s="17"/>
      <c r="E98" s="17"/>
      <c r="F98" s="17"/>
      <c r="G98" s="54"/>
      <c r="H98" s="29"/>
      <c r="I98" s="17"/>
      <c r="J98" s="17"/>
      <c r="K98" s="17"/>
      <c r="L98" s="54"/>
      <c r="M98" s="29"/>
      <c r="N98" s="17"/>
      <c r="O98" s="17"/>
      <c r="P98" s="17"/>
      <c r="Q98" s="54"/>
      <c r="R98" s="29"/>
      <c r="S98" s="17"/>
      <c r="T98" s="17"/>
      <c r="U98" s="17"/>
      <c r="V98" s="53"/>
      <c r="W98" s="55"/>
      <c r="X98" s="17"/>
      <c r="Y98" s="17"/>
      <c r="Z98" s="17"/>
      <c r="AA98" s="54"/>
      <c r="AB98" s="29"/>
      <c r="AC98" s="17"/>
      <c r="AD98" s="17"/>
      <c r="AE98" s="17"/>
      <c r="AF98" s="54"/>
      <c r="AG98" s="29"/>
      <c r="AH98" s="17"/>
      <c r="AI98" s="17"/>
      <c r="AJ98" s="17"/>
      <c r="AK98" s="54"/>
      <c r="AL98" s="29"/>
      <c r="AM98" s="17"/>
      <c r="AN98" s="17"/>
      <c r="AO98" s="17"/>
      <c r="AP98" s="54"/>
      <c r="AQ98" s="29"/>
      <c r="AR98" s="17"/>
      <c r="AS98" s="17"/>
      <c r="AT98" s="17"/>
      <c r="AU98" s="54"/>
      <c r="AV98" s="29"/>
      <c r="AW98" s="17"/>
      <c r="AX98" s="17"/>
      <c r="AY98" s="17"/>
      <c r="AZ98" s="54"/>
      <c r="BA98" s="29"/>
      <c r="BB98" s="17"/>
      <c r="BC98" s="17"/>
      <c r="BD98" s="17"/>
      <c r="BE98" s="54"/>
      <c r="BF98" s="29"/>
      <c r="BG98" s="17"/>
      <c r="BH98" s="17"/>
      <c r="BI98" s="17"/>
      <c r="BJ98" s="54"/>
      <c r="BK98" s="29"/>
    </row>
    <row r="99" spans="1:63" ht="13.5" thickBot="1">
      <c r="A99" s="50"/>
      <c r="B99" s="32" t="s">
        <v>87</v>
      </c>
      <c r="C99" s="17"/>
      <c r="D99" s="17"/>
      <c r="E99" s="17"/>
      <c r="F99" s="17"/>
      <c r="G99" s="54"/>
      <c r="H99" s="29"/>
      <c r="I99" s="17"/>
      <c r="J99" s="17"/>
      <c r="K99" s="17"/>
      <c r="L99" s="54"/>
      <c r="M99" s="29"/>
      <c r="N99" s="17"/>
      <c r="O99" s="17"/>
      <c r="P99" s="17"/>
      <c r="Q99" s="54"/>
      <c r="R99" s="29"/>
      <c r="S99" s="17"/>
      <c r="T99" s="17"/>
      <c r="U99" s="17"/>
      <c r="V99" s="53"/>
      <c r="W99" s="55"/>
      <c r="X99" s="17"/>
      <c r="Y99" s="17"/>
      <c r="Z99" s="17"/>
      <c r="AA99" s="54"/>
      <c r="AB99" s="29"/>
      <c r="AC99" s="17"/>
      <c r="AD99" s="17"/>
      <c r="AE99" s="17"/>
      <c r="AF99" s="54"/>
      <c r="AG99" s="29"/>
      <c r="AH99" s="17"/>
      <c r="AI99" s="17"/>
      <c r="AJ99" s="17"/>
      <c r="AK99" s="54"/>
      <c r="AL99" s="29"/>
      <c r="AM99" s="17"/>
      <c r="AN99" s="17"/>
      <c r="AO99" s="17"/>
      <c r="AP99" s="54"/>
      <c r="AQ99" s="29"/>
      <c r="AR99" s="17"/>
      <c r="AS99" s="17"/>
      <c r="AT99" s="17"/>
      <c r="AU99" s="54"/>
      <c r="AV99" s="29"/>
      <c r="AW99" s="17"/>
      <c r="AX99" s="17"/>
      <c r="AY99" s="17"/>
      <c r="AZ99" s="54"/>
      <c r="BA99" s="29"/>
      <c r="BB99" s="17"/>
      <c r="BC99" s="17"/>
      <c r="BD99" s="17"/>
      <c r="BE99" s="54"/>
      <c r="BF99" s="29"/>
      <c r="BG99" s="17"/>
      <c r="BH99" s="17"/>
      <c r="BI99" s="17"/>
      <c r="BJ99" s="54"/>
      <c r="BK99" s="29"/>
    </row>
    <row r="100" spans="1:63" ht="6" customHeight="1">
      <c r="A100" s="44"/>
      <c r="B100" s="51"/>
    </row>
    <row r="101" spans="1:63">
      <c r="A101" s="44"/>
      <c r="B101" s="44" t="s">
        <v>29</v>
      </c>
      <c r="L101" s="44" t="s">
        <v>41</v>
      </c>
    </row>
    <row r="102" spans="1:63">
      <c r="A102" s="44"/>
      <c r="B102" s="44" t="s">
        <v>30</v>
      </c>
      <c r="L102" s="44" t="s">
        <v>33</v>
      </c>
    </row>
    <row r="103" spans="1:63">
      <c r="L103" s="44" t="s">
        <v>34</v>
      </c>
    </row>
    <row r="104" spans="1:63">
      <c r="B104" s="44" t="s">
        <v>36</v>
      </c>
      <c r="L104" s="44" t="s">
        <v>102</v>
      </c>
      <c r="BI104" s="56"/>
    </row>
    <row r="105" spans="1:63">
      <c r="B105" s="44" t="s">
        <v>37</v>
      </c>
      <c r="L105" s="44" t="s">
        <v>126</v>
      </c>
    </row>
    <row r="106" spans="1:63">
      <c r="B106" s="44"/>
      <c r="L106" s="44" t="s">
        <v>35</v>
      </c>
    </row>
    <row r="108" spans="1:63">
      <c r="B108" s="31" t="s">
        <v>41</v>
      </c>
    </row>
    <row r="109" spans="1:63">
      <c r="B109" s="31" t="s">
        <v>33</v>
      </c>
    </row>
    <row r="110" spans="1:63">
      <c r="B110" s="31" t="s">
        <v>34</v>
      </c>
    </row>
    <row r="111" spans="1:63">
      <c r="B111" s="31" t="s">
        <v>102</v>
      </c>
    </row>
    <row r="112" spans="1:63">
      <c r="B112" s="31" t="s">
        <v>126</v>
      </c>
    </row>
    <row r="113" spans="2:2">
      <c r="B113" s="31" t="s">
        <v>35</v>
      </c>
    </row>
    <row r="114" spans="2:2">
      <c r="B114" s="4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76:BK76"/>
    <mergeCell ref="C80:BK80"/>
    <mergeCell ref="C10:BK10"/>
    <mergeCell ref="C13:BK13"/>
    <mergeCell ref="C30:BK30"/>
    <mergeCell ref="C33:BK33"/>
    <mergeCell ref="C36:BK36"/>
    <mergeCell ref="C94:BK94"/>
    <mergeCell ref="A1:A5"/>
    <mergeCell ref="C77:BK77"/>
    <mergeCell ref="C96:BK96"/>
    <mergeCell ref="C97:BK97"/>
    <mergeCell ref="C81:BK81"/>
    <mergeCell ref="C82:BK82"/>
    <mergeCell ref="C85:BK85"/>
    <mergeCell ref="C89:BK89"/>
    <mergeCell ref="C90:BK90"/>
    <mergeCell ref="C54:BK54"/>
    <mergeCell ref="C91:BK91"/>
    <mergeCell ref="C55:BK55"/>
    <mergeCell ref="C53:BK53"/>
    <mergeCell ref="C59:BK59"/>
    <mergeCell ref="C75:BK75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46"/>
  <sheetViews>
    <sheetView topLeftCell="D12" workbookViewId="0">
      <selection activeCell="C5" sqref="C5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2.5703125" bestFit="1" customWidth="1"/>
    <col min="12" max="12" width="19.85546875" bestFit="1" customWidth="1"/>
  </cols>
  <sheetData>
    <row r="2" spans="2:12">
      <c r="B2" s="92" t="s">
        <v>177</v>
      </c>
      <c r="C2" s="93"/>
      <c r="D2" s="93"/>
      <c r="E2" s="93"/>
      <c r="F2" s="93"/>
      <c r="G2" s="93"/>
      <c r="H2" s="93"/>
      <c r="I2" s="93"/>
      <c r="J2" s="93"/>
      <c r="K2" s="93"/>
      <c r="L2" s="94"/>
    </row>
    <row r="3" spans="2:12">
      <c r="B3" s="92" t="s">
        <v>148</v>
      </c>
      <c r="C3" s="93"/>
      <c r="D3" s="93"/>
      <c r="E3" s="93"/>
      <c r="F3" s="93"/>
      <c r="G3" s="93"/>
      <c r="H3" s="93"/>
      <c r="I3" s="93"/>
      <c r="J3" s="93"/>
      <c r="K3" s="93"/>
      <c r="L3" s="94"/>
    </row>
    <row r="4" spans="2:12" ht="30">
      <c r="B4" s="1" t="s">
        <v>79</v>
      </c>
      <c r="C4" s="5" t="s">
        <v>42</v>
      </c>
      <c r="D4" s="5" t="s">
        <v>91</v>
      </c>
      <c r="E4" s="5" t="s">
        <v>92</v>
      </c>
      <c r="F4" s="5" t="s">
        <v>7</v>
      </c>
      <c r="G4" s="5" t="s">
        <v>8</v>
      </c>
      <c r="H4" s="5" t="s">
        <v>23</v>
      </c>
      <c r="I4" s="5" t="s">
        <v>98</v>
      </c>
      <c r="J4" s="5" t="s">
        <v>99</v>
      </c>
      <c r="K4" s="5" t="s">
        <v>78</v>
      </c>
      <c r="L4" s="5" t="s">
        <v>100</v>
      </c>
    </row>
    <row r="5" spans="2:12">
      <c r="B5" s="2">
        <v>1</v>
      </c>
      <c r="C5" s="3" t="s">
        <v>43</v>
      </c>
      <c r="D5" s="19">
        <v>0</v>
      </c>
      <c r="E5" s="19">
        <v>1.0423340458203425E-2</v>
      </c>
      <c r="F5" s="19">
        <v>0.33219519211334503</v>
      </c>
      <c r="G5" s="19">
        <v>5.2451041267861636E-3</v>
      </c>
      <c r="H5" s="19">
        <v>0</v>
      </c>
      <c r="I5" s="19">
        <v>0</v>
      </c>
      <c r="J5" s="19">
        <v>0</v>
      </c>
      <c r="K5" s="19">
        <f>SUM(D5:J5)</f>
        <v>0.34786363669833459</v>
      </c>
      <c r="L5" s="16">
        <v>0</v>
      </c>
    </row>
    <row r="6" spans="2:12">
      <c r="B6" s="2">
        <v>2</v>
      </c>
      <c r="C6" s="4" t="s">
        <v>44</v>
      </c>
      <c r="D6" s="19">
        <v>1.7682519009338784</v>
      </c>
      <c r="E6" s="19">
        <v>3.6711656132809218</v>
      </c>
      <c r="F6" s="19">
        <v>8.7367967863407152</v>
      </c>
      <c r="G6" s="19">
        <v>0.18393256086509316</v>
      </c>
      <c r="H6" s="19">
        <v>0</v>
      </c>
      <c r="I6" s="19">
        <v>0</v>
      </c>
      <c r="J6" s="19">
        <v>2.4409182500000001E-3</v>
      </c>
      <c r="K6" s="19">
        <f t="shared" ref="K6:K41" si="0">SUM(D6:J6)</f>
        <v>14.362587779670609</v>
      </c>
      <c r="L6" s="16">
        <v>0</v>
      </c>
    </row>
    <row r="7" spans="2:12">
      <c r="B7" s="2">
        <v>3</v>
      </c>
      <c r="C7" s="3" t="s">
        <v>45</v>
      </c>
      <c r="D7" s="19">
        <v>0</v>
      </c>
      <c r="E7" s="19">
        <v>3.1758635576739795E-2</v>
      </c>
      <c r="F7" s="19">
        <v>3.2821050708083485E-2</v>
      </c>
      <c r="G7" s="19">
        <v>0</v>
      </c>
      <c r="H7" s="19">
        <v>0</v>
      </c>
      <c r="I7" s="19">
        <v>0</v>
      </c>
      <c r="J7" s="19">
        <v>0</v>
      </c>
      <c r="K7" s="19">
        <f t="shared" si="0"/>
        <v>6.4579686284823273E-2</v>
      </c>
      <c r="L7" s="16">
        <v>0</v>
      </c>
    </row>
    <row r="8" spans="2:12">
      <c r="B8" s="2">
        <v>4</v>
      </c>
      <c r="C8" s="4" t="s">
        <v>46</v>
      </c>
      <c r="D8" s="19">
        <v>58.481334518160686</v>
      </c>
      <c r="E8" s="19">
        <v>7.8686457703038606</v>
      </c>
      <c r="F8" s="19">
        <v>6.1661986055045341</v>
      </c>
      <c r="G8" s="19">
        <v>0.16519284370760468</v>
      </c>
      <c r="H8" s="19">
        <v>0</v>
      </c>
      <c r="I8" s="19">
        <v>0</v>
      </c>
      <c r="J8" s="19">
        <v>0</v>
      </c>
      <c r="K8" s="19">
        <f t="shared" si="0"/>
        <v>72.681371737676685</v>
      </c>
      <c r="L8" s="16">
        <v>0</v>
      </c>
    </row>
    <row r="9" spans="2:12">
      <c r="B9" s="2">
        <v>5</v>
      </c>
      <c r="C9" s="4" t="s">
        <v>47</v>
      </c>
      <c r="D9" s="19">
        <v>3.5954670749199931</v>
      </c>
      <c r="E9" s="19">
        <v>14.819101008532767</v>
      </c>
      <c r="F9" s="19">
        <v>30.057193032702124</v>
      </c>
      <c r="G9" s="19">
        <v>0.59204260192924885</v>
      </c>
      <c r="H9" s="19">
        <v>0</v>
      </c>
      <c r="I9" s="19">
        <v>0</v>
      </c>
      <c r="J9" s="19">
        <v>0</v>
      </c>
      <c r="K9" s="19">
        <f t="shared" si="0"/>
        <v>49.063803718084131</v>
      </c>
      <c r="L9" s="16">
        <v>0</v>
      </c>
    </row>
    <row r="10" spans="2:12">
      <c r="B10" s="2">
        <v>6</v>
      </c>
      <c r="C10" s="4" t="s">
        <v>48</v>
      </c>
      <c r="D10" s="19">
        <v>0.3726605298700551</v>
      </c>
      <c r="E10" s="19">
        <v>2.1152507181347548</v>
      </c>
      <c r="F10" s="19">
        <v>3.6430510829956129</v>
      </c>
      <c r="G10" s="19">
        <v>8.8628658456052528E-2</v>
      </c>
      <c r="H10" s="19">
        <v>0</v>
      </c>
      <c r="I10" s="19">
        <v>0</v>
      </c>
      <c r="J10" s="19">
        <v>0</v>
      </c>
      <c r="K10" s="19">
        <f t="shared" si="0"/>
        <v>6.2195909894564751</v>
      </c>
      <c r="L10" s="16">
        <v>0</v>
      </c>
    </row>
    <row r="11" spans="2:12">
      <c r="B11" s="2">
        <v>7</v>
      </c>
      <c r="C11" s="4" t="s">
        <v>49</v>
      </c>
      <c r="D11" s="19">
        <v>9.0199284917594618</v>
      </c>
      <c r="E11" s="19">
        <v>27.200051817726631</v>
      </c>
      <c r="F11" s="19">
        <v>18.519161879008777</v>
      </c>
      <c r="G11" s="19">
        <v>0.936960991136082</v>
      </c>
      <c r="H11" s="19">
        <v>0</v>
      </c>
      <c r="I11" s="19">
        <v>0</v>
      </c>
      <c r="J11" s="19">
        <v>0</v>
      </c>
      <c r="K11" s="19">
        <f t="shared" si="0"/>
        <v>55.67610317963095</v>
      </c>
      <c r="L11" s="16">
        <v>0</v>
      </c>
    </row>
    <row r="12" spans="2:12">
      <c r="B12" s="2">
        <v>8</v>
      </c>
      <c r="C12" s="3" t="s">
        <v>50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f t="shared" si="0"/>
        <v>0</v>
      </c>
      <c r="L12" s="16">
        <v>0</v>
      </c>
    </row>
    <row r="13" spans="2:12">
      <c r="B13" s="2">
        <v>9</v>
      </c>
      <c r="C13" s="3" t="s">
        <v>51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f t="shared" si="0"/>
        <v>0</v>
      </c>
      <c r="L13" s="16">
        <v>0</v>
      </c>
    </row>
    <row r="14" spans="2:12">
      <c r="B14" s="2">
        <v>10</v>
      </c>
      <c r="C14" s="4" t="s">
        <v>52</v>
      </c>
      <c r="D14" s="19">
        <v>9.0972261649369752</v>
      </c>
      <c r="E14" s="19">
        <v>10.634234386943726</v>
      </c>
      <c r="F14" s="19">
        <v>10.179927424835931</v>
      </c>
      <c r="G14" s="19">
        <v>0.97794175267562622</v>
      </c>
      <c r="H14" s="19">
        <v>0</v>
      </c>
      <c r="I14" s="19">
        <v>0</v>
      </c>
      <c r="J14" s="19">
        <v>0</v>
      </c>
      <c r="K14" s="19">
        <f t="shared" si="0"/>
        <v>30.889329729392259</v>
      </c>
      <c r="L14" s="16">
        <v>0</v>
      </c>
    </row>
    <row r="15" spans="2:12">
      <c r="B15" s="2">
        <v>11</v>
      </c>
      <c r="C15" s="4" t="s">
        <v>53</v>
      </c>
      <c r="D15" s="19">
        <v>104.79872941206575</v>
      </c>
      <c r="E15" s="19">
        <v>226.90769559115441</v>
      </c>
      <c r="F15" s="19">
        <v>90.638935172068017</v>
      </c>
      <c r="G15" s="19">
        <v>3.4294313846344013</v>
      </c>
      <c r="H15" s="19">
        <v>0</v>
      </c>
      <c r="I15" s="19">
        <v>0</v>
      </c>
      <c r="J15" s="19">
        <v>1.4045145000000001E-3</v>
      </c>
      <c r="K15" s="19">
        <f t="shared" si="0"/>
        <v>425.77619607442261</v>
      </c>
      <c r="L15" s="16">
        <v>0</v>
      </c>
    </row>
    <row r="16" spans="2:12">
      <c r="B16" s="2">
        <v>12</v>
      </c>
      <c r="C16" s="4" t="s">
        <v>54</v>
      </c>
      <c r="D16" s="19">
        <v>112.04261830835934</v>
      </c>
      <c r="E16" s="19">
        <v>95.055939572329578</v>
      </c>
      <c r="F16" s="19">
        <v>7.1053682080103897</v>
      </c>
      <c r="G16" s="19">
        <v>0.18105216005111546</v>
      </c>
      <c r="H16" s="19">
        <v>0</v>
      </c>
      <c r="I16" s="19">
        <v>0</v>
      </c>
      <c r="J16" s="19">
        <v>1.076624675E-2</v>
      </c>
      <c r="K16" s="19">
        <f t="shared" si="0"/>
        <v>214.39574449550042</v>
      </c>
      <c r="L16" s="16">
        <v>0</v>
      </c>
    </row>
    <row r="17" spans="2:12">
      <c r="B17" s="2">
        <v>13</v>
      </c>
      <c r="C17" s="4" t="s">
        <v>55</v>
      </c>
      <c r="D17" s="19">
        <v>9.1297084613286186E-2</v>
      </c>
      <c r="E17" s="19">
        <v>0.16635278281504379</v>
      </c>
      <c r="F17" s="19">
        <v>0.85730703522489538</v>
      </c>
      <c r="G17" s="19">
        <v>1.6324006671550598E-2</v>
      </c>
      <c r="H17" s="19">
        <v>0</v>
      </c>
      <c r="I17" s="19">
        <v>0</v>
      </c>
      <c r="J17" s="19">
        <v>0</v>
      </c>
      <c r="K17" s="19">
        <f t="shared" si="0"/>
        <v>1.131280909324776</v>
      </c>
      <c r="L17" s="16">
        <v>0</v>
      </c>
    </row>
    <row r="18" spans="2:12">
      <c r="B18" s="2">
        <v>14</v>
      </c>
      <c r="C18" s="4" t="s">
        <v>56</v>
      </c>
      <c r="D18" s="19">
        <v>0.28886747879372798</v>
      </c>
      <c r="E18" s="19">
        <v>1.6059599842098975</v>
      </c>
      <c r="F18" s="19">
        <v>3.9239907039229083</v>
      </c>
      <c r="G18" s="19">
        <v>6.472609776145026E-2</v>
      </c>
      <c r="H18" s="19">
        <v>0</v>
      </c>
      <c r="I18" s="19">
        <v>0</v>
      </c>
      <c r="J18" s="19">
        <v>0</v>
      </c>
      <c r="K18" s="19">
        <f t="shared" si="0"/>
        <v>5.8835442646879832</v>
      </c>
      <c r="L18" s="16">
        <v>0</v>
      </c>
    </row>
    <row r="19" spans="2:12">
      <c r="B19" s="2">
        <v>15</v>
      </c>
      <c r="C19" s="4" t="s">
        <v>57</v>
      </c>
      <c r="D19" s="19">
        <v>26.567371104240351</v>
      </c>
      <c r="E19" s="19">
        <v>22.47748818039981</v>
      </c>
      <c r="F19" s="19">
        <v>29.324135033642307</v>
      </c>
      <c r="G19" s="19">
        <v>0.56166745363003412</v>
      </c>
      <c r="H19" s="19">
        <v>0</v>
      </c>
      <c r="I19" s="19">
        <v>0</v>
      </c>
      <c r="J19" s="19">
        <v>0</v>
      </c>
      <c r="K19" s="19">
        <f t="shared" si="0"/>
        <v>78.930661771912497</v>
      </c>
      <c r="L19" s="16">
        <v>0</v>
      </c>
    </row>
    <row r="20" spans="2:12">
      <c r="B20" s="2">
        <v>16</v>
      </c>
      <c r="C20" s="4" t="s">
        <v>58</v>
      </c>
      <c r="D20" s="19">
        <v>319.40544392175127</v>
      </c>
      <c r="E20" s="19">
        <v>140.1741248955754</v>
      </c>
      <c r="F20" s="19">
        <v>98.383373935133733</v>
      </c>
      <c r="G20" s="19">
        <v>1.1741528626203936</v>
      </c>
      <c r="H20" s="19">
        <v>0</v>
      </c>
      <c r="I20" s="19">
        <v>0</v>
      </c>
      <c r="J20" s="19">
        <v>1.7225722500000006E-3</v>
      </c>
      <c r="K20" s="19">
        <f t="shared" si="0"/>
        <v>559.1388181873308</v>
      </c>
      <c r="L20" s="16">
        <v>0</v>
      </c>
    </row>
    <row r="21" spans="2:12">
      <c r="B21" s="2">
        <v>17</v>
      </c>
      <c r="C21" s="4" t="s">
        <v>59</v>
      </c>
      <c r="D21" s="19">
        <v>8.6442084047546484</v>
      </c>
      <c r="E21" s="19">
        <v>30.433129357890753</v>
      </c>
      <c r="F21" s="19">
        <v>58.168456291719693</v>
      </c>
      <c r="G21" s="19">
        <v>0.45769052468809629</v>
      </c>
      <c r="H21" s="19">
        <v>0</v>
      </c>
      <c r="I21" s="19">
        <v>0</v>
      </c>
      <c r="J21" s="19">
        <v>9.7016000000000008E-5</v>
      </c>
      <c r="K21" s="19">
        <f t="shared" si="0"/>
        <v>97.70358159505318</v>
      </c>
      <c r="L21" s="16">
        <v>0</v>
      </c>
    </row>
    <row r="22" spans="2:12">
      <c r="B22" s="2">
        <v>18</v>
      </c>
      <c r="C22" s="3" t="s">
        <v>60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f t="shared" si="0"/>
        <v>0</v>
      </c>
      <c r="L22" s="16">
        <v>0</v>
      </c>
    </row>
    <row r="23" spans="2:12">
      <c r="B23" s="2">
        <v>19</v>
      </c>
      <c r="C23" s="4" t="s">
        <v>61</v>
      </c>
      <c r="D23" s="19">
        <v>1.8212783140812978</v>
      </c>
      <c r="E23" s="19">
        <v>21.380292796038589</v>
      </c>
      <c r="F23" s="19">
        <v>46.143039715193588</v>
      </c>
      <c r="G23" s="19">
        <v>1.3785760489883478</v>
      </c>
      <c r="H23" s="19">
        <v>0</v>
      </c>
      <c r="I23" s="19">
        <v>0</v>
      </c>
      <c r="J23" s="19">
        <v>4.1756699999999998E-4</v>
      </c>
      <c r="K23" s="19">
        <f t="shared" si="0"/>
        <v>70.723604441301831</v>
      </c>
      <c r="L23" s="16">
        <v>0</v>
      </c>
    </row>
    <row r="24" spans="2:12">
      <c r="B24" s="2">
        <v>20</v>
      </c>
      <c r="C24" s="4" t="s">
        <v>62</v>
      </c>
      <c r="D24" s="19">
        <v>4900.8066362483123</v>
      </c>
      <c r="E24" s="19">
        <v>1036.8601689693171</v>
      </c>
      <c r="F24" s="19">
        <v>256.63418679448438</v>
      </c>
      <c r="G24" s="19">
        <v>8.1764498714405889</v>
      </c>
      <c r="H24" s="19">
        <v>0</v>
      </c>
      <c r="I24" s="19">
        <v>0</v>
      </c>
      <c r="J24" s="19">
        <v>62.033672469499969</v>
      </c>
      <c r="K24" s="19">
        <f t="shared" si="0"/>
        <v>6264.5111143530548</v>
      </c>
      <c r="L24" s="16">
        <v>0</v>
      </c>
    </row>
    <row r="25" spans="2:12">
      <c r="B25" s="2">
        <v>21</v>
      </c>
      <c r="C25" s="3" t="s">
        <v>63</v>
      </c>
      <c r="D25" s="19">
        <v>1.4997784387691603E-5</v>
      </c>
      <c r="E25" s="19">
        <v>1.8765895729628165E-2</v>
      </c>
      <c r="F25" s="19">
        <v>5.9081981669185345E-2</v>
      </c>
      <c r="G25" s="19">
        <v>5.9289814469491947E-4</v>
      </c>
      <c r="H25" s="19">
        <v>0</v>
      </c>
      <c r="I25" s="19">
        <v>0</v>
      </c>
      <c r="J25" s="19">
        <v>0</v>
      </c>
      <c r="K25" s="19">
        <f t="shared" si="0"/>
        <v>7.8455773327896119E-2</v>
      </c>
      <c r="L25" s="16">
        <v>0</v>
      </c>
    </row>
    <row r="26" spans="2:12">
      <c r="B26" s="2">
        <v>22</v>
      </c>
      <c r="C26" s="4" t="s">
        <v>64</v>
      </c>
      <c r="D26" s="19">
        <v>0</v>
      </c>
      <c r="E26" s="19">
        <v>5.2091494601727559E-2</v>
      </c>
      <c r="F26" s="19">
        <v>0.42662351839772328</v>
      </c>
      <c r="G26" s="19">
        <v>1.8571556924729003E-3</v>
      </c>
      <c r="H26" s="19">
        <v>0</v>
      </c>
      <c r="I26" s="19">
        <v>0</v>
      </c>
      <c r="J26" s="19">
        <v>0</v>
      </c>
      <c r="K26" s="19">
        <f t="shared" si="0"/>
        <v>0.48057216869192376</v>
      </c>
      <c r="L26" s="16">
        <v>0</v>
      </c>
    </row>
    <row r="27" spans="2:12">
      <c r="B27" s="2">
        <v>23</v>
      </c>
      <c r="C27" s="3" t="s">
        <v>65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f t="shared" si="0"/>
        <v>0</v>
      </c>
      <c r="L27" s="16">
        <v>0</v>
      </c>
    </row>
    <row r="28" spans="2:12">
      <c r="B28" s="2">
        <v>24</v>
      </c>
      <c r="C28" s="3" t="s">
        <v>66</v>
      </c>
      <c r="D28" s="19">
        <v>1.7596361418164792E-2</v>
      </c>
      <c r="E28" s="19">
        <v>3.5963006375943671E-2</v>
      </c>
      <c r="F28" s="19">
        <v>4.1090732245945789E-2</v>
      </c>
      <c r="G28" s="19">
        <v>7.3344314961049139E-3</v>
      </c>
      <c r="H28" s="19">
        <v>0</v>
      </c>
      <c r="I28" s="19">
        <v>0</v>
      </c>
      <c r="J28" s="19">
        <v>0</v>
      </c>
      <c r="K28" s="19">
        <f t="shared" si="0"/>
        <v>0.10198453153615916</v>
      </c>
      <c r="L28" s="16">
        <v>0</v>
      </c>
    </row>
    <row r="29" spans="2:12">
      <c r="B29" s="2">
        <v>25</v>
      </c>
      <c r="C29" s="4" t="s">
        <v>67</v>
      </c>
      <c r="D29" s="19">
        <v>560.77327137609143</v>
      </c>
      <c r="E29" s="19">
        <v>127.75067581141197</v>
      </c>
      <c r="F29" s="19">
        <v>35.266319545735861</v>
      </c>
      <c r="G29" s="19">
        <v>2.2190542366836352</v>
      </c>
      <c r="H29" s="19">
        <v>0</v>
      </c>
      <c r="I29" s="19">
        <v>0</v>
      </c>
      <c r="J29" s="19">
        <v>4.4374475000000002E-4</v>
      </c>
      <c r="K29" s="19">
        <f t="shared" si="0"/>
        <v>726.00976471467288</v>
      </c>
      <c r="L29" s="16">
        <v>0</v>
      </c>
    </row>
    <row r="30" spans="2:12">
      <c r="B30" s="2">
        <v>26</v>
      </c>
      <c r="C30" s="4" t="s">
        <v>68</v>
      </c>
      <c r="D30" s="19">
        <v>2.0522121161932056</v>
      </c>
      <c r="E30" s="19">
        <v>7.7788793539088461</v>
      </c>
      <c r="F30" s="19">
        <v>11.170410064733064</v>
      </c>
      <c r="G30" s="19">
        <v>8.167356683353931E-2</v>
      </c>
      <c r="H30" s="19">
        <v>0</v>
      </c>
      <c r="I30" s="19">
        <v>0</v>
      </c>
      <c r="J30" s="19">
        <v>3.1146325000000003E-4</v>
      </c>
      <c r="K30" s="19">
        <f t="shared" si="0"/>
        <v>21.083486564918655</v>
      </c>
      <c r="L30" s="16">
        <v>0</v>
      </c>
    </row>
    <row r="31" spans="2:12">
      <c r="B31" s="2">
        <v>27</v>
      </c>
      <c r="C31" s="4" t="s">
        <v>17</v>
      </c>
      <c r="D31" s="19">
        <v>0.24545962364444934</v>
      </c>
      <c r="E31" s="19">
        <v>3.4151521497962634</v>
      </c>
      <c r="F31" s="19">
        <v>1.5601776379007657</v>
      </c>
      <c r="G31" s="19">
        <v>2.4225982414110822E-2</v>
      </c>
      <c r="H31" s="19">
        <v>0</v>
      </c>
      <c r="I31" s="19">
        <v>0</v>
      </c>
      <c r="J31" s="19">
        <v>0.86435170350000079</v>
      </c>
      <c r="K31" s="19">
        <f t="shared" si="0"/>
        <v>6.1093670972555891</v>
      </c>
      <c r="L31" s="16">
        <v>0</v>
      </c>
    </row>
    <row r="32" spans="2:12">
      <c r="B32" s="2">
        <v>28</v>
      </c>
      <c r="C32" s="4" t="s">
        <v>69</v>
      </c>
      <c r="D32" s="19">
        <v>7.4375010442537084</v>
      </c>
      <c r="E32" s="19">
        <v>0.62341697428438037</v>
      </c>
      <c r="F32" s="19">
        <v>1.405365800940704</v>
      </c>
      <c r="G32" s="19">
        <v>3.5929546249942874E-3</v>
      </c>
      <c r="H32" s="19">
        <v>0</v>
      </c>
      <c r="I32" s="19">
        <v>0</v>
      </c>
      <c r="J32" s="19">
        <v>0</v>
      </c>
      <c r="K32" s="19">
        <f t="shared" si="0"/>
        <v>9.4698767741037866</v>
      </c>
      <c r="L32" s="16">
        <v>0</v>
      </c>
    </row>
    <row r="33" spans="2:12">
      <c r="B33" s="2">
        <v>29</v>
      </c>
      <c r="C33" s="4" t="s">
        <v>70</v>
      </c>
      <c r="D33" s="19">
        <v>2.912628607907036</v>
      </c>
      <c r="E33" s="19">
        <v>15.254029040851995</v>
      </c>
      <c r="F33" s="19">
        <v>27.662711650083978</v>
      </c>
      <c r="G33" s="19">
        <v>0.45546412703758848</v>
      </c>
      <c r="H33" s="19">
        <v>0</v>
      </c>
      <c r="I33" s="19">
        <v>0</v>
      </c>
      <c r="J33" s="19">
        <v>4.1756700000000009E-4</v>
      </c>
      <c r="K33" s="19">
        <f t="shared" si="0"/>
        <v>46.285250992880592</v>
      </c>
      <c r="L33" s="16">
        <v>0</v>
      </c>
    </row>
    <row r="34" spans="2:12">
      <c r="B34" s="2">
        <v>30</v>
      </c>
      <c r="C34" s="4" t="s">
        <v>71</v>
      </c>
      <c r="D34" s="19">
        <v>6.5618208226198185</v>
      </c>
      <c r="E34" s="19">
        <v>73.381981816844359</v>
      </c>
      <c r="F34" s="19">
        <v>23.437069699484208</v>
      </c>
      <c r="G34" s="19">
        <v>0.18690663649085668</v>
      </c>
      <c r="H34" s="19">
        <v>0</v>
      </c>
      <c r="I34" s="19">
        <v>0</v>
      </c>
      <c r="J34" s="19">
        <v>0</v>
      </c>
      <c r="K34" s="19">
        <f t="shared" si="0"/>
        <v>103.56777897543925</v>
      </c>
      <c r="L34" s="16">
        <v>0</v>
      </c>
    </row>
    <row r="35" spans="2:12">
      <c r="B35" s="2">
        <v>31</v>
      </c>
      <c r="C35" s="3" t="s">
        <v>72</v>
      </c>
      <c r="D35" s="19">
        <v>3.9389166774994351</v>
      </c>
      <c r="E35" s="19">
        <v>0.23026875859739918</v>
      </c>
      <c r="F35" s="19">
        <v>6.9716162818834068E-2</v>
      </c>
      <c r="G35" s="19">
        <v>0</v>
      </c>
      <c r="H35" s="19">
        <v>0</v>
      </c>
      <c r="I35" s="19">
        <v>0</v>
      </c>
      <c r="J35" s="19">
        <v>0</v>
      </c>
      <c r="K35" s="19">
        <f t="shared" si="0"/>
        <v>4.2389015989156675</v>
      </c>
      <c r="L35" s="16">
        <v>0</v>
      </c>
    </row>
    <row r="36" spans="2:12">
      <c r="B36" s="2">
        <v>32</v>
      </c>
      <c r="C36" s="4" t="s">
        <v>73</v>
      </c>
      <c r="D36" s="19">
        <v>375.9626976073659</v>
      </c>
      <c r="E36" s="19">
        <v>52.692536775874295</v>
      </c>
      <c r="F36" s="19">
        <v>34.590388002725412</v>
      </c>
      <c r="G36" s="19">
        <v>0.89139709847563409</v>
      </c>
      <c r="H36" s="19">
        <v>0</v>
      </c>
      <c r="I36" s="19">
        <v>0</v>
      </c>
      <c r="J36" s="19">
        <v>5.4515620000000001E-3</v>
      </c>
      <c r="K36" s="19">
        <f t="shared" si="0"/>
        <v>464.1424710464413</v>
      </c>
      <c r="L36" s="16">
        <v>0</v>
      </c>
    </row>
    <row r="37" spans="2:12">
      <c r="B37" s="2">
        <v>33</v>
      </c>
      <c r="C37" s="4" t="s">
        <v>147</v>
      </c>
      <c r="D37" s="19">
        <v>216.15381332123917</v>
      </c>
      <c r="E37" s="19">
        <v>32.72419181207303</v>
      </c>
      <c r="F37" s="19">
        <v>20.524855202093754</v>
      </c>
      <c r="G37" s="19">
        <v>0.32251513159666839</v>
      </c>
      <c r="H37" s="19">
        <v>0</v>
      </c>
      <c r="I37" s="19">
        <v>0</v>
      </c>
      <c r="J37" s="19">
        <v>0</v>
      </c>
      <c r="K37" s="19">
        <f t="shared" si="0"/>
        <v>269.72537546700261</v>
      </c>
      <c r="L37" s="16">
        <v>0</v>
      </c>
    </row>
    <row r="38" spans="2:12">
      <c r="B38" s="2">
        <v>34</v>
      </c>
      <c r="C38" s="4" t="s">
        <v>74</v>
      </c>
      <c r="D38" s="19">
        <v>2.1580902055646417E-2</v>
      </c>
      <c r="E38" s="19">
        <v>7.5086748057150002E-2</v>
      </c>
      <c r="F38" s="19">
        <v>0.65629664093073958</v>
      </c>
      <c r="G38" s="19">
        <v>7.2587074309706451E-3</v>
      </c>
      <c r="H38" s="19">
        <v>0</v>
      </c>
      <c r="I38" s="19">
        <v>0</v>
      </c>
      <c r="J38" s="19">
        <v>1.9486460000000001E-3</v>
      </c>
      <c r="K38" s="19">
        <f t="shared" si="0"/>
        <v>0.76217164447450669</v>
      </c>
      <c r="L38" s="16">
        <v>0</v>
      </c>
    </row>
    <row r="39" spans="2:12">
      <c r="B39" s="2">
        <v>35</v>
      </c>
      <c r="C39" s="4" t="s">
        <v>75</v>
      </c>
      <c r="D39" s="19">
        <v>24.203600328949701</v>
      </c>
      <c r="E39" s="19">
        <v>97.566929122220728</v>
      </c>
      <c r="F39" s="19">
        <v>135.88390296656451</v>
      </c>
      <c r="G39" s="19">
        <v>2.6757376605071124</v>
      </c>
      <c r="H39" s="19">
        <v>0</v>
      </c>
      <c r="I39" s="19">
        <v>0</v>
      </c>
      <c r="J39" s="19">
        <v>1.5425627500000004E-3</v>
      </c>
      <c r="K39" s="19">
        <f t="shared" si="0"/>
        <v>260.33171264099207</v>
      </c>
      <c r="L39" s="16">
        <v>0</v>
      </c>
    </row>
    <row r="40" spans="2:12">
      <c r="B40" s="2">
        <v>36</v>
      </c>
      <c r="C40" s="4" t="s">
        <v>76</v>
      </c>
      <c r="D40" s="19">
        <v>0.43914740792382895</v>
      </c>
      <c r="E40" s="19">
        <v>6.7034405672317749</v>
      </c>
      <c r="F40" s="19">
        <v>6.3191516511343231</v>
      </c>
      <c r="G40" s="19">
        <v>0.43854835672139464</v>
      </c>
      <c r="H40" s="19">
        <v>0</v>
      </c>
      <c r="I40" s="19">
        <v>0</v>
      </c>
      <c r="J40" s="19">
        <v>0</v>
      </c>
      <c r="K40" s="19">
        <f t="shared" si="0"/>
        <v>13.900287983011321</v>
      </c>
      <c r="L40" s="16">
        <v>0</v>
      </c>
    </row>
    <row r="41" spans="2:12">
      <c r="B41" s="2">
        <v>37</v>
      </c>
      <c r="C41" s="4" t="s">
        <v>77</v>
      </c>
      <c r="D41" s="19">
        <v>274.13698815430297</v>
      </c>
      <c r="E41" s="19">
        <v>123.39012573018501</v>
      </c>
      <c r="F41" s="19">
        <v>68.226905074133398</v>
      </c>
      <c r="G41" s="19">
        <v>3.1093394926343936</v>
      </c>
      <c r="H41" s="19">
        <v>0</v>
      </c>
      <c r="I41" s="19">
        <v>0</v>
      </c>
      <c r="J41" s="19">
        <v>2.39507365E-2</v>
      </c>
      <c r="K41" s="19">
        <f t="shared" si="0"/>
        <v>468.88730918775576</v>
      </c>
      <c r="L41" s="16">
        <v>0</v>
      </c>
    </row>
    <row r="42" spans="2:12">
      <c r="B42" s="2"/>
      <c r="C42" s="4"/>
      <c r="D42" s="18"/>
      <c r="E42" s="18"/>
      <c r="F42" s="18"/>
      <c r="G42" s="18"/>
      <c r="H42" s="16"/>
      <c r="I42" s="16"/>
      <c r="J42" s="16"/>
      <c r="K42" s="17"/>
      <c r="L42" s="16"/>
    </row>
    <row r="43" spans="2:12" ht="15">
      <c r="B43" s="5" t="s">
        <v>11</v>
      </c>
      <c r="C43" s="1"/>
      <c r="D43" s="16">
        <f>SUM(D5:D42)</f>
        <v>7031.6585683068015</v>
      </c>
      <c r="E43" s="16">
        <f t="shared" ref="E43:L43" si="1">SUM(E5:E42)</f>
        <v>2183.1053184787324</v>
      </c>
      <c r="F43" s="16">
        <f t="shared" si="1"/>
        <v>1036.1462042752016</v>
      </c>
      <c r="G43" s="16">
        <f t="shared" si="1"/>
        <v>28.815513360166648</v>
      </c>
      <c r="H43" s="16">
        <f t="shared" si="1"/>
        <v>0</v>
      </c>
      <c r="I43" s="16">
        <f t="shared" si="1"/>
        <v>0</v>
      </c>
      <c r="J43" s="16">
        <f t="shared" si="1"/>
        <v>62.948939289999963</v>
      </c>
      <c r="K43" s="16">
        <f t="shared" si="1"/>
        <v>10342.6745437109</v>
      </c>
      <c r="L43" s="16">
        <f t="shared" si="1"/>
        <v>0</v>
      </c>
    </row>
    <row r="44" spans="2:12">
      <c r="B44" t="s">
        <v>93</v>
      </c>
    </row>
    <row r="46" spans="2:12">
      <c r="K46" s="58"/>
    </row>
  </sheetData>
  <mergeCells count="2">
    <mergeCell ref="B2:L2"/>
    <mergeCell ref="B3:L3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12" sqref="A12:F12"/>
    </sheetView>
  </sheetViews>
  <sheetFormatPr defaultRowHeight="12.75"/>
  <cols>
    <col min="2" max="2" width="10.85546875" customWidth="1"/>
    <col min="3" max="3" width="11.85546875" customWidth="1"/>
    <col min="4" max="4" width="13.85546875" customWidth="1"/>
    <col min="5" max="5" width="13.140625" customWidth="1"/>
    <col min="6" max="6" width="18" customWidth="1"/>
    <col min="7" max="7" width="18.28515625" customWidth="1"/>
    <col min="8" max="8" width="13.42578125" customWidth="1"/>
    <col min="9" max="9" width="14.7109375" customWidth="1"/>
  </cols>
  <sheetData>
    <row r="1" spans="1:9" ht="15.75" thickBot="1">
      <c r="A1" s="7" t="s">
        <v>104</v>
      </c>
    </row>
    <row r="2" spans="1:9" ht="27.6" customHeight="1" thickBot="1">
      <c r="A2" s="95" t="s">
        <v>121</v>
      </c>
      <c r="B2" s="96"/>
      <c r="C2" s="96"/>
      <c r="D2" s="96"/>
      <c r="E2" s="96"/>
      <c r="F2" s="96"/>
      <c r="G2" s="96"/>
      <c r="H2" s="97"/>
    </row>
    <row r="3" spans="1:9" ht="57.75" thickBot="1">
      <c r="A3" s="8" t="s">
        <v>105</v>
      </c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</row>
    <row r="4" spans="1:9" ht="15" thickBot="1">
      <c r="A4" s="10"/>
      <c r="B4" s="11"/>
      <c r="C4" s="11"/>
      <c r="D4" s="11"/>
      <c r="E4" s="12"/>
      <c r="F4" s="11"/>
      <c r="G4" s="11"/>
      <c r="H4" s="11"/>
    </row>
    <row r="5" spans="1:9" ht="15">
      <c r="A5" s="6"/>
    </row>
    <row r="6" spans="1:9" ht="15.75" thickBot="1">
      <c r="A6" s="7" t="s">
        <v>122</v>
      </c>
    </row>
    <row r="7" spans="1:9" ht="15.75" thickBot="1">
      <c r="A7" s="95" t="s">
        <v>123</v>
      </c>
      <c r="B7" s="96"/>
      <c r="C7" s="96"/>
      <c r="D7" s="96"/>
      <c r="E7" s="96"/>
      <c r="F7" s="96"/>
      <c r="G7" s="96"/>
      <c r="H7" s="96"/>
      <c r="I7" s="98"/>
    </row>
    <row r="8" spans="1:9" ht="57.75" thickBot="1">
      <c r="A8" s="8" t="s">
        <v>113</v>
      </c>
      <c r="B8" s="9" t="s">
        <v>105</v>
      </c>
      <c r="C8" s="9" t="s">
        <v>106</v>
      </c>
      <c r="D8" s="9" t="s">
        <v>107</v>
      </c>
      <c r="E8" s="9" t="s">
        <v>108</v>
      </c>
      <c r="F8" s="9" t="s">
        <v>109</v>
      </c>
      <c r="G8" s="9" t="s">
        <v>110</v>
      </c>
      <c r="H8" s="9" t="s">
        <v>111</v>
      </c>
      <c r="I8" s="9" t="s">
        <v>112</v>
      </c>
    </row>
    <row r="9" spans="1:9" ht="15" thickBot="1">
      <c r="A9" s="10"/>
      <c r="B9" s="11"/>
      <c r="C9" s="11"/>
      <c r="D9" s="11"/>
      <c r="E9" s="11"/>
      <c r="F9" s="12"/>
      <c r="G9" s="11"/>
      <c r="H9" s="11"/>
      <c r="I9" s="11"/>
    </row>
    <row r="10" spans="1:9" ht="15">
      <c r="A10" s="6"/>
    </row>
    <row r="11" spans="1:9" ht="15.75" thickBot="1">
      <c r="A11" s="7" t="s">
        <v>124</v>
      </c>
    </row>
    <row r="12" spans="1:9" ht="27.6" customHeight="1" thickBot="1">
      <c r="A12" s="99" t="s">
        <v>125</v>
      </c>
      <c r="B12" s="100"/>
      <c r="C12" s="100"/>
      <c r="D12" s="100"/>
      <c r="E12" s="100"/>
      <c r="F12" s="101"/>
    </row>
    <row r="13" spans="1:9" ht="27" customHeight="1" thickBot="1">
      <c r="A13" s="102" t="s">
        <v>114</v>
      </c>
      <c r="B13" s="102" t="s">
        <v>113</v>
      </c>
      <c r="C13" s="102" t="s">
        <v>115</v>
      </c>
      <c r="D13" s="104" t="s">
        <v>116</v>
      </c>
      <c r="E13" s="105"/>
      <c r="F13" s="106"/>
    </row>
    <row r="14" spans="1:9" ht="15" thickBot="1">
      <c r="A14" s="103"/>
      <c r="B14" s="103"/>
      <c r="C14" s="103"/>
      <c r="D14" s="13" t="s">
        <v>117</v>
      </c>
      <c r="E14" s="13" t="s">
        <v>118</v>
      </c>
      <c r="F14" s="13" t="s">
        <v>119</v>
      </c>
    </row>
    <row r="15" spans="1:9" ht="15" thickBot="1">
      <c r="A15" s="14"/>
      <c r="B15" s="13"/>
      <c r="C15" s="13"/>
      <c r="D15" s="13"/>
      <c r="E15" s="13"/>
      <c r="F15" s="13"/>
    </row>
    <row r="16" spans="1:9">
      <c r="A16" s="15" t="s">
        <v>120</v>
      </c>
    </row>
    <row r="17" spans="1:1" ht="15">
      <c r="A17" s="6"/>
    </row>
    <row r="18" spans="1:1" ht="15">
      <c r="A18" s="6"/>
    </row>
  </sheetData>
  <mergeCells count="7">
    <mergeCell ref="A2:H2"/>
    <mergeCell ref="A7:I7"/>
    <mergeCell ref="A12:F12"/>
    <mergeCell ref="A13:A14"/>
    <mergeCell ref="B13:B14"/>
    <mergeCell ref="C13:C14"/>
    <mergeCell ref="D13:F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 A1 Frmt for AUM disclosure</vt:lpstr>
      <vt:lpstr>Anex A2 Frmt AUM stateUT wise </vt:lpstr>
      <vt:lpstr>Annexure B Frmt vote cast by MF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2015-05-05T03:34:53Z</dcterms:modified>
</cp:coreProperties>
</file>