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  <sheet name="Annexure B Frmt vote cast by MF" sheetId="11" r:id="rId3"/>
  </sheets>
  <definedNames>
    <definedName name="_xlnm._FilterDatabase" localSheetId="1" hidden="1">'Anex A2 Frmt AUM stateUT wise '!$B$4:$L$41</definedName>
  </definedNames>
  <calcPr calcId="124519"/>
</workbook>
</file>

<file path=xl/calcChain.xml><?xml version="1.0" encoding="utf-8"?>
<calcChain xmlns="http://schemas.openxmlformats.org/spreadsheetml/2006/main">
  <c r="K43" i="12"/>
  <c r="F43"/>
  <c r="D43"/>
  <c r="G43"/>
  <c r="E43"/>
  <c r="H43"/>
  <c r="I43"/>
  <c r="J43"/>
  <c r="L43"/>
  <c r="BK85" i="8"/>
  <c r="BK82"/>
  <c r="BJ86"/>
  <c r="BI86"/>
  <c r="BH86"/>
  <c r="BG86"/>
  <c r="BF86"/>
  <c r="BE86"/>
  <c r="BD86"/>
  <c r="BC86"/>
  <c r="BB86"/>
  <c r="BA86"/>
  <c r="AZ86"/>
  <c r="AY86"/>
  <c r="AX86"/>
  <c r="AW86"/>
  <c r="AV86"/>
  <c r="AU86"/>
  <c r="AT86"/>
  <c r="AS86"/>
  <c r="AR86"/>
  <c r="AQ86"/>
  <c r="AP86"/>
  <c r="AO86"/>
  <c r="AN86"/>
  <c r="AM86"/>
  <c r="AL86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N86"/>
  <c r="M86"/>
  <c r="L86"/>
  <c r="K86"/>
  <c r="J86"/>
  <c r="I86"/>
  <c r="H86"/>
  <c r="G86"/>
  <c r="F86"/>
  <c r="E86"/>
  <c r="D86"/>
  <c r="C86"/>
  <c r="BK86" s="1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AN60"/>
  <c r="AN72" s="1"/>
  <c r="AM60"/>
  <c r="AM72" s="1"/>
  <c r="AL60"/>
  <c r="AL72" s="1"/>
  <c r="AK60"/>
  <c r="AK72" s="1"/>
  <c r="AJ60"/>
  <c r="AJ72" s="1"/>
  <c r="AI60"/>
  <c r="AI72" s="1"/>
  <c r="AH60"/>
  <c r="AH72" s="1"/>
  <c r="AG60"/>
  <c r="AG72" s="1"/>
  <c r="AF60"/>
  <c r="AF72" s="1"/>
  <c r="AE60"/>
  <c r="AE72" s="1"/>
  <c r="AD60"/>
  <c r="AD72" s="1"/>
  <c r="AC60"/>
  <c r="AC72" s="1"/>
  <c r="AB60"/>
  <c r="AB72" s="1"/>
  <c r="AA60"/>
  <c r="AA72" s="1"/>
  <c r="Z60"/>
  <c r="Z72" s="1"/>
  <c r="Y60"/>
  <c r="Y72" s="1"/>
  <c r="X60"/>
  <c r="X72" s="1"/>
  <c r="W60"/>
  <c r="W72" s="1"/>
  <c r="V60"/>
  <c r="V72" s="1"/>
  <c r="U60"/>
  <c r="U72" s="1"/>
  <c r="T60"/>
  <c r="T72" s="1"/>
  <c r="S60"/>
  <c r="S72" s="1"/>
  <c r="R60"/>
  <c r="R72" s="1"/>
  <c r="Q60"/>
  <c r="Q72" s="1"/>
  <c r="P60"/>
  <c r="P72" s="1"/>
  <c r="O60"/>
  <c r="O72" s="1"/>
  <c r="N60"/>
  <c r="N72" s="1"/>
  <c r="M60"/>
  <c r="M72" s="1"/>
  <c r="L60"/>
  <c r="L72" s="1"/>
  <c r="K60"/>
  <c r="K72" s="1"/>
  <c r="J60"/>
  <c r="J72" s="1"/>
  <c r="I60"/>
  <c r="I72" s="1"/>
  <c r="H60"/>
  <c r="H72" s="1"/>
  <c r="G60"/>
  <c r="G72" s="1"/>
  <c r="F60"/>
  <c r="F72" s="1"/>
  <c r="E60"/>
  <c r="E72" s="1"/>
  <c r="D60"/>
  <c r="D72" s="1"/>
  <c r="C60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BJ60"/>
  <c r="BJ72" s="1"/>
  <c r="BI60"/>
  <c r="BI72" s="1"/>
  <c r="BH60"/>
  <c r="BH72" s="1"/>
  <c r="BG60"/>
  <c r="BG72" s="1"/>
  <c r="BF60"/>
  <c r="BF72" s="1"/>
  <c r="BE60"/>
  <c r="BE72" s="1"/>
  <c r="BD60"/>
  <c r="BD72" s="1"/>
  <c r="BC60"/>
  <c r="BC72" s="1"/>
  <c r="BB60"/>
  <c r="BB72" s="1"/>
  <c r="BA60"/>
  <c r="BA72" s="1"/>
  <c r="AZ60"/>
  <c r="AZ72" s="1"/>
  <c r="AY60"/>
  <c r="AY72" s="1"/>
  <c r="AX60"/>
  <c r="AX72" s="1"/>
  <c r="AW60"/>
  <c r="AW72" s="1"/>
  <c r="AV60"/>
  <c r="AV72" s="1"/>
  <c r="AU60"/>
  <c r="AU72" s="1"/>
  <c r="AT60"/>
  <c r="AT72" s="1"/>
  <c r="AS60"/>
  <c r="AS72" s="1"/>
  <c r="AR60"/>
  <c r="AR72" s="1"/>
  <c r="AQ60"/>
  <c r="AQ72" s="1"/>
  <c r="AP60"/>
  <c r="AP72" s="1"/>
  <c r="AO60"/>
  <c r="AO72" s="1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C53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31"/>
  <c r="C31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BJ9"/>
  <c r="BJ54" s="1"/>
  <c r="BI9"/>
  <c r="BI54" s="1"/>
  <c r="BH9"/>
  <c r="BH54" s="1"/>
  <c r="BG9"/>
  <c r="BG54" s="1"/>
  <c r="BF9"/>
  <c r="BF54" s="1"/>
  <c r="BE9"/>
  <c r="BE54" s="1"/>
  <c r="BD9"/>
  <c r="BD54" s="1"/>
  <c r="BC9"/>
  <c r="BC54" s="1"/>
  <c r="BB9"/>
  <c r="BB54" s="1"/>
  <c r="BA9"/>
  <c r="BA54" s="1"/>
  <c r="AZ9"/>
  <c r="AZ54" s="1"/>
  <c r="AY9"/>
  <c r="AY54" s="1"/>
  <c r="AX9"/>
  <c r="AX54" s="1"/>
  <c r="AW9"/>
  <c r="AW54" s="1"/>
  <c r="AV9"/>
  <c r="AV54" s="1"/>
  <c r="AU9"/>
  <c r="AU54" s="1"/>
  <c r="AT9"/>
  <c r="AT54" s="1"/>
  <c r="AS9"/>
  <c r="AS54" s="1"/>
  <c r="AR9"/>
  <c r="AQ9"/>
  <c r="AQ54" s="1"/>
  <c r="AP9"/>
  <c r="AP54" s="1"/>
  <c r="AO9"/>
  <c r="AO54" s="1"/>
  <c r="AN9"/>
  <c r="AN54" s="1"/>
  <c r="AM9"/>
  <c r="AM54" s="1"/>
  <c r="AL9"/>
  <c r="AL54" s="1"/>
  <c r="AK9"/>
  <c r="AK54" s="1"/>
  <c r="AJ9"/>
  <c r="AJ54" s="1"/>
  <c r="AI9"/>
  <c r="AI54" s="1"/>
  <c r="AH9"/>
  <c r="AH54" s="1"/>
  <c r="AG9"/>
  <c r="AG54" s="1"/>
  <c r="AF9"/>
  <c r="AF54" s="1"/>
  <c r="AE9"/>
  <c r="AE54" s="1"/>
  <c r="AD9"/>
  <c r="AD54" s="1"/>
  <c r="AC9"/>
  <c r="AC54" s="1"/>
  <c r="AB9"/>
  <c r="AB54" s="1"/>
  <c r="AA9"/>
  <c r="AA54" s="1"/>
  <c r="Z9"/>
  <c r="Z54" s="1"/>
  <c r="Y9"/>
  <c r="Y54" s="1"/>
  <c r="X9"/>
  <c r="X54" s="1"/>
  <c r="W9"/>
  <c r="W54" s="1"/>
  <c r="V9"/>
  <c r="V54" s="1"/>
  <c r="U9"/>
  <c r="U54" s="1"/>
  <c r="T9"/>
  <c r="T54" s="1"/>
  <c r="S9"/>
  <c r="S54" s="1"/>
  <c r="R9"/>
  <c r="R54" s="1"/>
  <c r="Q9"/>
  <c r="Q54" s="1"/>
  <c r="P9"/>
  <c r="P54" s="1"/>
  <c r="O9"/>
  <c r="O54" s="1"/>
  <c r="N9"/>
  <c r="N54" s="1"/>
  <c r="M9"/>
  <c r="M54" s="1"/>
  <c r="L9"/>
  <c r="L54" s="1"/>
  <c r="K9"/>
  <c r="K54" s="1"/>
  <c r="J9"/>
  <c r="J54" s="1"/>
  <c r="I9"/>
  <c r="I54" s="1"/>
  <c r="H9"/>
  <c r="H54" s="1"/>
  <c r="G9"/>
  <c r="G54" s="1"/>
  <c r="F9"/>
  <c r="F54" s="1"/>
  <c r="E9"/>
  <c r="E54" s="1"/>
  <c r="D9"/>
  <c r="D54" s="1"/>
  <c r="C9"/>
  <c r="AR54" l="1"/>
  <c r="BK9"/>
  <c r="BK31"/>
  <c r="BK60"/>
  <c r="BK71"/>
  <c r="BK77"/>
  <c r="E93"/>
  <c r="G93"/>
  <c r="I93"/>
  <c r="K93"/>
  <c r="M93"/>
  <c r="O93"/>
  <c r="Q93"/>
  <c r="S93"/>
  <c r="U93"/>
  <c r="W93"/>
  <c r="Y93"/>
  <c r="AA93"/>
  <c r="AC93"/>
  <c r="AE93"/>
  <c r="AG93"/>
  <c r="AI93"/>
  <c r="AK93"/>
  <c r="AM93"/>
  <c r="AO93"/>
  <c r="AQ93"/>
  <c r="AS93"/>
  <c r="AU93"/>
  <c r="AW93"/>
  <c r="AY93"/>
  <c r="BA93"/>
  <c r="BC93"/>
  <c r="BE93"/>
  <c r="BG93"/>
  <c r="BI93"/>
  <c r="C72"/>
  <c r="BK72" s="1"/>
  <c r="D93"/>
  <c r="F93"/>
  <c r="H93"/>
  <c r="J93"/>
  <c r="L93"/>
  <c r="N93"/>
  <c r="P93"/>
  <c r="R93"/>
  <c r="T93"/>
  <c r="V93"/>
  <c r="X93"/>
  <c r="Z93"/>
  <c r="AB93"/>
  <c r="AD93"/>
  <c r="AF93"/>
  <c r="AH93"/>
  <c r="AJ93"/>
  <c r="AL93"/>
  <c r="AN93"/>
  <c r="AP93"/>
  <c r="AR93"/>
  <c r="AT93"/>
  <c r="AV93"/>
  <c r="AX93"/>
  <c r="AZ93"/>
  <c r="BB93"/>
  <c r="BD93"/>
  <c r="BF93"/>
  <c r="BH93"/>
  <c r="BJ93"/>
  <c r="BK53"/>
  <c r="BK12"/>
  <c r="C54"/>
  <c r="BK54" l="1"/>
  <c r="C93"/>
  <c r="BK93" s="1"/>
</calcChain>
</file>

<file path=xl/sharedStrings.xml><?xml version="1.0" encoding="utf-8"?>
<sst xmlns="http://schemas.openxmlformats.org/spreadsheetml/2006/main" count="228" uniqueCount="176">
  <si>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</si>
  <si>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</si>
  <si>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</si>
  <si>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</si>
  <si>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</si>
  <si>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</si>
  <si>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</si>
  <si>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</si>
  <si>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</si>
  <si>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</si>
  <si>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</si>
  <si>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Total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</si>
  <si>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</si>
  <si>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</si>
  <si>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</si>
  <si>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</si>
  <si>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</si>
  <si>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</si>
  <si>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</si>
  <si>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</si>
  <si>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</si>
  <si>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</si>
  <si>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</si>
  <si>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</si>
  <si>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</si>
  <si>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</si>
  <si>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</si>
  <si>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</si>
  <si>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</si>
  <si>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</si>
  <si>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</si>
  <si>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</si>
  <si>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</si>
  <si>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</si>
  <si>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</si>
  <si>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</si>
  <si>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</si>
  <si>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</si>
  <si>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</si>
  <si>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</si>
  <si>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</si>
  <si>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</si>
  <si>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</si>
  <si>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</si>
  <si>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</si>
  <si>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</si>
  <si>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</si>
  <si>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</si>
  <si>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</si>
  <si>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</si>
  <si>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</si>
  <si>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</si>
  <si>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</si>
  <si>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</si>
  <si>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</si>
  <si>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</si>
  <si>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</si>
  <si>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</si>
  <si>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</si>
  <si>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</si>
  <si>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</si>
  <si>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</si>
  <si>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</si>
  <si>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</si>
  <si>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</si>
  <si>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</si>
  <si>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</si>
  <si>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</si>
  <si>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</si>
  <si>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</si>
  <si>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</si>
  <si>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</si>
  <si>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</si>
  <si>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</si>
  <si>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</si>
  <si>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</si>
  <si>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</si>
  <si>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</si>
  <si>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TOTAL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</si>
  <si>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</si>
  <si>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</si>
  <si>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</si>
  <si>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</si>
  <si>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</si>
  <si>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</si>
  <si>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</si>
  <si>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</si>
  <si>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</si>
  <si>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</si>
  <si>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</si>
  <si>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</si>
  <si>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</si>
  <si>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</si>
  <si>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</si>
  <si>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</si>
  <si>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</si>
  <si>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</si>
  <si>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</si>
  <si>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</si>
  <si>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</si>
  <si>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</si>
  <si>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</si>
  <si>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</si>
  <si>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</si>
  <si>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r>
      <t>(i)</t>
    </r>
    <r>
      <rPr>
        <b/>
        <sz val="7"/>
        <color indexed="8"/>
        <rFont val="Times New Roman"/>
        <family val="1"/>
      </rPr>
      <t xml:space="preserve">               </t>
    </r>
    <r>
      <rPr>
        <b/>
        <sz val="11"/>
        <color indexed="8"/>
        <rFont val="Arial"/>
        <family val="2"/>
      </rPr>
      <t>Revised format for disclosure of vote cast by Mutual Funds - during an individual quarter</t>
    </r>
  </si>
  <si>
    <t>Meeting Date</t>
  </si>
  <si>
    <t>Company Name</t>
  </si>
  <si>
    <t>Type of meetings (AGM/EGM)</t>
  </si>
  <si>
    <t>Proposal by Management or Shareholder</t>
  </si>
  <si>
    <t xml:space="preserve">Proposal's description </t>
  </si>
  <si>
    <t>Investee company’s Management Recommendation</t>
  </si>
  <si>
    <t>Vote (For/ Against/ Abstain)</t>
  </si>
  <si>
    <t>Reason supporting the vote decision</t>
  </si>
  <si>
    <t>Quarter</t>
  </si>
  <si>
    <t>F.Y.</t>
  </si>
  <si>
    <t xml:space="preserve">Total no. of resolutions </t>
  </si>
  <si>
    <t>Break-up of Vote decision</t>
  </si>
  <si>
    <t>For</t>
  </si>
  <si>
    <t>Against</t>
  </si>
  <si>
    <t>Abstained</t>
  </si>
  <si>
    <t xml:space="preserve">  </t>
  </si>
  <si>
    <t>Details of Votes cast during the quarter ended __, of the Financial year __-__</t>
  </si>
  <si>
    <r>
      <t>(ii)</t>
    </r>
    <r>
      <rPr>
        <b/>
        <sz val="7"/>
        <color indexed="8"/>
        <rFont val="Times New Roman"/>
        <family val="1"/>
      </rPr>
      <t xml:space="preserve">             </t>
    </r>
    <r>
      <rPr>
        <b/>
        <sz val="11"/>
        <color indexed="8"/>
        <rFont val="Arial"/>
        <family val="2"/>
      </rPr>
      <t>Revised format for disclosure of voting by Mutual Funds/AMCs during a financial year</t>
    </r>
  </si>
  <si>
    <t>Details of Votes cast during the Financial year __-__</t>
  </si>
  <si>
    <r>
      <t>(iii)</t>
    </r>
    <r>
      <rPr>
        <b/>
        <sz val="7"/>
        <color indexed="8"/>
        <rFont val="Times New Roman"/>
        <family val="1"/>
      </rPr>
      <t xml:space="preserve">           </t>
    </r>
    <r>
      <rPr>
        <b/>
        <sz val="11"/>
        <color indexed="8"/>
        <rFont val="Arial"/>
        <family val="2"/>
      </rPr>
      <t>Format of providing the summary of proxy votes cast by  Mutual Funds/AMCs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across all the investee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companies</t>
    </r>
  </si>
  <si>
    <t xml:space="preserve">Summary of Votes cast during the F.Y. ___-___ </t>
  </si>
  <si>
    <t>4 : FIIs/FPIs</t>
  </si>
  <si>
    <t>LIC NOMURA MF LIQUID FUND</t>
  </si>
  <si>
    <t>LIC NOMURA MF GILT FUND</t>
  </si>
  <si>
    <t>LIC NOMURA MF BOND FUND</t>
  </si>
  <si>
    <t>LIC NOMURA MF CAPITAL PROTECTION ORIENTED FUND - Series 1</t>
  </si>
  <si>
    <t>LIC NOMURA MF CAPITAL PROTECTION ORIENTED FUND - Series 2</t>
  </si>
  <si>
    <t>LIC NOMURA MF CAPITAL PROTECTION ORIENTED FUND - Series 3</t>
  </si>
  <si>
    <t>LIC NOMURA MF CAPITAL PROTECTION ORIENTED FUND - Series 4</t>
  </si>
  <si>
    <t>LIC NOMURA MF CHILDREN'S FUND</t>
  </si>
  <si>
    <t>LIC NOMURA MF INCOME PLUS FUND</t>
  </si>
  <si>
    <t>LIC NOMURA MF INTERVAL FUND-QUARTERLY PLAN-SERIES 2</t>
  </si>
  <si>
    <t>LIC NOMURA MF MONTHLY INCOME PLAN</t>
  </si>
  <si>
    <t>LIC NOMURA MF SAVINGS PLUS FUND</t>
  </si>
  <si>
    <t>LIC NOMURA MF TAX PLAN</t>
  </si>
  <si>
    <t>LIC NOMURA MF Unit Linked Insurance Scheme</t>
  </si>
  <si>
    <t>LIC NOMURA MF EQUITY FUND</t>
  </si>
  <si>
    <t>LIC NOMURA MF GROWTH FUND</t>
  </si>
  <si>
    <t>LIC NOMURA MF INFRASTRUCTURE FUND</t>
  </si>
  <si>
    <t>LIC NOMURA MF RGESS FUND-SERIES 1</t>
  </si>
  <si>
    <t>LIC NOMURA MF RGESS FUND-SERIES 2</t>
  </si>
  <si>
    <t>LIC NOMURA MF BALANCE FUND</t>
  </si>
  <si>
    <t>Telengana</t>
  </si>
  <si>
    <t>LIC NOMURA Mutual Fund (All figures in Rs. Crore)</t>
  </si>
  <si>
    <t>LIC NOMURA MF FMP SERIES 57</t>
  </si>
  <si>
    <t>LIC NOMURA MF FMP SERIES 72</t>
  </si>
  <si>
    <t>LIC NOMURA MF FMP SERIES 73</t>
  </si>
  <si>
    <t>LIC NOMURA MF FMP SERIES 75</t>
  </si>
  <si>
    <t>LIC NOMURA MF FMP SERIES 76</t>
  </si>
  <si>
    <t>LIC NOMURA MF FMP SERIES 77</t>
  </si>
  <si>
    <t>LIC NOMURA MF FMP SERIES 78</t>
  </si>
  <si>
    <t>LIC NOMURA MF FMP SERIES 79</t>
  </si>
  <si>
    <t>LIC NOMURA MF FMP SERIES 80</t>
  </si>
  <si>
    <t>LIC NOMURA MF FMP SERIES 81</t>
  </si>
  <si>
    <t>LIC NOMURA MF FMP SERIES 82</t>
  </si>
  <si>
    <t>LIC NOMURA MF FMP SERIES 83</t>
  </si>
  <si>
    <t>LIC NOMURA MF FMP SERIES 85</t>
  </si>
  <si>
    <t>LIC NOMURA MF FMP SERIES 86</t>
  </si>
  <si>
    <t>LIC NOMURA MF FMP SERIES 64</t>
  </si>
  <si>
    <t>LIC NOMURA MF FMP SERIES 89</t>
  </si>
  <si>
    <t>LIC NOMURA MF CAPITAL PROTECTION ORIENTED FUND - Series 5</t>
  </si>
  <si>
    <t>LIC NOMURA MF INTERVAL FUND - SERIES 1 ANNUALLY</t>
  </si>
  <si>
    <t>LIC NOMURA MF INTERVAL FUND - SERIES 1 MONTHLY</t>
  </si>
  <si>
    <t>LIC NOMURA MF INTERVAL FUND - SERIES 1 QUARTERLY</t>
  </si>
  <si>
    <t>LIC NOMURA MF DIVERSIFIED EQUITY FUND – SERIES 1</t>
  </si>
  <si>
    <t>LIC NOMURA MF INDEX FUND NIFTY</t>
  </si>
  <si>
    <t>LIC NOMURA MF INDEX FUND SENSEX</t>
  </si>
  <si>
    <t>LIC NOMURA MF INDEX FUND SENSEX ADVANTAGE</t>
  </si>
  <si>
    <t>LIC NOMURA MF FMP SERIES 90</t>
  </si>
  <si>
    <t>Table showing State wise /Union Territory wise contribution to AUM of category of schemes as on 30.11.2014</t>
  </si>
  <si>
    <t>LIC NOMURA MUTUAL Mutual Fund: Net Assets Under Management (AUM) as on 30/11/2014 (All figures in Rs. Crore)</t>
  </si>
</sst>
</file>

<file path=xl/styles.xml><?xml version="1.0" encoding="utf-8"?>
<styleSheet xmlns="http://schemas.openxmlformats.org/spreadsheetml/2006/main">
  <numFmts count="1">
    <numFmt numFmtId="164" formatCode="0.000000"/>
  </numFmts>
  <fonts count="19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i/>
      <sz val="10"/>
      <color indexed="8"/>
      <name val="Arial"/>
      <family val="2"/>
    </font>
    <font>
      <sz val="9"/>
      <color indexed="8"/>
      <name val="Arial"/>
      <family val="2"/>
      <charset val="1"/>
    </font>
    <font>
      <b/>
      <sz val="12"/>
      <color theme="1"/>
      <name val="Arial"/>
      <family val="2"/>
    </font>
    <font>
      <b/>
      <sz val="11"/>
      <color indexed="8"/>
      <name val="Arial"/>
      <family val="2"/>
    </font>
    <font>
      <b/>
      <sz val="7"/>
      <color indexed="8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104">
    <xf numFmtId="0" fontId="0" fillId="0" borderId="0" xfId="0"/>
    <xf numFmtId="0" fontId="0" fillId="0" borderId="1" xfId="0" applyBorder="1"/>
    <xf numFmtId="0" fontId="11" fillId="0" borderId="1" xfId="1" applyFont="1" applyBorder="1" applyAlignment="1">
      <alignment horizontal="center"/>
    </xf>
    <xf numFmtId="0" fontId="11" fillId="0" borderId="1" xfId="1" applyFont="1" applyBorder="1" applyAlignment="1">
      <alignment horizontal="left"/>
    </xf>
    <xf numFmtId="0" fontId="11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0" fontId="13" fillId="0" borderId="0" xfId="0" applyFont="1"/>
    <xf numFmtId="0" fontId="13" fillId="0" borderId="0" xfId="0" applyFont="1" applyAlignment="1">
      <alignment horizontal="left" indent="6"/>
    </xf>
    <xf numFmtId="0" fontId="16" fillId="0" borderId="27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top" wrapText="1"/>
    </xf>
    <xf numFmtId="0" fontId="16" fillId="0" borderId="27" xfId="0" applyFont="1" applyBorder="1" applyAlignment="1">
      <alignment vertical="top" wrapText="1"/>
    </xf>
    <xf numFmtId="0" fontId="16" fillId="0" borderId="28" xfId="0" applyFont="1" applyBorder="1" applyAlignment="1">
      <alignment vertical="top" wrapText="1"/>
    </xf>
    <xf numFmtId="0" fontId="16" fillId="0" borderId="28" xfId="0" applyFont="1" applyBorder="1"/>
    <xf numFmtId="0" fontId="17" fillId="0" borderId="34" xfId="0" applyFont="1" applyBorder="1" applyAlignment="1">
      <alignment vertical="top" wrapText="1"/>
    </xf>
    <xf numFmtId="0" fontId="17" fillId="0" borderId="33" xfId="0" applyFont="1" applyBorder="1" applyAlignment="1">
      <alignment vertical="top" wrapText="1"/>
    </xf>
    <xf numFmtId="0" fontId="18" fillId="0" borderId="0" xfId="0" applyFont="1"/>
    <xf numFmtId="164" fontId="0" fillId="0" borderId="0" xfId="0" applyNumberFormat="1"/>
    <xf numFmtId="2" fontId="0" fillId="0" borderId="1" xfId="0" applyNumberFormat="1" applyBorder="1"/>
    <xf numFmtId="2" fontId="0" fillId="0" borderId="1" xfId="0" applyNumberFormat="1" applyFill="1" applyBorder="1"/>
    <xf numFmtId="2" fontId="11" fillId="0" borderId="1" xfId="1" applyNumberFormat="1" applyFont="1" applyBorder="1" applyAlignment="1">
      <alignment horizontal="left"/>
    </xf>
    <xf numFmtId="2" fontId="11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0" fontId="2" fillId="0" borderId="6" xfId="0" applyFont="1" applyFill="1" applyBorder="1"/>
    <xf numFmtId="0" fontId="2" fillId="0" borderId="7" xfId="0" applyFont="1" applyFill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1" xfId="0" applyFill="1" applyBorder="1" applyAlignment="1">
      <alignment horizontal="left" indent="1"/>
    </xf>
    <xf numFmtId="2" fontId="0" fillId="0" borderId="6" xfId="0" applyNumberFormat="1" applyFill="1" applyBorder="1"/>
    <xf numFmtId="0" fontId="0" fillId="0" borderId="7" xfId="0" applyFill="1" applyBorder="1" applyAlignment="1">
      <alignment horizontal="right" wrapText="1"/>
    </xf>
    <xf numFmtId="2" fontId="0" fillId="0" borderId="4" xfId="0" applyNumberFormat="1" applyFill="1" applyBorder="1"/>
    <xf numFmtId="0" fontId="0" fillId="0" borderId="4" xfId="0" applyFill="1" applyBorder="1"/>
    <xf numFmtId="0" fontId="0" fillId="0" borderId="7" xfId="0" applyFill="1" applyBorder="1" applyAlignment="1">
      <alignment wrapText="1"/>
    </xf>
    <xf numFmtId="0" fontId="0" fillId="0" borderId="0" xfId="0" applyFill="1" applyBorder="1"/>
    <xf numFmtId="0" fontId="2" fillId="0" borderId="7" xfId="0" applyFont="1" applyFill="1" applyBorder="1" applyAlignment="1">
      <alignment horizontal="right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0" fontId="10" fillId="0" borderId="7" xfId="0" applyFont="1" applyFill="1" applyBorder="1" applyAlignment="1">
      <alignment wrapText="1"/>
    </xf>
    <xf numFmtId="0" fontId="2" fillId="0" borderId="0" xfId="0" applyFont="1" applyFill="1" applyBorder="1"/>
    <xf numFmtId="2" fontId="2" fillId="0" borderId="1" xfId="0" applyNumberFormat="1" applyFont="1" applyFill="1" applyBorder="1"/>
    <xf numFmtId="0" fontId="0" fillId="0" borderId="1" xfId="0" applyFill="1" applyBorder="1"/>
    <xf numFmtId="0" fontId="0" fillId="0" borderId="5" xfId="0" applyFill="1" applyBorder="1"/>
    <xf numFmtId="0" fontId="0" fillId="0" borderId="6" xfId="0" applyFill="1" applyBorder="1"/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right"/>
    </xf>
    <xf numFmtId="2" fontId="0" fillId="0" borderId="1" xfId="0" applyNumberFormat="1" applyFill="1" applyBorder="1" applyAlignment="1">
      <alignment horizontal="center"/>
    </xf>
    <xf numFmtId="2" fontId="6" fillId="0" borderId="3" xfId="2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2" fillId="0" borderId="8" xfId="0" applyFont="1" applyFill="1" applyBorder="1"/>
    <xf numFmtId="0" fontId="2" fillId="0" borderId="0" xfId="0" applyFont="1" applyFill="1" applyBorder="1" applyAlignment="1">
      <alignment horizontal="right" wrapText="1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2" fillId="0" borderId="14" xfId="1" applyNumberFormat="1" applyFont="1" applyFill="1" applyBorder="1" applyAlignment="1">
      <alignment horizontal="center" vertical="center" wrapText="1"/>
    </xf>
    <xf numFmtId="49" fontId="12" fillId="0" borderId="7" xfId="1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49" fontId="12" fillId="0" borderId="23" xfId="1" applyNumberFormat="1" applyFont="1" applyFill="1" applyBorder="1" applyAlignment="1">
      <alignment horizontal="center" vertical="center" wrapText="1"/>
    </xf>
    <xf numFmtId="49" fontId="12" fillId="0" borderId="6" xfId="1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5" fillId="0" borderId="24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15" fillId="0" borderId="26" xfId="0" applyFont="1" applyBorder="1" applyAlignment="1">
      <alignment horizontal="center" vertical="top" wrapText="1"/>
    </xf>
    <xf numFmtId="0" fontId="15" fillId="0" borderId="29" xfId="0" applyFont="1" applyBorder="1" applyAlignment="1">
      <alignment horizontal="center" vertical="top" wrapText="1"/>
    </xf>
    <xf numFmtId="0" fontId="13" fillId="0" borderId="30" xfId="0" applyFont="1" applyBorder="1" applyAlignment="1">
      <alignment horizontal="center" vertical="top" wrapText="1"/>
    </xf>
    <xf numFmtId="0" fontId="13" fillId="0" borderId="31" xfId="0" applyFont="1" applyBorder="1" applyAlignment="1">
      <alignment horizontal="center" vertical="top" wrapText="1"/>
    </xf>
    <xf numFmtId="0" fontId="13" fillId="0" borderId="32" xfId="0" applyFont="1" applyBorder="1" applyAlignment="1">
      <alignment horizontal="center" vertical="top" wrapText="1"/>
    </xf>
    <xf numFmtId="0" fontId="17" fillId="0" borderId="35" xfId="0" applyFont="1" applyBorder="1" applyAlignment="1">
      <alignment vertical="top" wrapText="1"/>
    </xf>
    <xf numFmtId="0" fontId="17" fillId="0" borderId="33" xfId="0" applyFont="1" applyBorder="1" applyAlignment="1">
      <alignment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12"/>
  <sheetViews>
    <sheetView tabSelected="1" zoomScale="85" zoomScaleNormal="8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V15" sqref="V15"/>
    </sheetView>
  </sheetViews>
  <sheetFormatPr defaultColWidth="9.140625" defaultRowHeight="12.75"/>
  <cols>
    <col min="1" max="1" width="5" style="33" customWidth="1"/>
    <col min="2" max="2" width="47.5703125" style="33" customWidth="1"/>
    <col min="3" max="7" width="4.7109375" style="33" bestFit="1" customWidth="1"/>
    <col min="8" max="8" width="5.7109375" style="33" bestFit="1" customWidth="1"/>
    <col min="9" max="9" width="7.7109375" style="33" bestFit="1" customWidth="1"/>
    <col min="10" max="10" width="6.7109375" style="33" bestFit="1" customWidth="1"/>
    <col min="11" max="11" width="5.7109375" style="33" bestFit="1" customWidth="1"/>
    <col min="12" max="12" width="6.7109375" style="33" bestFit="1" customWidth="1"/>
    <col min="13" max="17" width="4.7109375" style="33" bestFit="1" customWidth="1"/>
    <col min="18" max="18" width="5.7109375" style="33" bestFit="1" customWidth="1"/>
    <col min="19" max="20" width="6.7109375" style="33" bestFit="1" customWidth="1"/>
    <col min="21" max="21" width="4.7109375" style="33" bestFit="1" customWidth="1"/>
    <col min="22" max="22" width="5.7109375" style="33" bestFit="1" customWidth="1"/>
    <col min="23" max="23" width="4.7109375" style="33" bestFit="1" customWidth="1"/>
    <col min="24" max="24" width="5.7109375" style="33" bestFit="1" customWidth="1"/>
    <col min="25" max="27" width="4.7109375" style="33" bestFit="1" customWidth="1"/>
    <col min="28" max="28" width="5.7109375" style="33" bestFit="1" customWidth="1"/>
    <col min="29" max="29" width="6.7109375" style="33" bestFit="1" customWidth="1"/>
    <col min="30" max="37" width="4.7109375" style="33" bestFit="1" customWidth="1"/>
    <col min="38" max="38" width="5.7109375" style="33" bestFit="1" customWidth="1"/>
    <col min="39" max="43" width="4.7109375" style="33" bestFit="1" customWidth="1"/>
    <col min="44" max="44" width="5.7109375" style="33" bestFit="1" customWidth="1"/>
    <col min="45" max="47" width="4.7109375" style="33" bestFit="1" customWidth="1"/>
    <col min="48" max="48" width="6.7109375" style="33" bestFit="1" customWidth="1"/>
    <col min="49" max="49" width="7.7109375" style="33" bestFit="1" customWidth="1"/>
    <col min="50" max="50" width="6.7109375" style="33" bestFit="1" customWidth="1"/>
    <col min="51" max="51" width="4.7109375" style="33" bestFit="1" customWidth="1"/>
    <col min="52" max="52" width="6.7109375" style="33" bestFit="1" customWidth="1"/>
    <col min="53" max="57" width="4.7109375" style="33" bestFit="1" customWidth="1"/>
    <col min="58" max="60" width="6.7109375" style="33" bestFit="1" customWidth="1"/>
    <col min="61" max="61" width="4.7109375" style="33" bestFit="1" customWidth="1"/>
    <col min="62" max="62" width="6.7109375" style="33" bestFit="1" customWidth="1"/>
    <col min="63" max="63" width="8.7109375" style="33" customWidth="1"/>
    <col min="64" max="16384" width="9.140625" style="33"/>
  </cols>
  <sheetData>
    <row r="1" spans="1:107" s="36" customFormat="1" ht="19.5" thickBot="1">
      <c r="A1" s="82" t="s">
        <v>79</v>
      </c>
      <c r="B1" s="74" t="s">
        <v>32</v>
      </c>
      <c r="C1" s="65" t="s">
        <v>175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7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</row>
    <row r="2" spans="1:107" s="38" customFormat="1" ht="18.75" thickBot="1">
      <c r="A2" s="83"/>
      <c r="B2" s="75"/>
      <c r="C2" s="79" t="s">
        <v>31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1"/>
      <c r="W2" s="79" t="s">
        <v>27</v>
      </c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1"/>
      <c r="AQ2" s="79" t="s">
        <v>28</v>
      </c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1"/>
      <c r="BK2" s="71" t="s">
        <v>25</v>
      </c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</row>
    <row r="3" spans="1:107" s="40" customFormat="1" ht="18.75" thickBot="1">
      <c r="A3" s="83"/>
      <c r="B3" s="75"/>
      <c r="C3" s="68" t="s">
        <v>12</v>
      </c>
      <c r="D3" s="69"/>
      <c r="E3" s="69"/>
      <c r="F3" s="69"/>
      <c r="G3" s="69"/>
      <c r="H3" s="69"/>
      <c r="I3" s="69"/>
      <c r="J3" s="69"/>
      <c r="K3" s="69"/>
      <c r="L3" s="70"/>
      <c r="M3" s="68" t="s">
        <v>13</v>
      </c>
      <c r="N3" s="69"/>
      <c r="O3" s="69"/>
      <c r="P3" s="69"/>
      <c r="Q3" s="69"/>
      <c r="R3" s="69"/>
      <c r="S3" s="69"/>
      <c r="T3" s="69"/>
      <c r="U3" s="69"/>
      <c r="V3" s="70"/>
      <c r="W3" s="68" t="s">
        <v>12</v>
      </c>
      <c r="X3" s="69"/>
      <c r="Y3" s="69"/>
      <c r="Z3" s="69"/>
      <c r="AA3" s="69"/>
      <c r="AB3" s="69"/>
      <c r="AC3" s="69"/>
      <c r="AD3" s="69"/>
      <c r="AE3" s="69"/>
      <c r="AF3" s="70"/>
      <c r="AG3" s="68" t="s">
        <v>13</v>
      </c>
      <c r="AH3" s="69"/>
      <c r="AI3" s="69"/>
      <c r="AJ3" s="69"/>
      <c r="AK3" s="69"/>
      <c r="AL3" s="69"/>
      <c r="AM3" s="69"/>
      <c r="AN3" s="69"/>
      <c r="AO3" s="69"/>
      <c r="AP3" s="70"/>
      <c r="AQ3" s="68" t="s">
        <v>12</v>
      </c>
      <c r="AR3" s="69"/>
      <c r="AS3" s="69"/>
      <c r="AT3" s="69"/>
      <c r="AU3" s="69"/>
      <c r="AV3" s="69"/>
      <c r="AW3" s="69"/>
      <c r="AX3" s="69"/>
      <c r="AY3" s="69"/>
      <c r="AZ3" s="70"/>
      <c r="BA3" s="68" t="s">
        <v>13</v>
      </c>
      <c r="BB3" s="69"/>
      <c r="BC3" s="69"/>
      <c r="BD3" s="69"/>
      <c r="BE3" s="69"/>
      <c r="BF3" s="69"/>
      <c r="BG3" s="69"/>
      <c r="BH3" s="69"/>
      <c r="BI3" s="69"/>
      <c r="BJ3" s="70"/>
      <c r="BK3" s="72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</row>
    <row r="4" spans="1:107" s="40" customFormat="1" ht="18">
      <c r="A4" s="83"/>
      <c r="B4" s="75"/>
      <c r="C4" s="62" t="s">
        <v>38</v>
      </c>
      <c r="D4" s="63"/>
      <c r="E4" s="63"/>
      <c r="F4" s="63"/>
      <c r="G4" s="64"/>
      <c r="H4" s="59" t="s">
        <v>39</v>
      </c>
      <c r="I4" s="60"/>
      <c r="J4" s="60"/>
      <c r="K4" s="60"/>
      <c r="L4" s="61"/>
      <c r="M4" s="62" t="s">
        <v>38</v>
      </c>
      <c r="N4" s="63"/>
      <c r="O4" s="63"/>
      <c r="P4" s="63"/>
      <c r="Q4" s="64"/>
      <c r="R4" s="59" t="s">
        <v>39</v>
      </c>
      <c r="S4" s="60"/>
      <c r="T4" s="60"/>
      <c r="U4" s="60"/>
      <c r="V4" s="61"/>
      <c r="W4" s="62" t="s">
        <v>38</v>
      </c>
      <c r="X4" s="63"/>
      <c r="Y4" s="63"/>
      <c r="Z4" s="63"/>
      <c r="AA4" s="64"/>
      <c r="AB4" s="59" t="s">
        <v>39</v>
      </c>
      <c r="AC4" s="60"/>
      <c r="AD4" s="60"/>
      <c r="AE4" s="60"/>
      <c r="AF4" s="61"/>
      <c r="AG4" s="62" t="s">
        <v>38</v>
      </c>
      <c r="AH4" s="63"/>
      <c r="AI4" s="63"/>
      <c r="AJ4" s="63"/>
      <c r="AK4" s="64"/>
      <c r="AL4" s="59" t="s">
        <v>39</v>
      </c>
      <c r="AM4" s="60"/>
      <c r="AN4" s="60"/>
      <c r="AO4" s="60"/>
      <c r="AP4" s="61"/>
      <c r="AQ4" s="62" t="s">
        <v>38</v>
      </c>
      <c r="AR4" s="63"/>
      <c r="AS4" s="63"/>
      <c r="AT4" s="63"/>
      <c r="AU4" s="64"/>
      <c r="AV4" s="59" t="s">
        <v>39</v>
      </c>
      <c r="AW4" s="60"/>
      <c r="AX4" s="60"/>
      <c r="AY4" s="60"/>
      <c r="AZ4" s="61"/>
      <c r="BA4" s="62" t="s">
        <v>38</v>
      </c>
      <c r="BB4" s="63"/>
      <c r="BC4" s="63"/>
      <c r="BD4" s="63"/>
      <c r="BE4" s="64"/>
      <c r="BF4" s="59" t="s">
        <v>39</v>
      </c>
      <c r="BG4" s="60"/>
      <c r="BH4" s="60"/>
      <c r="BI4" s="60"/>
      <c r="BJ4" s="61"/>
      <c r="BK4" s="72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</row>
    <row r="5" spans="1:107" s="44" customFormat="1" ht="15" customHeight="1">
      <c r="A5" s="83"/>
      <c r="B5" s="75"/>
      <c r="C5" s="21">
        <v>1</v>
      </c>
      <c r="D5" s="22">
        <v>2</v>
      </c>
      <c r="E5" s="22">
        <v>3</v>
      </c>
      <c r="F5" s="22">
        <v>4</v>
      </c>
      <c r="G5" s="23">
        <v>5</v>
      </c>
      <c r="H5" s="21">
        <v>1</v>
      </c>
      <c r="I5" s="22">
        <v>2</v>
      </c>
      <c r="J5" s="22">
        <v>3</v>
      </c>
      <c r="K5" s="22">
        <v>4</v>
      </c>
      <c r="L5" s="23">
        <v>5</v>
      </c>
      <c r="M5" s="21">
        <v>1</v>
      </c>
      <c r="N5" s="22">
        <v>2</v>
      </c>
      <c r="O5" s="22">
        <v>3</v>
      </c>
      <c r="P5" s="22">
        <v>4</v>
      </c>
      <c r="Q5" s="23">
        <v>5</v>
      </c>
      <c r="R5" s="21">
        <v>1</v>
      </c>
      <c r="S5" s="22">
        <v>2</v>
      </c>
      <c r="T5" s="22">
        <v>3</v>
      </c>
      <c r="U5" s="22">
        <v>4</v>
      </c>
      <c r="V5" s="23">
        <v>5</v>
      </c>
      <c r="W5" s="21">
        <v>1</v>
      </c>
      <c r="X5" s="22">
        <v>2</v>
      </c>
      <c r="Y5" s="22">
        <v>3</v>
      </c>
      <c r="Z5" s="22">
        <v>4</v>
      </c>
      <c r="AA5" s="23">
        <v>5</v>
      </c>
      <c r="AB5" s="21">
        <v>1</v>
      </c>
      <c r="AC5" s="22">
        <v>2</v>
      </c>
      <c r="AD5" s="22">
        <v>3</v>
      </c>
      <c r="AE5" s="22">
        <v>4</v>
      </c>
      <c r="AF5" s="23">
        <v>5</v>
      </c>
      <c r="AG5" s="21">
        <v>1</v>
      </c>
      <c r="AH5" s="22">
        <v>2</v>
      </c>
      <c r="AI5" s="22">
        <v>3</v>
      </c>
      <c r="AJ5" s="22">
        <v>4</v>
      </c>
      <c r="AK5" s="23">
        <v>5</v>
      </c>
      <c r="AL5" s="21">
        <v>1</v>
      </c>
      <c r="AM5" s="22">
        <v>2</v>
      </c>
      <c r="AN5" s="22">
        <v>3</v>
      </c>
      <c r="AO5" s="22">
        <v>4</v>
      </c>
      <c r="AP5" s="23">
        <v>5</v>
      </c>
      <c r="AQ5" s="21">
        <v>1</v>
      </c>
      <c r="AR5" s="22">
        <v>2</v>
      </c>
      <c r="AS5" s="22">
        <v>3</v>
      </c>
      <c r="AT5" s="22">
        <v>4</v>
      </c>
      <c r="AU5" s="23">
        <v>5</v>
      </c>
      <c r="AV5" s="21">
        <v>1</v>
      </c>
      <c r="AW5" s="22">
        <v>2</v>
      </c>
      <c r="AX5" s="22">
        <v>3</v>
      </c>
      <c r="AY5" s="22">
        <v>4</v>
      </c>
      <c r="AZ5" s="23">
        <v>5</v>
      </c>
      <c r="BA5" s="21">
        <v>1</v>
      </c>
      <c r="BB5" s="22">
        <v>2</v>
      </c>
      <c r="BC5" s="22">
        <v>3</v>
      </c>
      <c r="BD5" s="22">
        <v>4</v>
      </c>
      <c r="BE5" s="23">
        <v>5</v>
      </c>
      <c r="BF5" s="21">
        <v>1</v>
      </c>
      <c r="BG5" s="22">
        <v>2</v>
      </c>
      <c r="BH5" s="22">
        <v>3</v>
      </c>
      <c r="BI5" s="22">
        <v>4</v>
      </c>
      <c r="BJ5" s="23">
        <v>5</v>
      </c>
      <c r="BK5" s="73"/>
      <c r="BL5" s="41"/>
      <c r="BM5" s="41"/>
      <c r="BN5" s="41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</row>
    <row r="6" spans="1:107">
      <c r="A6" s="24" t="s">
        <v>0</v>
      </c>
      <c r="B6" s="25" t="s">
        <v>6</v>
      </c>
      <c r="C6" s="76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8"/>
    </row>
    <row r="7" spans="1:107">
      <c r="A7" s="24" t="s">
        <v>80</v>
      </c>
      <c r="B7" s="26" t="s">
        <v>14</v>
      </c>
      <c r="C7" s="76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8"/>
    </row>
    <row r="8" spans="1:107">
      <c r="A8" s="24"/>
      <c r="B8" s="27" t="s">
        <v>127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7.831858032462371</v>
      </c>
      <c r="I8" s="18">
        <v>1808.1293783172318</v>
      </c>
      <c r="J8" s="18">
        <v>901.5390534997332</v>
      </c>
      <c r="K8" s="18">
        <v>0</v>
      </c>
      <c r="L8" s="18">
        <v>182.65802658969818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7.5054907389982004</v>
      </c>
      <c r="S8" s="18">
        <v>111.45553495963235</v>
      </c>
      <c r="T8" s="18">
        <v>169.52722956206651</v>
      </c>
      <c r="U8" s="18">
        <v>26.587110426866602</v>
      </c>
      <c r="V8" s="18">
        <v>8.8281302049988</v>
      </c>
      <c r="W8" s="18">
        <v>0.13883202146660001</v>
      </c>
      <c r="X8" s="18">
        <v>25.324900013999997</v>
      </c>
      <c r="Y8" s="18">
        <v>0</v>
      </c>
      <c r="Z8" s="18">
        <v>0</v>
      </c>
      <c r="AA8" s="18">
        <v>1.2855225566600001E-2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0.73071807479959994</v>
      </c>
      <c r="AH8" s="18">
        <v>0.31906111903319995</v>
      </c>
      <c r="AI8" s="18">
        <v>5.3016833333000002E-3</v>
      </c>
      <c r="AJ8" s="18">
        <v>0</v>
      </c>
      <c r="AK8" s="18">
        <v>1.8272681082330999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16.897867717274003</v>
      </c>
      <c r="AW8" s="18">
        <v>857.51497024039281</v>
      </c>
      <c r="AX8" s="18">
        <v>102.60646221829937</v>
      </c>
      <c r="AY8" s="18">
        <v>0</v>
      </c>
      <c r="AZ8" s="18">
        <v>83.159894273191654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20.512880772953224</v>
      </c>
      <c r="BG8" s="18">
        <v>49.153988643230299</v>
      </c>
      <c r="BH8" s="18">
        <v>63.333249477099393</v>
      </c>
      <c r="BI8" s="18">
        <v>0</v>
      </c>
      <c r="BJ8" s="18">
        <v>26.329817256291388</v>
      </c>
      <c r="BK8" s="28">
        <v>4471.9298791768524</v>
      </c>
    </row>
    <row r="9" spans="1:107">
      <c r="A9" s="24"/>
      <c r="B9" s="29" t="s">
        <v>89</v>
      </c>
      <c r="C9" s="30">
        <f>+C8</f>
        <v>0</v>
      </c>
      <c r="D9" s="30">
        <f t="shared" ref="D9:BJ9" si="0">+D8</f>
        <v>0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7.831858032462371</v>
      </c>
      <c r="I9" s="30">
        <f t="shared" si="0"/>
        <v>1808.1293783172318</v>
      </c>
      <c r="J9" s="30">
        <f t="shared" si="0"/>
        <v>901.5390534997332</v>
      </c>
      <c r="K9" s="30">
        <f t="shared" si="0"/>
        <v>0</v>
      </c>
      <c r="L9" s="30">
        <f t="shared" si="0"/>
        <v>182.65802658969818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7.5054907389982004</v>
      </c>
      <c r="S9" s="30">
        <f t="shared" si="0"/>
        <v>111.45553495963235</v>
      </c>
      <c r="T9" s="30">
        <f t="shared" si="0"/>
        <v>169.52722956206651</v>
      </c>
      <c r="U9" s="30">
        <f t="shared" si="0"/>
        <v>26.587110426866602</v>
      </c>
      <c r="V9" s="30">
        <f t="shared" si="0"/>
        <v>8.8281302049988</v>
      </c>
      <c r="W9" s="30">
        <f t="shared" si="0"/>
        <v>0.13883202146660001</v>
      </c>
      <c r="X9" s="30">
        <f t="shared" si="0"/>
        <v>25.324900013999997</v>
      </c>
      <c r="Y9" s="30">
        <f t="shared" si="0"/>
        <v>0</v>
      </c>
      <c r="Z9" s="30">
        <f t="shared" si="0"/>
        <v>0</v>
      </c>
      <c r="AA9" s="30">
        <f t="shared" si="0"/>
        <v>1.2855225566600001E-2</v>
      </c>
      <c r="AB9" s="30">
        <f t="shared" si="0"/>
        <v>0</v>
      </c>
      <c r="AC9" s="30">
        <f t="shared" si="0"/>
        <v>0</v>
      </c>
      <c r="AD9" s="30">
        <f t="shared" si="0"/>
        <v>0</v>
      </c>
      <c r="AE9" s="30">
        <f t="shared" si="0"/>
        <v>0</v>
      </c>
      <c r="AF9" s="30">
        <f t="shared" si="0"/>
        <v>0</v>
      </c>
      <c r="AG9" s="30">
        <f t="shared" si="0"/>
        <v>0.73071807479959994</v>
      </c>
      <c r="AH9" s="30">
        <f t="shared" si="0"/>
        <v>0.31906111903319995</v>
      </c>
      <c r="AI9" s="30">
        <f t="shared" si="0"/>
        <v>5.3016833333000002E-3</v>
      </c>
      <c r="AJ9" s="30">
        <f t="shared" si="0"/>
        <v>0</v>
      </c>
      <c r="AK9" s="30">
        <f t="shared" si="0"/>
        <v>1.8272681082330999</v>
      </c>
      <c r="AL9" s="30">
        <f t="shared" si="0"/>
        <v>0</v>
      </c>
      <c r="AM9" s="30">
        <f t="shared" si="0"/>
        <v>0</v>
      </c>
      <c r="AN9" s="30">
        <f t="shared" si="0"/>
        <v>0</v>
      </c>
      <c r="AO9" s="30">
        <f t="shared" si="0"/>
        <v>0</v>
      </c>
      <c r="AP9" s="30">
        <f t="shared" si="0"/>
        <v>0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16.897867717274003</v>
      </c>
      <c r="AW9" s="30">
        <f t="shared" si="0"/>
        <v>857.51497024039281</v>
      </c>
      <c r="AX9" s="30">
        <f t="shared" si="0"/>
        <v>102.60646221829937</v>
      </c>
      <c r="AY9" s="30">
        <f t="shared" si="0"/>
        <v>0</v>
      </c>
      <c r="AZ9" s="30">
        <f t="shared" si="0"/>
        <v>83.159894273191654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20.512880772953224</v>
      </c>
      <c r="BG9" s="30">
        <f t="shared" si="0"/>
        <v>49.153988643230299</v>
      </c>
      <c r="BH9" s="30">
        <f t="shared" si="0"/>
        <v>63.333249477099393</v>
      </c>
      <c r="BI9" s="30">
        <f t="shared" si="0"/>
        <v>0</v>
      </c>
      <c r="BJ9" s="30">
        <f t="shared" si="0"/>
        <v>26.329817256291388</v>
      </c>
      <c r="BK9" s="28">
        <f>SUM(C9:BJ9)</f>
        <v>4471.9298791768524</v>
      </c>
    </row>
    <row r="10" spans="1:107">
      <c r="A10" s="24" t="s">
        <v>81</v>
      </c>
      <c r="B10" s="26" t="s">
        <v>3</v>
      </c>
      <c r="C10" s="76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8"/>
    </row>
    <row r="11" spans="1:107">
      <c r="A11" s="24"/>
      <c r="B11" s="27" t="s">
        <v>128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0.19950265614279833</v>
      </c>
      <c r="I11" s="18">
        <v>0.35052059796660001</v>
      </c>
      <c r="J11" s="18">
        <v>0</v>
      </c>
      <c r="K11" s="18">
        <v>0</v>
      </c>
      <c r="L11" s="18">
        <v>2.0613685624998999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7.7150117599899995E-2</v>
      </c>
      <c r="S11" s="18">
        <v>0</v>
      </c>
      <c r="T11" s="18">
        <v>0</v>
      </c>
      <c r="U11" s="18">
        <v>0</v>
      </c>
      <c r="V11" s="18">
        <v>0.2045293393666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2.1048323329999998E-4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0.93850365182960016</v>
      </c>
      <c r="AW11" s="18">
        <v>6.5052322744989004</v>
      </c>
      <c r="AX11" s="18">
        <v>0.51368576590000004</v>
      </c>
      <c r="AY11" s="18">
        <v>0</v>
      </c>
      <c r="AZ11" s="18">
        <v>9.4073460549664993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0.61688586076339991</v>
      </c>
      <c r="BG11" s="18">
        <v>11.991101275999702</v>
      </c>
      <c r="BH11" s="18">
        <v>1.8606051058999</v>
      </c>
      <c r="BI11" s="18">
        <v>0</v>
      </c>
      <c r="BJ11" s="18">
        <v>0.25305271589959999</v>
      </c>
      <c r="BK11" s="28">
        <v>34.979694462566698</v>
      </c>
    </row>
    <row r="12" spans="1:107">
      <c r="A12" s="24"/>
      <c r="B12" s="29" t="s">
        <v>90</v>
      </c>
      <c r="C12" s="30">
        <f>+C11</f>
        <v>0</v>
      </c>
      <c r="D12" s="30">
        <f t="shared" ref="D12:BJ12" si="1">+D11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0.19950265614279833</v>
      </c>
      <c r="I12" s="30">
        <f t="shared" si="1"/>
        <v>0.35052059796660001</v>
      </c>
      <c r="J12" s="30">
        <f t="shared" si="1"/>
        <v>0</v>
      </c>
      <c r="K12" s="30">
        <f t="shared" si="1"/>
        <v>0</v>
      </c>
      <c r="L12" s="30">
        <f t="shared" si="1"/>
        <v>2.0613685624998999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7.7150117599899995E-2</v>
      </c>
      <c r="S12" s="30">
        <f t="shared" si="1"/>
        <v>0</v>
      </c>
      <c r="T12" s="30">
        <f t="shared" si="1"/>
        <v>0</v>
      </c>
      <c r="U12" s="30">
        <f t="shared" si="1"/>
        <v>0</v>
      </c>
      <c r="V12" s="30">
        <f t="shared" si="1"/>
        <v>0.2045293393666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0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2.1048323329999998E-4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0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0.93850365182960016</v>
      </c>
      <c r="AW12" s="30">
        <f t="shared" si="1"/>
        <v>6.5052322744989004</v>
      </c>
      <c r="AX12" s="30">
        <f t="shared" si="1"/>
        <v>0.51368576590000004</v>
      </c>
      <c r="AY12" s="30">
        <f t="shared" si="1"/>
        <v>0</v>
      </c>
      <c r="AZ12" s="30">
        <f t="shared" si="1"/>
        <v>9.4073460549664993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0.61688586076339991</v>
      </c>
      <c r="BG12" s="30">
        <f t="shared" si="1"/>
        <v>11.991101275999702</v>
      </c>
      <c r="BH12" s="30">
        <f t="shared" si="1"/>
        <v>1.8606051058999</v>
      </c>
      <c r="BI12" s="30">
        <f t="shared" si="1"/>
        <v>0</v>
      </c>
      <c r="BJ12" s="30">
        <f t="shared" si="1"/>
        <v>0.25305271589959999</v>
      </c>
      <c r="BK12" s="28">
        <f>SUM(C12:BJ12)</f>
        <v>34.979694462566698</v>
      </c>
    </row>
    <row r="13" spans="1:107">
      <c r="A13" s="24" t="s">
        <v>82</v>
      </c>
      <c r="B13" s="26" t="s">
        <v>10</v>
      </c>
      <c r="C13" s="76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8"/>
    </row>
    <row r="14" spans="1:107">
      <c r="A14" s="24"/>
      <c r="B14" s="27" t="s">
        <v>149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0.3231938449997</v>
      </c>
      <c r="I14" s="18">
        <v>6.9731639833332011</v>
      </c>
      <c r="J14" s="18">
        <v>0</v>
      </c>
      <c r="K14" s="18">
        <v>0</v>
      </c>
      <c r="L14" s="18">
        <v>8.5377310283330008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0.66679840746600005</v>
      </c>
      <c r="S14" s="18">
        <v>7.7536791466499999E-2</v>
      </c>
      <c r="T14" s="18">
        <v>5.85980166666E-2</v>
      </c>
      <c r="U14" s="18">
        <v>0</v>
      </c>
      <c r="V14" s="18">
        <v>0.37250759193309996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1.1189635199999999E-2</v>
      </c>
      <c r="AH14" s="18">
        <v>0</v>
      </c>
      <c r="AI14" s="18">
        <v>0</v>
      </c>
      <c r="AJ14" s="18">
        <v>0</v>
      </c>
      <c r="AK14" s="18">
        <v>1.165587E-3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1.2303283924658996</v>
      </c>
      <c r="AW14" s="18">
        <v>4.2363026397665999</v>
      </c>
      <c r="AX14" s="18">
        <v>0</v>
      </c>
      <c r="AY14" s="18">
        <v>0</v>
      </c>
      <c r="AZ14" s="18">
        <v>11.209496802666495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1.4517957423322001</v>
      </c>
      <c r="BG14" s="18">
        <v>1.256502786</v>
      </c>
      <c r="BH14" s="18">
        <v>0.34967609999999999</v>
      </c>
      <c r="BI14" s="18">
        <v>0</v>
      </c>
      <c r="BJ14" s="18">
        <v>3.3989682506999999</v>
      </c>
      <c r="BK14" s="28">
        <v>40.154955600329302</v>
      </c>
    </row>
    <row r="15" spans="1:107">
      <c r="A15" s="24"/>
      <c r="B15" s="27" t="s">
        <v>163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4.33277010666E-2</v>
      </c>
      <c r="I15" s="18">
        <v>34.392390599999899</v>
      </c>
      <c r="J15" s="18">
        <v>0</v>
      </c>
      <c r="K15" s="18">
        <v>0</v>
      </c>
      <c r="L15" s="18">
        <v>23.107053625999797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4.8688835399900002E-2</v>
      </c>
      <c r="S15" s="18">
        <v>5.9006552500000004E-2</v>
      </c>
      <c r="T15" s="18">
        <v>0</v>
      </c>
      <c r="U15" s="18">
        <v>0</v>
      </c>
      <c r="V15" s="18">
        <v>6.9683928666600004E-2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0.39017203599920003</v>
      </c>
      <c r="AW15" s="18">
        <v>2.2461766666666003</v>
      </c>
      <c r="AX15" s="18">
        <v>0</v>
      </c>
      <c r="AY15" s="18">
        <v>0</v>
      </c>
      <c r="AZ15" s="18">
        <v>6.3226728519663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6.8216385366399998E-2</v>
      </c>
      <c r="BG15" s="18">
        <v>6.2578481999999991E-2</v>
      </c>
      <c r="BH15" s="18">
        <v>0</v>
      </c>
      <c r="BI15" s="18">
        <v>0</v>
      </c>
      <c r="BJ15" s="18">
        <v>4.9842435615997012</v>
      </c>
      <c r="BK15" s="28">
        <v>71.794211227231003</v>
      </c>
    </row>
    <row r="16" spans="1:107">
      <c r="A16" s="24"/>
      <c r="B16" s="27" t="s">
        <v>150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0.66116045796629996</v>
      </c>
      <c r="I16" s="18">
        <v>18.641333593333201</v>
      </c>
      <c r="J16" s="18">
        <v>2.1789986666666001</v>
      </c>
      <c r="K16" s="18">
        <v>0</v>
      </c>
      <c r="L16" s="18">
        <v>19.736264080866299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0.73790809333279994</v>
      </c>
      <c r="S16" s="18">
        <v>1.0894993333299999E-2</v>
      </c>
      <c r="T16" s="18">
        <v>0</v>
      </c>
      <c r="U16" s="18">
        <v>0</v>
      </c>
      <c r="V16" s="18">
        <v>2.0826542405996999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1.4111014666499999E-2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1.8356291036638002</v>
      </c>
      <c r="AW16" s="18">
        <v>6.5860338754329995</v>
      </c>
      <c r="AX16" s="18">
        <v>0</v>
      </c>
      <c r="AY16" s="18">
        <v>0</v>
      </c>
      <c r="AZ16" s="18">
        <v>13.592428434765205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2.2480897765286016</v>
      </c>
      <c r="BG16" s="18">
        <v>0.27135481206649997</v>
      </c>
      <c r="BH16" s="18">
        <v>1.0854626666665999</v>
      </c>
      <c r="BI16" s="18">
        <v>0</v>
      </c>
      <c r="BJ16" s="18">
        <v>4.6300289177988017</v>
      </c>
      <c r="BK16" s="28">
        <v>74.312352727687212</v>
      </c>
    </row>
    <row r="17" spans="1:63">
      <c r="A17" s="24"/>
      <c r="B17" s="27" t="s">
        <v>151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0.1079400527662</v>
      </c>
      <c r="I17" s="18">
        <v>32.6056945666666</v>
      </c>
      <c r="J17" s="18">
        <v>0</v>
      </c>
      <c r="K17" s="18">
        <v>0</v>
      </c>
      <c r="L17" s="18">
        <v>46.850916706166394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0.27784276426589999</v>
      </c>
      <c r="S17" s="18">
        <v>5.4162283333299997E-2</v>
      </c>
      <c r="T17" s="18">
        <v>1.0832456666665999</v>
      </c>
      <c r="U17" s="18">
        <v>0</v>
      </c>
      <c r="V17" s="18">
        <v>0.4446669298664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0.40576156773310001</v>
      </c>
      <c r="AW17" s="18">
        <v>15.584090398400001</v>
      </c>
      <c r="AX17" s="18">
        <v>0</v>
      </c>
      <c r="AY17" s="18">
        <v>0</v>
      </c>
      <c r="AZ17" s="18">
        <v>1.8970927899665997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0.97006818506590009</v>
      </c>
      <c r="BG17" s="18">
        <v>5.973766079999999</v>
      </c>
      <c r="BH17" s="18">
        <v>1.0822039999999999</v>
      </c>
      <c r="BI17" s="18">
        <v>0</v>
      </c>
      <c r="BJ17" s="18">
        <v>1.4437813428665998</v>
      </c>
      <c r="BK17" s="28">
        <v>108.78123333376359</v>
      </c>
    </row>
    <row r="18" spans="1:63">
      <c r="A18" s="24"/>
      <c r="B18" s="27" t="s">
        <v>152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0.37178912376659995</v>
      </c>
      <c r="I18" s="18">
        <v>41.1680029336</v>
      </c>
      <c r="J18" s="18">
        <v>0</v>
      </c>
      <c r="K18" s="18">
        <v>0</v>
      </c>
      <c r="L18" s="18">
        <v>39.6511010999333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0.41395978509989995</v>
      </c>
      <c r="S18" s="18">
        <v>0</v>
      </c>
      <c r="T18" s="18">
        <v>0</v>
      </c>
      <c r="U18" s="18">
        <v>0</v>
      </c>
      <c r="V18" s="18">
        <v>0.25808474593320002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0.1179312664662</v>
      </c>
      <c r="AW18" s="18">
        <v>1.8881797873332999</v>
      </c>
      <c r="AX18" s="18">
        <v>0</v>
      </c>
      <c r="AY18" s="18">
        <v>0</v>
      </c>
      <c r="AZ18" s="18">
        <v>1.0551994521329999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0.5691719081654002</v>
      </c>
      <c r="BG18" s="18">
        <v>0.50451648666659998</v>
      </c>
      <c r="BH18" s="18">
        <v>0</v>
      </c>
      <c r="BI18" s="18">
        <v>0</v>
      </c>
      <c r="BJ18" s="18">
        <v>0.87535971996630002</v>
      </c>
      <c r="BK18" s="28">
        <v>86.873296309063804</v>
      </c>
    </row>
    <row r="19" spans="1:63">
      <c r="A19" s="24"/>
      <c r="B19" s="27" t="s">
        <v>153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0.17448261796639999</v>
      </c>
      <c r="I19" s="18">
        <v>113.93770916666641</v>
      </c>
      <c r="J19" s="18">
        <v>0</v>
      </c>
      <c r="K19" s="18">
        <v>0</v>
      </c>
      <c r="L19" s="18">
        <v>31.5174385108999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9.2739995833200001E-2</v>
      </c>
      <c r="S19" s="18">
        <v>0</v>
      </c>
      <c r="T19" s="18">
        <v>0</v>
      </c>
      <c r="U19" s="18">
        <v>0</v>
      </c>
      <c r="V19" s="18">
        <v>0.22257608999979997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7.2048425333099991E-2</v>
      </c>
      <c r="AW19" s="18">
        <v>1.0595356666665998</v>
      </c>
      <c r="AX19" s="18">
        <v>0</v>
      </c>
      <c r="AY19" s="18">
        <v>0</v>
      </c>
      <c r="AZ19" s="18">
        <v>1.9802721609999001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0.22047030056629999</v>
      </c>
      <c r="BG19" s="18">
        <v>0</v>
      </c>
      <c r="BH19" s="18">
        <v>0</v>
      </c>
      <c r="BI19" s="18">
        <v>0</v>
      </c>
      <c r="BJ19" s="18">
        <v>0.72048425333330002</v>
      </c>
      <c r="BK19" s="28">
        <v>149.99775718826487</v>
      </c>
    </row>
    <row r="20" spans="1:63">
      <c r="A20" s="24"/>
      <c r="B20" s="27" t="s">
        <v>154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0.2695301109664</v>
      </c>
      <c r="I20" s="18">
        <v>48.4050329833332</v>
      </c>
      <c r="J20" s="18">
        <v>0</v>
      </c>
      <c r="K20" s="18">
        <v>0</v>
      </c>
      <c r="L20" s="18">
        <v>32.472113386299597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0.41142250006619996</v>
      </c>
      <c r="S20" s="18">
        <v>0</v>
      </c>
      <c r="T20" s="18">
        <v>0.53368283333329991</v>
      </c>
      <c r="U20" s="18">
        <v>0</v>
      </c>
      <c r="V20" s="18">
        <v>1.3711165880330001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0.47671353273290001</v>
      </c>
      <c r="AW20" s="18">
        <v>18.4500694</v>
      </c>
      <c r="AX20" s="18">
        <v>0</v>
      </c>
      <c r="AY20" s="18">
        <v>0</v>
      </c>
      <c r="AZ20" s="18">
        <v>43.989309214633202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18">
        <v>0.70748764209969972</v>
      </c>
      <c r="BG20" s="18">
        <v>0.31994339999999999</v>
      </c>
      <c r="BH20" s="18">
        <v>0</v>
      </c>
      <c r="BI20" s="18">
        <v>0</v>
      </c>
      <c r="BJ20" s="18">
        <v>7.0529090960665979</v>
      </c>
      <c r="BK20" s="28">
        <v>154.45933068756409</v>
      </c>
    </row>
    <row r="21" spans="1:63">
      <c r="A21" s="24"/>
      <c r="B21" s="27" t="s">
        <v>155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0.69737172629980015</v>
      </c>
      <c r="I21" s="18">
        <v>0.45473130613329998</v>
      </c>
      <c r="J21" s="18">
        <v>0</v>
      </c>
      <c r="K21" s="18">
        <v>0</v>
      </c>
      <c r="L21" s="18">
        <v>1.3692929305332002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0.71561388169980011</v>
      </c>
      <c r="S21" s="18">
        <v>0.2130358</v>
      </c>
      <c r="T21" s="18">
        <v>0.63910739999999999</v>
      </c>
      <c r="U21" s="18">
        <v>0</v>
      </c>
      <c r="V21" s="18">
        <v>0.61496831376649996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0.84409345149949977</v>
      </c>
      <c r="AW21" s="18">
        <v>5.8591535218999997</v>
      </c>
      <c r="AX21" s="18">
        <v>0</v>
      </c>
      <c r="AY21" s="18">
        <v>0</v>
      </c>
      <c r="AZ21" s="18">
        <v>4.0145377849665014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1.6810347781655004</v>
      </c>
      <c r="BG21" s="18">
        <v>0</v>
      </c>
      <c r="BH21" s="18">
        <v>2.0204105999999999</v>
      </c>
      <c r="BI21" s="18">
        <v>0</v>
      </c>
      <c r="BJ21" s="18">
        <v>3.6781660043332005</v>
      </c>
      <c r="BK21" s="28">
        <v>22.801517499297297</v>
      </c>
    </row>
    <row r="22" spans="1:63">
      <c r="A22" s="24"/>
      <c r="B22" s="27" t="s">
        <v>156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1.2859830814327</v>
      </c>
      <c r="I22" s="18">
        <v>52.967752582333006</v>
      </c>
      <c r="J22" s="18">
        <v>0.21870442533329998</v>
      </c>
      <c r="K22" s="18">
        <v>0</v>
      </c>
      <c r="L22" s="18">
        <v>25.263029002466201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0.75704245653260005</v>
      </c>
      <c r="S22" s="18">
        <v>4.7251806E-2</v>
      </c>
      <c r="T22" s="18">
        <v>5.2955066666600006E-2</v>
      </c>
      <c r="U22" s="18">
        <v>0</v>
      </c>
      <c r="V22" s="18">
        <v>1.2818177595663001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5.2784949999999994E-3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2.0829255690327999</v>
      </c>
      <c r="AW22" s="18">
        <v>3.97998523</v>
      </c>
      <c r="AX22" s="18">
        <v>0</v>
      </c>
      <c r="AY22" s="18">
        <v>0</v>
      </c>
      <c r="AZ22" s="18">
        <v>14.3180886924665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4.4106671222310014</v>
      </c>
      <c r="BG22" s="18">
        <v>1.0558995827</v>
      </c>
      <c r="BH22" s="18">
        <v>3.1949621752665998</v>
      </c>
      <c r="BI22" s="18">
        <v>0</v>
      </c>
      <c r="BJ22" s="18">
        <v>6.4986233422998012</v>
      </c>
      <c r="BK22" s="28">
        <v>117.42096638932739</v>
      </c>
    </row>
    <row r="23" spans="1:63">
      <c r="A23" s="24"/>
      <c r="B23" s="27" t="s">
        <v>157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0.50312336056639995</v>
      </c>
      <c r="I23" s="18">
        <v>0.52663300000000002</v>
      </c>
      <c r="J23" s="18">
        <v>0</v>
      </c>
      <c r="K23" s="18">
        <v>0</v>
      </c>
      <c r="L23" s="18">
        <v>2.3179435511999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0.2894529880333</v>
      </c>
      <c r="S23" s="18">
        <v>0.21065320000000001</v>
      </c>
      <c r="T23" s="18">
        <v>0</v>
      </c>
      <c r="U23" s="18">
        <v>0</v>
      </c>
      <c r="V23" s="18">
        <v>4.6607021500000005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1.050892E-2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0.59188761379970001</v>
      </c>
      <c r="AW23" s="18">
        <v>0</v>
      </c>
      <c r="AX23" s="18">
        <v>0</v>
      </c>
      <c r="AY23" s="18">
        <v>0</v>
      </c>
      <c r="AZ23" s="18">
        <v>4.3897465608999999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0.61858923523289988</v>
      </c>
      <c r="BG23" s="18">
        <v>1.0508920000000002</v>
      </c>
      <c r="BH23" s="18">
        <v>5.2544599999999997E-2</v>
      </c>
      <c r="BI23" s="18">
        <v>0</v>
      </c>
      <c r="BJ23" s="18">
        <v>11.1386369226332</v>
      </c>
      <c r="BK23" s="28">
        <v>26.361314102365398</v>
      </c>
    </row>
    <row r="24" spans="1:63">
      <c r="A24" s="24"/>
      <c r="B24" s="27" t="s">
        <v>158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0.24057626729980003</v>
      </c>
      <c r="I24" s="18">
        <v>102.3633286605331</v>
      </c>
      <c r="J24" s="18">
        <v>0</v>
      </c>
      <c r="K24" s="18">
        <v>0</v>
      </c>
      <c r="L24" s="18">
        <v>25.040010028099701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0.34590343383290001</v>
      </c>
      <c r="S24" s="18">
        <v>5.2640116666600005E-2</v>
      </c>
      <c r="T24" s="18">
        <v>0</v>
      </c>
      <c r="U24" s="18">
        <v>0</v>
      </c>
      <c r="V24" s="18">
        <v>1.0677532876332001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1.3641809252995001</v>
      </c>
      <c r="AW24" s="18">
        <v>4.8375385971666001</v>
      </c>
      <c r="AX24" s="18">
        <v>0</v>
      </c>
      <c r="AY24" s="18">
        <v>0</v>
      </c>
      <c r="AZ24" s="18">
        <v>7.0777646588663989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1.1651050648325998</v>
      </c>
      <c r="BG24" s="18">
        <v>0.2465045890666</v>
      </c>
      <c r="BH24" s="18">
        <v>1.6337997085</v>
      </c>
      <c r="BI24" s="18">
        <v>0</v>
      </c>
      <c r="BJ24" s="18">
        <v>8.5016444640663984</v>
      </c>
      <c r="BK24" s="28">
        <v>153.93674980186339</v>
      </c>
    </row>
    <row r="25" spans="1:63">
      <c r="A25" s="24"/>
      <c r="B25" s="27" t="s">
        <v>159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0.48105631646620001</v>
      </c>
      <c r="I25" s="18">
        <v>6.9116949420663998</v>
      </c>
      <c r="J25" s="18">
        <v>0</v>
      </c>
      <c r="K25" s="18">
        <v>0</v>
      </c>
      <c r="L25" s="18">
        <v>1.2773077656663001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0.21710304546620002</v>
      </c>
      <c r="S25" s="18">
        <v>0</v>
      </c>
      <c r="T25" s="18">
        <v>0</v>
      </c>
      <c r="U25" s="18">
        <v>0</v>
      </c>
      <c r="V25" s="18">
        <v>3.0548638819998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1.1726811010312002</v>
      </c>
      <c r="AW25" s="18">
        <v>6.6451479903330011</v>
      </c>
      <c r="AX25" s="18">
        <v>0.52233516666660007</v>
      </c>
      <c r="AY25" s="18">
        <v>0</v>
      </c>
      <c r="AZ25" s="18">
        <v>3.6623530208325001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0.97995607589790024</v>
      </c>
      <c r="BG25" s="18">
        <v>3.1340109999999997E-2</v>
      </c>
      <c r="BH25" s="18">
        <v>0</v>
      </c>
      <c r="BI25" s="18">
        <v>0</v>
      </c>
      <c r="BJ25" s="18">
        <v>8.1397097011325013</v>
      </c>
      <c r="BK25" s="28">
        <v>33.095549117558598</v>
      </c>
    </row>
    <row r="26" spans="1:63">
      <c r="A26" s="24"/>
      <c r="B26" s="27" t="s">
        <v>160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0.19471717169969999</v>
      </c>
      <c r="I26" s="18">
        <v>0.52055983333329992</v>
      </c>
      <c r="J26" s="18">
        <v>0.2602799166666</v>
      </c>
      <c r="K26" s="18">
        <v>0</v>
      </c>
      <c r="L26" s="18">
        <v>9.0266909554663997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0.15853834436609998</v>
      </c>
      <c r="S26" s="18">
        <v>0.52055983333329992</v>
      </c>
      <c r="T26" s="18">
        <v>0.1041119666666</v>
      </c>
      <c r="U26" s="18">
        <v>0</v>
      </c>
      <c r="V26" s="18">
        <v>2.08223933333E-2</v>
      </c>
      <c r="W26" s="18">
        <v>0</v>
      </c>
      <c r="X26" s="18">
        <v>3.1223299999999998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0.28844500833240011</v>
      </c>
      <c r="AW26" s="18">
        <v>2.3521552666664998</v>
      </c>
      <c r="AX26" s="18">
        <v>0</v>
      </c>
      <c r="AY26" s="18">
        <v>0</v>
      </c>
      <c r="AZ26" s="18">
        <v>3.2228639833663006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0.57711105493130022</v>
      </c>
      <c r="BG26" s="18">
        <v>1.1968931666665998</v>
      </c>
      <c r="BH26" s="18">
        <v>0</v>
      </c>
      <c r="BI26" s="18">
        <v>0</v>
      </c>
      <c r="BJ26" s="18">
        <v>1.7196229673326993</v>
      </c>
      <c r="BK26" s="28">
        <v>23.285701862161101</v>
      </c>
    </row>
    <row r="27" spans="1:63">
      <c r="A27" s="24"/>
      <c r="B27" s="27" t="s">
        <v>161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0.28875887279969997</v>
      </c>
      <c r="I27" s="18">
        <v>30.680324529999798</v>
      </c>
      <c r="J27" s="18">
        <v>0</v>
      </c>
      <c r="K27" s="18">
        <v>0</v>
      </c>
      <c r="L27" s="18">
        <v>24.3985143196998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0.78924756956629993</v>
      </c>
      <c r="S27" s="18">
        <v>3.2147455776665996</v>
      </c>
      <c r="T27" s="18">
        <v>0.52018183333329993</v>
      </c>
      <c r="U27" s="18">
        <v>0</v>
      </c>
      <c r="V27" s="18">
        <v>5.4765633085995002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2.0173421782966003</v>
      </c>
      <c r="AW27" s="18">
        <v>2.9952521983331999</v>
      </c>
      <c r="AX27" s="18">
        <v>0</v>
      </c>
      <c r="AY27" s="18">
        <v>0</v>
      </c>
      <c r="AZ27" s="18">
        <v>12.769774366332401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1.9212936269294003</v>
      </c>
      <c r="BG27" s="18">
        <v>0.17545844766660001</v>
      </c>
      <c r="BH27" s="18">
        <v>0.25955391666659999</v>
      </c>
      <c r="BI27" s="18">
        <v>0</v>
      </c>
      <c r="BJ27" s="18">
        <v>1.9226352555320001</v>
      </c>
      <c r="BK27" s="28">
        <v>87.429646001421801</v>
      </c>
    </row>
    <row r="28" spans="1:63">
      <c r="A28" s="24"/>
      <c r="B28" s="27" t="s">
        <v>162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0.11942520026659999</v>
      </c>
      <c r="I28" s="18">
        <v>44.381890999999996</v>
      </c>
      <c r="J28" s="18">
        <v>0.13933849500000001</v>
      </c>
      <c r="K28" s="18">
        <v>0</v>
      </c>
      <c r="L28" s="18">
        <v>26.3602097326999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6.7866072966499991E-2</v>
      </c>
      <c r="S28" s="18">
        <v>3.6124795000000001E-2</v>
      </c>
      <c r="T28" s="18">
        <v>0</v>
      </c>
      <c r="U28" s="18">
        <v>0</v>
      </c>
      <c r="V28" s="18">
        <v>0.17154736210000002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3.095605E-3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0.49191024869929989</v>
      </c>
      <c r="AW28" s="18">
        <v>2.0637366666666002</v>
      </c>
      <c r="AX28" s="18">
        <v>0</v>
      </c>
      <c r="AY28" s="18">
        <v>0</v>
      </c>
      <c r="AZ28" s="18">
        <v>7.657837610966002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0.31452995269920003</v>
      </c>
      <c r="BG28" s="18">
        <v>21.462861333333201</v>
      </c>
      <c r="BH28" s="18">
        <v>0</v>
      </c>
      <c r="BI28" s="18">
        <v>0</v>
      </c>
      <c r="BJ28" s="18">
        <v>2.3857074467996999</v>
      </c>
      <c r="BK28" s="28">
        <v>105.65608152219698</v>
      </c>
    </row>
    <row r="29" spans="1:63">
      <c r="A29" s="24"/>
      <c r="B29" s="27" t="s">
        <v>164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0.2133270464999</v>
      </c>
      <c r="I29" s="18">
        <v>17.039037633333098</v>
      </c>
      <c r="J29" s="18">
        <v>0</v>
      </c>
      <c r="K29" s="18">
        <v>0</v>
      </c>
      <c r="L29" s="18">
        <v>25.726984915866502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9.5183886766400008E-2</v>
      </c>
      <c r="S29" s="18">
        <v>16.233827770833198</v>
      </c>
      <c r="T29" s="18">
        <v>0</v>
      </c>
      <c r="U29" s="18">
        <v>0</v>
      </c>
      <c r="V29" s="18">
        <v>0.1428248198332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0.51489831296619992</v>
      </c>
      <c r="AW29" s="18">
        <v>4.6697781187332001</v>
      </c>
      <c r="AX29" s="18">
        <v>0</v>
      </c>
      <c r="AY29" s="18">
        <v>0</v>
      </c>
      <c r="AZ29" s="18">
        <v>5.0734487430663009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0.47337186356560002</v>
      </c>
      <c r="BG29" s="18">
        <v>0</v>
      </c>
      <c r="BH29" s="18">
        <v>0.55744626666660002</v>
      </c>
      <c r="BI29" s="18">
        <v>0</v>
      </c>
      <c r="BJ29" s="18">
        <v>0.54515711026650004</v>
      </c>
      <c r="BK29" s="28">
        <v>71.285286488396707</v>
      </c>
    </row>
    <row r="30" spans="1:63">
      <c r="A30" s="24"/>
      <c r="B30" s="27" t="s">
        <v>173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5.6339686699700006E-2</v>
      </c>
      <c r="I30" s="18">
        <v>9.01708</v>
      </c>
      <c r="J30" s="18">
        <v>0</v>
      </c>
      <c r="K30" s="18">
        <v>0</v>
      </c>
      <c r="L30" s="18">
        <v>10.0991295999999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3.8022020666600001E-2</v>
      </c>
      <c r="S30" s="18">
        <v>9.01708</v>
      </c>
      <c r="T30" s="18">
        <v>0</v>
      </c>
      <c r="U30" s="18">
        <v>0</v>
      </c>
      <c r="V30" s="18">
        <v>0.11481748533320001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0.54666571559910004</v>
      </c>
      <c r="AW30" s="18">
        <v>5.4217265666663996</v>
      </c>
      <c r="AX30" s="18">
        <v>0</v>
      </c>
      <c r="AY30" s="18">
        <v>0</v>
      </c>
      <c r="AZ30" s="18">
        <v>2.4170230049329002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8.0625022299099985E-2</v>
      </c>
      <c r="BG30" s="18">
        <v>0</v>
      </c>
      <c r="BH30" s="18">
        <v>0</v>
      </c>
      <c r="BI30" s="18">
        <v>0</v>
      </c>
      <c r="BJ30" s="18">
        <v>2.4421211604996</v>
      </c>
      <c r="BK30" s="28">
        <v>39.250630262696504</v>
      </c>
    </row>
    <row r="31" spans="1:63">
      <c r="A31" s="24"/>
      <c r="B31" s="29" t="s">
        <v>97</v>
      </c>
      <c r="C31" s="30">
        <f t="shared" ref="C31:AH31" si="2">SUM(C14:C30)</f>
        <v>0</v>
      </c>
      <c r="D31" s="30">
        <f t="shared" si="2"/>
        <v>0</v>
      </c>
      <c r="E31" s="30">
        <f t="shared" si="2"/>
        <v>0</v>
      </c>
      <c r="F31" s="30">
        <f t="shared" si="2"/>
        <v>0</v>
      </c>
      <c r="G31" s="30">
        <f t="shared" si="2"/>
        <v>0</v>
      </c>
      <c r="H31" s="30">
        <f t="shared" si="2"/>
        <v>6.0321026395287003</v>
      </c>
      <c r="I31" s="30">
        <f t="shared" si="2"/>
        <v>560.98636131466446</v>
      </c>
      <c r="J31" s="30">
        <f t="shared" si="2"/>
        <v>2.7973215036665002</v>
      </c>
      <c r="K31" s="30">
        <f t="shared" si="2"/>
        <v>0</v>
      </c>
      <c r="L31" s="30">
        <f t="shared" si="2"/>
        <v>352.75173124019608</v>
      </c>
      <c r="M31" s="30">
        <f t="shared" si="2"/>
        <v>0</v>
      </c>
      <c r="N31" s="30">
        <f t="shared" si="2"/>
        <v>0</v>
      </c>
      <c r="O31" s="30">
        <f t="shared" si="2"/>
        <v>0</v>
      </c>
      <c r="P31" s="30">
        <f t="shared" si="2"/>
        <v>0</v>
      </c>
      <c r="Q31" s="30">
        <f t="shared" si="2"/>
        <v>0</v>
      </c>
      <c r="R31" s="30">
        <f t="shared" si="2"/>
        <v>6.1233340813606008</v>
      </c>
      <c r="S31" s="30">
        <f t="shared" si="2"/>
        <v>29.747519520132798</v>
      </c>
      <c r="T31" s="30">
        <f t="shared" si="2"/>
        <v>2.9918827833329997</v>
      </c>
      <c r="U31" s="30">
        <f t="shared" si="2"/>
        <v>0</v>
      </c>
      <c r="V31" s="30">
        <f t="shared" si="2"/>
        <v>21.427970877196802</v>
      </c>
      <c r="W31" s="30">
        <f t="shared" si="2"/>
        <v>0</v>
      </c>
      <c r="X31" s="30">
        <f t="shared" si="2"/>
        <v>3.1223299999999998</v>
      </c>
      <c r="Y31" s="30">
        <f t="shared" si="2"/>
        <v>0</v>
      </c>
      <c r="Z31" s="30">
        <f t="shared" si="2"/>
        <v>0</v>
      </c>
      <c r="AA31" s="30">
        <f t="shared" si="2"/>
        <v>0</v>
      </c>
      <c r="AB31" s="30">
        <f t="shared" si="2"/>
        <v>0</v>
      </c>
      <c r="AC31" s="30">
        <f t="shared" si="2"/>
        <v>0</v>
      </c>
      <c r="AD31" s="30">
        <f t="shared" si="2"/>
        <v>0</v>
      </c>
      <c r="AE31" s="30">
        <f t="shared" si="2"/>
        <v>0</v>
      </c>
      <c r="AF31" s="30">
        <f t="shared" si="2"/>
        <v>0</v>
      </c>
      <c r="AG31" s="30">
        <f t="shared" si="2"/>
        <v>4.4183669866499999E-2</v>
      </c>
      <c r="AH31" s="30">
        <f t="shared" si="2"/>
        <v>0</v>
      </c>
      <c r="AI31" s="30">
        <f t="shared" ref="AI31:BJ31" si="3">SUM(AI14:AI30)</f>
        <v>0</v>
      </c>
      <c r="AJ31" s="30">
        <f t="shared" si="3"/>
        <v>0</v>
      </c>
      <c r="AK31" s="30">
        <f t="shared" si="3"/>
        <v>1.165587E-3</v>
      </c>
      <c r="AL31" s="30">
        <f t="shared" si="3"/>
        <v>0</v>
      </c>
      <c r="AM31" s="30">
        <f t="shared" si="3"/>
        <v>0</v>
      </c>
      <c r="AN31" s="30">
        <f t="shared" si="3"/>
        <v>0</v>
      </c>
      <c r="AO31" s="30">
        <f t="shared" si="3"/>
        <v>0</v>
      </c>
      <c r="AP31" s="30">
        <f t="shared" si="3"/>
        <v>0</v>
      </c>
      <c r="AQ31" s="30">
        <f t="shared" si="3"/>
        <v>0</v>
      </c>
      <c r="AR31" s="30">
        <f t="shared" si="3"/>
        <v>0</v>
      </c>
      <c r="AS31" s="30">
        <f t="shared" si="3"/>
        <v>0</v>
      </c>
      <c r="AT31" s="30">
        <f t="shared" si="3"/>
        <v>0</v>
      </c>
      <c r="AU31" s="30">
        <f t="shared" si="3"/>
        <v>0</v>
      </c>
      <c r="AV31" s="30">
        <f t="shared" si="3"/>
        <v>14.443614448950502</v>
      </c>
      <c r="AW31" s="30">
        <f t="shared" si="3"/>
        <v>88.87486259073161</v>
      </c>
      <c r="AX31" s="30">
        <f t="shared" si="3"/>
        <v>0.52233516666660007</v>
      </c>
      <c r="AY31" s="30">
        <f t="shared" si="3"/>
        <v>0</v>
      </c>
      <c r="AZ31" s="30">
        <f t="shared" si="3"/>
        <v>144.64991013382652</v>
      </c>
      <c r="BA31" s="30">
        <f t="shared" si="3"/>
        <v>0</v>
      </c>
      <c r="BB31" s="30">
        <f t="shared" si="3"/>
        <v>0</v>
      </c>
      <c r="BC31" s="30">
        <f t="shared" si="3"/>
        <v>0</v>
      </c>
      <c r="BD31" s="30">
        <f t="shared" si="3"/>
        <v>0</v>
      </c>
      <c r="BE31" s="30">
        <f t="shared" si="3"/>
        <v>0</v>
      </c>
      <c r="BF31" s="30">
        <f t="shared" si="3"/>
        <v>18.457583736909005</v>
      </c>
      <c r="BG31" s="30">
        <f t="shared" si="3"/>
        <v>33.608511276166098</v>
      </c>
      <c r="BH31" s="30">
        <f t="shared" si="3"/>
        <v>10.236060033766401</v>
      </c>
      <c r="BI31" s="30">
        <f t="shared" si="3"/>
        <v>0</v>
      </c>
      <c r="BJ31" s="30">
        <f t="shared" si="3"/>
        <v>70.077799517226907</v>
      </c>
      <c r="BK31" s="28">
        <f t="shared" ref="BK31" si="4">SUM(C31:BJ31)</f>
        <v>1366.8965801211889</v>
      </c>
    </row>
    <row r="32" spans="1:63">
      <c r="A32" s="24" t="s">
        <v>83</v>
      </c>
      <c r="B32" s="26" t="s">
        <v>15</v>
      </c>
      <c r="C32" s="76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8"/>
    </row>
    <row r="33" spans="1:63">
      <c r="A33" s="24"/>
      <c r="B33" s="29" t="s">
        <v>40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</row>
    <row r="34" spans="1:63">
      <c r="A34" s="24"/>
      <c r="B34" s="29" t="s">
        <v>96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  <c r="AX34" s="31">
        <v>0</v>
      </c>
      <c r="AY34" s="31">
        <v>0</v>
      </c>
      <c r="AZ34" s="31">
        <v>0</v>
      </c>
      <c r="BA34" s="31">
        <v>0</v>
      </c>
      <c r="BB34" s="31">
        <v>0</v>
      </c>
      <c r="BC34" s="31">
        <v>0</v>
      </c>
      <c r="BD34" s="31">
        <v>0</v>
      </c>
      <c r="BE34" s="31">
        <v>0</v>
      </c>
      <c r="BF34" s="31">
        <v>0</v>
      </c>
      <c r="BG34" s="31">
        <v>0</v>
      </c>
      <c r="BH34" s="31">
        <v>0</v>
      </c>
      <c r="BI34" s="31">
        <v>0</v>
      </c>
      <c r="BJ34" s="31">
        <v>0</v>
      </c>
      <c r="BK34" s="31">
        <v>0</v>
      </c>
    </row>
    <row r="35" spans="1:63">
      <c r="A35" s="24" t="s">
        <v>85</v>
      </c>
      <c r="B35" s="32" t="s">
        <v>101</v>
      </c>
      <c r="C35" s="76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8"/>
    </row>
    <row r="36" spans="1:63">
      <c r="A36" s="24"/>
      <c r="B36" s="29" t="s">
        <v>40</v>
      </c>
    </row>
    <row r="37" spans="1:63">
      <c r="A37" s="24"/>
      <c r="B37" s="29" t="s">
        <v>95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0</v>
      </c>
      <c r="BK37" s="31">
        <v>0</v>
      </c>
    </row>
    <row r="38" spans="1:63">
      <c r="A38" s="24" t="s">
        <v>86</v>
      </c>
      <c r="B38" s="26" t="s">
        <v>16</v>
      </c>
      <c r="C38" s="76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8"/>
    </row>
    <row r="39" spans="1:63">
      <c r="A39" s="24"/>
      <c r="B39" s="27" t="s">
        <v>129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0.46359911363279999</v>
      </c>
      <c r="I39" s="18">
        <v>0.79088723869999999</v>
      </c>
      <c r="J39" s="18">
        <v>0</v>
      </c>
      <c r="K39" s="18">
        <v>0</v>
      </c>
      <c r="L39" s="18">
        <v>30.828228820299898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0.65912993883290005</v>
      </c>
      <c r="S39" s="18">
        <v>0</v>
      </c>
      <c r="T39" s="18">
        <v>0.35237716153330001</v>
      </c>
      <c r="U39" s="18">
        <v>0</v>
      </c>
      <c r="V39" s="18">
        <v>1.2019296303328999</v>
      </c>
      <c r="W39" s="18">
        <v>1.0695606966600001E-2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1.4897328233300002E-2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0</v>
      </c>
      <c r="AU39" s="18">
        <v>0</v>
      </c>
      <c r="AV39" s="18">
        <v>24.763122254586186</v>
      </c>
      <c r="AW39" s="18">
        <v>13.4727663883309</v>
      </c>
      <c r="AX39" s="18">
        <v>7.1253000000000002E-6</v>
      </c>
      <c r="AY39" s="18">
        <v>0</v>
      </c>
      <c r="AZ39" s="18">
        <v>10.572626674430799</v>
      </c>
      <c r="BA39" s="18">
        <v>0</v>
      </c>
      <c r="BB39" s="18">
        <v>0</v>
      </c>
      <c r="BC39" s="18">
        <v>0</v>
      </c>
      <c r="BD39" s="18">
        <v>0</v>
      </c>
      <c r="BE39" s="18">
        <v>0</v>
      </c>
      <c r="BF39" s="18">
        <v>23.240922460156632</v>
      </c>
      <c r="BG39" s="18">
        <v>3.2562993987659996</v>
      </c>
      <c r="BH39" s="18">
        <v>3.3403194810998</v>
      </c>
      <c r="BI39" s="18">
        <v>0</v>
      </c>
      <c r="BJ39" s="18">
        <v>6.4708183355310993</v>
      </c>
      <c r="BK39" s="28">
        <v>119.43862695673309</v>
      </c>
    </row>
    <row r="40" spans="1:63">
      <c r="A40" s="24"/>
      <c r="B40" s="27" t="s">
        <v>130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0.43559289053259997</v>
      </c>
      <c r="I40" s="18">
        <v>0.20881978273310001</v>
      </c>
      <c r="J40" s="18">
        <v>0.28583492256659998</v>
      </c>
      <c r="K40" s="18">
        <v>0</v>
      </c>
      <c r="L40" s="18">
        <v>0.56157442843310013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0.49218256773220009</v>
      </c>
      <c r="S40" s="18">
        <v>6.2743138333199999E-2</v>
      </c>
      <c r="T40" s="18">
        <v>0</v>
      </c>
      <c r="U40" s="18">
        <v>0</v>
      </c>
      <c r="V40" s="18">
        <v>0.41638628166639996</v>
      </c>
      <c r="W40" s="18">
        <v>3.1221290833100001E-2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0.20629325993309999</v>
      </c>
      <c r="AH40" s="18">
        <v>0</v>
      </c>
      <c r="AI40" s="18">
        <v>0</v>
      </c>
      <c r="AJ40" s="18">
        <v>0</v>
      </c>
      <c r="AK40" s="18">
        <v>0.22320384646660002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16.150172212187176</v>
      </c>
      <c r="AW40" s="18">
        <v>1.9813329554332</v>
      </c>
      <c r="AX40" s="18">
        <v>3.4059590000000001E-2</v>
      </c>
      <c r="AY40" s="18">
        <v>0</v>
      </c>
      <c r="AZ40" s="18">
        <v>16.181774310130887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12.290968999643493</v>
      </c>
      <c r="BG40" s="18">
        <v>0.7101857271330998</v>
      </c>
      <c r="BH40" s="18">
        <v>0</v>
      </c>
      <c r="BI40" s="18">
        <v>0</v>
      </c>
      <c r="BJ40" s="18">
        <v>6.4342070299312004</v>
      </c>
      <c r="BK40" s="28">
        <v>56.706553233689057</v>
      </c>
    </row>
    <row r="41" spans="1:63">
      <c r="A41" s="24"/>
      <c r="B41" s="27" t="s">
        <v>131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0.19369156926649997</v>
      </c>
      <c r="I41" s="18">
        <v>0</v>
      </c>
      <c r="J41" s="18">
        <v>0</v>
      </c>
      <c r="K41" s="18">
        <v>0</v>
      </c>
      <c r="L41" s="18">
        <v>0.63822743199999998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0.20408788733310002</v>
      </c>
      <c r="S41" s="18">
        <v>6.3563418366599997E-2</v>
      </c>
      <c r="T41" s="18">
        <v>0</v>
      </c>
      <c r="U41" s="18">
        <v>0</v>
      </c>
      <c r="V41" s="18">
        <v>0.28459982783329996</v>
      </c>
      <c r="W41" s="18">
        <v>6.0507412166400001E-2</v>
      </c>
      <c r="X41" s="18">
        <v>0</v>
      </c>
      <c r="Y41" s="18">
        <v>0</v>
      </c>
      <c r="Z41" s="18">
        <v>0</v>
      </c>
      <c r="AA41" s="18">
        <v>5.6548983332999998E-3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0.14589637699960001</v>
      </c>
      <c r="AH41" s="18">
        <v>0</v>
      </c>
      <c r="AI41" s="18">
        <v>0</v>
      </c>
      <c r="AJ41" s="18">
        <v>0</v>
      </c>
      <c r="AK41" s="18">
        <v>0.14250965836659998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13.491529533021497</v>
      </c>
      <c r="AW41" s="18">
        <v>2.7581538003994996</v>
      </c>
      <c r="AX41" s="18">
        <v>3.3929390000000004E-2</v>
      </c>
      <c r="AY41" s="18">
        <v>0</v>
      </c>
      <c r="AZ41" s="18">
        <v>17.300733202264507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8.8351212970827095</v>
      </c>
      <c r="BG41" s="18">
        <v>1.3850000126665001</v>
      </c>
      <c r="BH41" s="18">
        <v>0.11309796666659999</v>
      </c>
      <c r="BI41" s="18">
        <v>0</v>
      </c>
      <c r="BJ41" s="18">
        <v>1.8864003538654999</v>
      </c>
      <c r="BK41" s="28">
        <v>47.542704036632209</v>
      </c>
    </row>
    <row r="42" spans="1:63">
      <c r="A42" s="24"/>
      <c r="B42" s="27" t="s">
        <v>132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9.8470792466599982E-2</v>
      </c>
      <c r="I42" s="18">
        <v>0.11773762</v>
      </c>
      <c r="J42" s="18">
        <v>0</v>
      </c>
      <c r="K42" s="18">
        <v>0</v>
      </c>
      <c r="L42" s="18">
        <v>0.45760739750000001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0.41548994733319999</v>
      </c>
      <c r="S42" s="18">
        <v>0</v>
      </c>
      <c r="T42" s="18">
        <v>0</v>
      </c>
      <c r="U42" s="18">
        <v>0</v>
      </c>
      <c r="V42" s="18">
        <v>0.28752806730000002</v>
      </c>
      <c r="W42" s="18">
        <v>1.6119944600000002E-2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6.0316349000000005E-2</v>
      </c>
      <c r="AH42" s="18">
        <v>0.10675460000000001</v>
      </c>
      <c r="AI42" s="18">
        <v>0</v>
      </c>
      <c r="AJ42" s="18">
        <v>0</v>
      </c>
      <c r="AK42" s="18">
        <v>5.3377300000000003E-2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11.623311565898689</v>
      </c>
      <c r="AW42" s="18">
        <v>3.0895998242333</v>
      </c>
      <c r="AX42" s="18">
        <v>0</v>
      </c>
      <c r="AY42" s="18">
        <v>0</v>
      </c>
      <c r="AZ42" s="18">
        <v>8.3115469959997981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7.6896110479637905</v>
      </c>
      <c r="BG42" s="18">
        <v>0.137713434</v>
      </c>
      <c r="BH42" s="18">
        <v>0.53377300000000005</v>
      </c>
      <c r="BI42" s="18">
        <v>0</v>
      </c>
      <c r="BJ42" s="18">
        <v>2.6279826325331994</v>
      </c>
      <c r="BK42" s="28">
        <v>35.626940518828569</v>
      </c>
    </row>
    <row r="43" spans="1:63">
      <c r="A43" s="24"/>
      <c r="B43" s="27" t="s">
        <v>133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9.1252124999999989E-2</v>
      </c>
      <c r="I43" s="18">
        <v>0</v>
      </c>
      <c r="J43" s="18">
        <v>0</v>
      </c>
      <c r="K43" s="18">
        <v>0</v>
      </c>
      <c r="L43" s="18">
        <v>0.69012629089999988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0.44693981423309997</v>
      </c>
      <c r="S43" s="18">
        <v>0</v>
      </c>
      <c r="T43" s="18">
        <v>0</v>
      </c>
      <c r="U43" s="18">
        <v>0</v>
      </c>
      <c r="V43" s="18">
        <v>1.0929277499999999</v>
      </c>
      <c r="W43" s="18">
        <v>3.3564920099900003E-2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0.1893123653331</v>
      </c>
      <c r="AH43" s="18">
        <v>3.1412450000000001E-2</v>
      </c>
      <c r="AI43" s="18">
        <v>0</v>
      </c>
      <c r="AJ43" s="18">
        <v>0</v>
      </c>
      <c r="AK43" s="18">
        <v>7.8531124999900004E-2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9.6730516358241072</v>
      </c>
      <c r="AW43" s="18">
        <v>4.0063169367329001</v>
      </c>
      <c r="AX43" s="18">
        <v>3.1412450000000001E-2</v>
      </c>
      <c r="AY43" s="18">
        <v>0</v>
      </c>
      <c r="AZ43" s="18">
        <v>8.017174167530797</v>
      </c>
      <c r="BA43" s="18">
        <v>0</v>
      </c>
      <c r="BB43" s="18">
        <v>0</v>
      </c>
      <c r="BC43" s="18">
        <v>0</v>
      </c>
      <c r="BD43" s="18">
        <v>0</v>
      </c>
      <c r="BE43" s="18">
        <v>0</v>
      </c>
      <c r="BF43" s="18">
        <v>10.428008340715916</v>
      </c>
      <c r="BG43" s="18">
        <v>0.28333370466649999</v>
      </c>
      <c r="BH43" s="18">
        <v>0.47118674999989996</v>
      </c>
      <c r="BI43" s="18">
        <v>0</v>
      </c>
      <c r="BJ43" s="18">
        <v>3.6813747676982</v>
      </c>
      <c r="BK43" s="28">
        <v>39.24592559373432</v>
      </c>
    </row>
    <row r="44" spans="1:63">
      <c r="A44" s="24"/>
      <c r="B44" s="27" t="s">
        <v>165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0.20530366666640004</v>
      </c>
      <c r="I44" s="18">
        <v>0.10881094333329999</v>
      </c>
      <c r="J44" s="18">
        <v>0</v>
      </c>
      <c r="K44" s="18">
        <v>0</v>
      </c>
      <c r="L44" s="18">
        <v>8.9800097488664008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0.28244113453269998</v>
      </c>
      <c r="S44" s="18">
        <v>0</v>
      </c>
      <c r="T44" s="18">
        <v>6.4930449366600002E-2</v>
      </c>
      <c r="U44" s="18">
        <v>0</v>
      </c>
      <c r="V44" s="18">
        <v>0.74701344176640005</v>
      </c>
      <c r="W44" s="18">
        <v>1.3336349000000001E-2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4.8728967499999998E-2</v>
      </c>
      <c r="AH44" s="18">
        <v>0</v>
      </c>
      <c r="AI44" s="18">
        <v>0</v>
      </c>
      <c r="AJ44" s="18">
        <v>0</v>
      </c>
      <c r="AK44" s="18">
        <v>0.10771666499999999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4.0864364018318042</v>
      </c>
      <c r="AW44" s="18">
        <v>1.0300122342665001</v>
      </c>
      <c r="AX44" s="18">
        <v>0.54371269</v>
      </c>
      <c r="AY44" s="18">
        <v>0</v>
      </c>
      <c r="AZ44" s="18">
        <v>5.158098740233199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6.0064616532296027</v>
      </c>
      <c r="BG44" s="18">
        <v>2.6263099873999001</v>
      </c>
      <c r="BH44" s="18">
        <v>0.30776190000000003</v>
      </c>
      <c r="BI44" s="18">
        <v>0</v>
      </c>
      <c r="BJ44" s="18">
        <v>3.1625960994330002</v>
      </c>
      <c r="BK44" s="28">
        <v>33.479681072425812</v>
      </c>
    </row>
    <row r="45" spans="1:63">
      <c r="A45" s="24"/>
      <c r="B45" s="27" t="s">
        <v>134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3.3333333000000004E-6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5.1994016998000003E-3</v>
      </c>
      <c r="S45" s="18">
        <v>0</v>
      </c>
      <c r="T45" s="18">
        <v>0</v>
      </c>
      <c r="U45" s="18">
        <v>0</v>
      </c>
      <c r="V45" s="18">
        <v>6.6755203329999999E-4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2.6770291359551561</v>
      </c>
      <c r="AW45" s="18">
        <v>1.5635006333000002E-2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3.1223526726124122</v>
      </c>
      <c r="BG45" s="18">
        <v>1.24566752997E-2</v>
      </c>
      <c r="BH45" s="18">
        <v>0</v>
      </c>
      <c r="BI45" s="18">
        <v>0</v>
      </c>
      <c r="BJ45" s="18">
        <v>0.14072770000000001</v>
      </c>
      <c r="BK45" s="28">
        <v>5.9740714772666683</v>
      </c>
    </row>
    <row r="46" spans="1:63">
      <c r="A46" s="24"/>
      <c r="B46" s="27" t="s">
        <v>135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8.4047609399799994E-2</v>
      </c>
      <c r="I46" s="18">
        <v>35.553310140866493</v>
      </c>
      <c r="J46" s="18">
        <v>0</v>
      </c>
      <c r="K46" s="18">
        <v>0</v>
      </c>
      <c r="L46" s="18">
        <v>5.9749364732996995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9.17678464996E-2</v>
      </c>
      <c r="S46" s="18">
        <v>0.93443060570000003</v>
      </c>
      <c r="T46" s="18">
        <v>0</v>
      </c>
      <c r="U46" s="18">
        <v>0</v>
      </c>
      <c r="V46" s="18">
        <v>0.18540736269989999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4.3690409156586023</v>
      </c>
      <c r="AW46" s="18">
        <v>19.205589484331799</v>
      </c>
      <c r="AX46" s="18">
        <v>9.7225396666600003E-2</v>
      </c>
      <c r="AY46" s="18">
        <v>0</v>
      </c>
      <c r="AZ46" s="18">
        <v>33.281151608928987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8.4399768157849362</v>
      </c>
      <c r="BG46" s="18">
        <v>7.9260373090665004</v>
      </c>
      <c r="BH46" s="18">
        <v>0.7796745127332001</v>
      </c>
      <c r="BI46" s="18">
        <v>0</v>
      </c>
      <c r="BJ46" s="18">
        <v>6.8540383069640018</v>
      </c>
      <c r="BK46" s="28">
        <v>123.77663438860012</v>
      </c>
    </row>
    <row r="47" spans="1:63">
      <c r="A47" s="24"/>
      <c r="B47" s="27" t="s">
        <v>166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3.95080503665E-2</v>
      </c>
      <c r="I47" s="18">
        <v>4.7389922482665998</v>
      </c>
      <c r="J47" s="18">
        <v>0</v>
      </c>
      <c r="K47" s="18">
        <v>0</v>
      </c>
      <c r="L47" s="18">
        <v>4.7372137464332997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8.9369398366600003E-2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1.02633897333E-2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1.1188464735988004</v>
      </c>
      <c r="AW47" s="18">
        <v>1.7213925652664999</v>
      </c>
      <c r="AX47" s="18">
        <v>0</v>
      </c>
      <c r="AY47" s="18">
        <v>0</v>
      </c>
      <c r="AZ47" s="18">
        <v>3.2272797144330001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1.0444884436979001</v>
      </c>
      <c r="BG47" s="18">
        <v>6.8625033299999993E-5</v>
      </c>
      <c r="BH47" s="18">
        <v>0.1287835208999</v>
      </c>
      <c r="BI47" s="18">
        <v>0</v>
      </c>
      <c r="BJ47" s="18">
        <v>2.1123787886995999</v>
      </c>
      <c r="BK47" s="28">
        <v>18.968584964795305</v>
      </c>
    </row>
    <row r="48" spans="1:63">
      <c r="A48" s="24"/>
      <c r="B48" s="27" t="s">
        <v>167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0.31147262956650001</v>
      </c>
      <c r="I48" s="18">
        <v>1.5452730196664999</v>
      </c>
      <c r="J48" s="18">
        <v>0.9379401214666</v>
      </c>
      <c r="K48" s="18">
        <v>0</v>
      </c>
      <c r="L48" s="18">
        <v>4.7928544369663983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0.66757864393260002</v>
      </c>
      <c r="S48" s="18">
        <v>0</v>
      </c>
      <c r="T48" s="18">
        <v>0</v>
      </c>
      <c r="U48" s="18">
        <v>0</v>
      </c>
      <c r="V48" s="18">
        <v>0.54885437013310012</v>
      </c>
      <c r="W48" s="18">
        <v>1.2465383033200002E-2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4.6084253633100002E-2</v>
      </c>
      <c r="AH48" s="18">
        <v>0</v>
      </c>
      <c r="AI48" s="18">
        <v>0</v>
      </c>
      <c r="AJ48" s="18">
        <v>0</v>
      </c>
      <c r="AK48" s="18">
        <v>0.32848979719990001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4.2102878582238681</v>
      </c>
      <c r="AW48" s="18">
        <v>3.4524686980329995</v>
      </c>
      <c r="AX48" s="18">
        <v>0</v>
      </c>
      <c r="AY48" s="18">
        <v>0</v>
      </c>
      <c r="AZ48" s="18">
        <v>24.860754782397802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7.3901716723502027</v>
      </c>
      <c r="BG48" s="18">
        <v>1.6215498996997</v>
      </c>
      <c r="BH48" s="18">
        <v>1.8823588699999998E-2</v>
      </c>
      <c r="BI48" s="18">
        <v>0</v>
      </c>
      <c r="BJ48" s="18">
        <v>7.7649211044310018</v>
      </c>
      <c r="BK48" s="28">
        <v>58.509990259433486</v>
      </c>
    </row>
    <row r="49" spans="1:63">
      <c r="A49" s="24"/>
      <c r="B49" s="27" t="s">
        <v>168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0.11637547616640001</v>
      </c>
      <c r="I49" s="18">
        <v>0</v>
      </c>
      <c r="J49" s="18">
        <v>0</v>
      </c>
      <c r="K49" s="18">
        <v>0</v>
      </c>
      <c r="L49" s="18">
        <v>9.7947055333000004E-3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0.31222043003249994</v>
      </c>
      <c r="S49" s="18">
        <v>0</v>
      </c>
      <c r="T49" s="18">
        <v>1.2942553235665999</v>
      </c>
      <c r="U49" s="18">
        <v>0</v>
      </c>
      <c r="V49" s="18">
        <v>8.952342939989999E-2</v>
      </c>
      <c r="W49" s="18">
        <v>3.3523080466599998E-2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0.16443812700000002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1.0833313225303003</v>
      </c>
      <c r="AW49" s="18">
        <v>6.0581080706998005</v>
      </c>
      <c r="AX49" s="18">
        <v>0</v>
      </c>
      <c r="AY49" s="18">
        <v>0</v>
      </c>
      <c r="AZ49" s="18">
        <v>8.5627857493326012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2.3305519533395631</v>
      </c>
      <c r="BG49" s="18">
        <v>0.38422623236659997</v>
      </c>
      <c r="BH49" s="18">
        <v>2.6180559366599999E-2</v>
      </c>
      <c r="BI49" s="18">
        <v>0</v>
      </c>
      <c r="BJ49" s="18">
        <v>1.8532805248659001</v>
      </c>
      <c r="BK49" s="28">
        <v>22.318594984666667</v>
      </c>
    </row>
    <row r="50" spans="1:63">
      <c r="A50" s="24"/>
      <c r="B50" s="27" t="s">
        <v>136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0.23622437249949998</v>
      </c>
      <c r="I50" s="18">
        <v>3.6592433683998999</v>
      </c>
      <c r="J50" s="18">
        <v>0.86911931109999996</v>
      </c>
      <c r="K50" s="18">
        <v>0</v>
      </c>
      <c r="L50" s="18">
        <v>10.3503472032664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0.71900620314793662</v>
      </c>
      <c r="S50" s="18">
        <v>0</v>
      </c>
      <c r="T50" s="18">
        <v>0</v>
      </c>
      <c r="U50" s="18">
        <v>0</v>
      </c>
      <c r="V50" s="18">
        <v>0.17738062309970001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4.0522405433200001E-2</v>
      </c>
      <c r="AH50" s="18">
        <v>0</v>
      </c>
      <c r="AI50" s="18">
        <v>0</v>
      </c>
      <c r="AJ50" s="18">
        <v>0</v>
      </c>
      <c r="AK50" s="18">
        <v>1.3718748266600002E-2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1.1101892793971999</v>
      </c>
      <c r="AW50" s="18">
        <v>6.5327533757331997</v>
      </c>
      <c r="AX50" s="18">
        <v>0</v>
      </c>
      <c r="AY50" s="18">
        <v>0</v>
      </c>
      <c r="AZ50" s="18">
        <v>12.963087098399001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3.1150065937258984</v>
      </c>
      <c r="BG50" s="18">
        <v>1.4087827471998999</v>
      </c>
      <c r="BH50" s="18">
        <v>0.55477040539990008</v>
      </c>
      <c r="BI50" s="18">
        <v>0</v>
      </c>
      <c r="BJ50" s="18">
        <v>4.2910480024983011</v>
      </c>
      <c r="BK50" s="28">
        <v>46.041199737566643</v>
      </c>
    </row>
    <row r="51" spans="1:63">
      <c r="A51" s="24"/>
      <c r="B51" s="27" t="s">
        <v>137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5.6340712166399999E-2</v>
      </c>
      <c r="I51" s="18">
        <v>0</v>
      </c>
      <c r="J51" s="18">
        <v>0</v>
      </c>
      <c r="K51" s="18">
        <v>0</v>
      </c>
      <c r="L51" s="18">
        <v>0.29079352583320001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0.24889429393260004</v>
      </c>
      <c r="S51" s="18">
        <v>0</v>
      </c>
      <c r="T51" s="18">
        <v>0</v>
      </c>
      <c r="U51" s="18">
        <v>0</v>
      </c>
      <c r="V51" s="18">
        <v>1.1468136653665</v>
      </c>
      <c r="W51" s="18">
        <v>2.5194966659999998E-4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5.3602936999000003E-3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27.661008410626366</v>
      </c>
      <c r="AW51" s="18">
        <v>1.4725239894986999</v>
      </c>
      <c r="AX51" s="18">
        <v>0</v>
      </c>
      <c r="AY51" s="18">
        <v>0</v>
      </c>
      <c r="AZ51" s="18">
        <v>5.0764302672313013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29.249029598748184</v>
      </c>
      <c r="BG51" s="18">
        <v>2.7273996590989005</v>
      </c>
      <c r="BH51" s="18">
        <v>0.34531622039999998</v>
      </c>
      <c r="BI51" s="18">
        <v>0</v>
      </c>
      <c r="BJ51" s="18">
        <v>5.7977336383643996</v>
      </c>
      <c r="BK51" s="28">
        <v>74.077896224633051</v>
      </c>
    </row>
    <row r="52" spans="1:63">
      <c r="A52" s="24"/>
      <c r="B52" s="27" t="s">
        <v>138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3.1934598157321994</v>
      </c>
      <c r="I52" s="18">
        <v>52.073203091266095</v>
      </c>
      <c r="J52" s="18">
        <v>32.956323971299803</v>
      </c>
      <c r="K52" s="18">
        <v>0</v>
      </c>
      <c r="L52" s="18">
        <v>30.377652339365802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7.0177939922238819</v>
      </c>
      <c r="S52" s="18">
        <v>12.6114213373328</v>
      </c>
      <c r="T52" s="18">
        <v>41.403240411699898</v>
      </c>
      <c r="U52" s="18">
        <v>0</v>
      </c>
      <c r="V52" s="18">
        <v>13.256823353365801</v>
      </c>
      <c r="W52" s="18">
        <v>0.13450869823300002</v>
      </c>
      <c r="X52" s="18">
        <v>0</v>
      </c>
      <c r="Y52" s="18">
        <v>0</v>
      </c>
      <c r="Z52" s="18">
        <v>0</v>
      </c>
      <c r="AA52" s="18">
        <v>4.0021237300000005E-2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0.12361134913290001</v>
      </c>
      <c r="AH52" s="18">
        <v>1.1792431E-3</v>
      </c>
      <c r="AI52" s="18">
        <v>0</v>
      </c>
      <c r="AJ52" s="18">
        <v>0</v>
      </c>
      <c r="AK52" s="18">
        <v>0.27894015846659997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21.721094733029577</v>
      </c>
      <c r="AW52" s="18">
        <v>88.353245137130116</v>
      </c>
      <c r="AX52" s="18">
        <v>0</v>
      </c>
      <c r="AY52" s="18">
        <v>0</v>
      </c>
      <c r="AZ52" s="18">
        <v>91.323834688591177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49.153818329380577</v>
      </c>
      <c r="BG52" s="18">
        <v>16.7719909163973</v>
      </c>
      <c r="BH52" s="18">
        <v>34.895952318398997</v>
      </c>
      <c r="BI52" s="18">
        <v>0</v>
      </c>
      <c r="BJ52" s="18">
        <v>39.125804853389148</v>
      </c>
      <c r="BK52" s="28">
        <v>534.8139199748357</v>
      </c>
    </row>
    <row r="53" spans="1:63">
      <c r="A53" s="24"/>
      <c r="B53" s="29" t="s">
        <v>94</v>
      </c>
      <c r="C53" s="30">
        <f>SUM(C39:C52)</f>
        <v>0</v>
      </c>
      <c r="D53" s="30">
        <f t="shared" ref="D53:BJ53" si="5">SUM(D39:D52)</f>
        <v>0</v>
      </c>
      <c r="E53" s="30">
        <f t="shared" si="5"/>
        <v>0</v>
      </c>
      <c r="F53" s="30">
        <f t="shared" si="5"/>
        <v>0</v>
      </c>
      <c r="G53" s="30">
        <f t="shared" si="5"/>
        <v>0</v>
      </c>
      <c r="H53" s="30">
        <f t="shared" si="5"/>
        <v>5.5253388234621994</v>
      </c>
      <c r="I53" s="30">
        <f t="shared" si="5"/>
        <v>98.796277453231994</v>
      </c>
      <c r="J53" s="30">
        <f t="shared" si="5"/>
        <v>35.049218326433</v>
      </c>
      <c r="K53" s="30">
        <f t="shared" si="5"/>
        <v>0</v>
      </c>
      <c r="L53" s="30">
        <f t="shared" si="5"/>
        <v>98.689369882030775</v>
      </c>
      <c r="M53" s="30">
        <f t="shared" si="5"/>
        <v>0</v>
      </c>
      <c r="N53" s="30">
        <f t="shared" si="5"/>
        <v>0</v>
      </c>
      <c r="O53" s="30">
        <f t="shared" si="5"/>
        <v>0</v>
      </c>
      <c r="P53" s="30">
        <f t="shared" si="5"/>
        <v>0</v>
      </c>
      <c r="Q53" s="30">
        <f t="shared" si="5"/>
        <v>0</v>
      </c>
      <c r="R53" s="30">
        <f t="shared" si="5"/>
        <v>11.652101499832717</v>
      </c>
      <c r="S53" s="30">
        <f t="shared" si="5"/>
        <v>13.6721584997326</v>
      </c>
      <c r="T53" s="30">
        <f t="shared" si="5"/>
        <v>43.114803346166397</v>
      </c>
      <c r="U53" s="30">
        <f t="shared" si="5"/>
        <v>0</v>
      </c>
      <c r="V53" s="30">
        <f t="shared" si="5"/>
        <v>19.435855354997202</v>
      </c>
      <c r="W53" s="30">
        <f t="shared" si="5"/>
        <v>0.34619463506539999</v>
      </c>
      <c r="X53" s="30">
        <f t="shared" si="5"/>
        <v>0</v>
      </c>
      <c r="Y53" s="30">
        <f t="shared" si="5"/>
        <v>0</v>
      </c>
      <c r="Z53" s="30">
        <f t="shared" si="5"/>
        <v>0</v>
      </c>
      <c r="AA53" s="30">
        <f t="shared" si="5"/>
        <v>4.5676135633300002E-2</v>
      </c>
      <c r="AB53" s="30">
        <f t="shared" si="5"/>
        <v>0</v>
      </c>
      <c r="AC53" s="30">
        <f t="shared" si="5"/>
        <v>0</v>
      </c>
      <c r="AD53" s="30">
        <f t="shared" si="5"/>
        <v>0</v>
      </c>
      <c r="AE53" s="30">
        <f t="shared" si="5"/>
        <v>0</v>
      </c>
      <c r="AF53" s="30">
        <f t="shared" si="5"/>
        <v>0</v>
      </c>
      <c r="AG53" s="30">
        <f t="shared" si="5"/>
        <v>1.0557244656314999</v>
      </c>
      <c r="AH53" s="30">
        <f t="shared" si="5"/>
        <v>0.13934629310000002</v>
      </c>
      <c r="AI53" s="30">
        <f t="shared" si="5"/>
        <v>0</v>
      </c>
      <c r="AJ53" s="30">
        <f t="shared" si="5"/>
        <v>0</v>
      </c>
      <c r="AK53" s="30">
        <f t="shared" si="5"/>
        <v>1.2264872987662001</v>
      </c>
      <c r="AL53" s="30">
        <f t="shared" si="5"/>
        <v>0</v>
      </c>
      <c r="AM53" s="30">
        <f t="shared" si="5"/>
        <v>0</v>
      </c>
      <c r="AN53" s="30">
        <f t="shared" si="5"/>
        <v>0</v>
      </c>
      <c r="AO53" s="30">
        <f t="shared" si="5"/>
        <v>0</v>
      </c>
      <c r="AP53" s="30">
        <f t="shared" si="5"/>
        <v>0</v>
      </c>
      <c r="AQ53" s="30">
        <f t="shared" si="5"/>
        <v>0</v>
      </c>
      <c r="AR53" s="30">
        <f t="shared" si="5"/>
        <v>0</v>
      </c>
      <c r="AS53" s="30">
        <f t="shared" si="5"/>
        <v>0</v>
      </c>
      <c r="AT53" s="30">
        <f t="shared" si="5"/>
        <v>0</v>
      </c>
      <c r="AU53" s="30">
        <f t="shared" si="5"/>
        <v>0</v>
      </c>
      <c r="AV53" s="30">
        <f t="shared" si="5"/>
        <v>143.73845173236933</v>
      </c>
      <c r="AW53" s="30">
        <f t="shared" si="5"/>
        <v>153.14989846642243</v>
      </c>
      <c r="AX53" s="30">
        <f t="shared" si="5"/>
        <v>0.74034664196660005</v>
      </c>
      <c r="AY53" s="30">
        <f t="shared" si="5"/>
        <v>0</v>
      </c>
      <c r="AZ53" s="30">
        <f t="shared" si="5"/>
        <v>244.83727799990385</v>
      </c>
      <c r="BA53" s="30">
        <f t="shared" si="5"/>
        <v>0</v>
      </c>
      <c r="BB53" s="30">
        <f t="shared" si="5"/>
        <v>0</v>
      </c>
      <c r="BC53" s="30">
        <f t="shared" si="5"/>
        <v>0</v>
      </c>
      <c r="BD53" s="30">
        <f t="shared" si="5"/>
        <v>0</v>
      </c>
      <c r="BE53" s="30">
        <f t="shared" si="5"/>
        <v>0</v>
      </c>
      <c r="BF53" s="30">
        <f t="shared" si="5"/>
        <v>172.33648987843182</v>
      </c>
      <c r="BG53" s="30">
        <f t="shared" si="5"/>
        <v>39.251354328793909</v>
      </c>
      <c r="BH53" s="30">
        <f t="shared" si="5"/>
        <v>41.515640223664896</v>
      </c>
      <c r="BI53" s="30">
        <f t="shared" si="5"/>
        <v>0</v>
      </c>
      <c r="BJ53" s="30">
        <f t="shared" si="5"/>
        <v>92.203312138204552</v>
      </c>
      <c r="BK53" s="28">
        <f>SUM(C53:BJ53)</f>
        <v>1216.5213234238408</v>
      </c>
    </row>
    <row r="54" spans="1:63">
      <c r="A54" s="24"/>
      <c r="B54" s="34" t="s">
        <v>84</v>
      </c>
      <c r="C54" s="18">
        <f t="shared" ref="C54:AH54" si="6">+C9+C12+C31+C34+C37+C53</f>
        <v>0</v>
      </c>
      <c r="D54" s="18">
        <f t="shared" si="6"/>
        <v>0</v>
      </c>
      <c r="E54" s="18">
        <f t="shared" si="6"/>
        <v>0</v>
      </c>
      <c r="F54" s="18">
        <f t="shared" si="6"/>
        <v>0</v>
      </c>
      <c r="G54" s="18">
        <f t="shared" si="6"/>
        <v>0</v>
      </c>
      <c r="H54" s="18">
        <f t="shared" si="6"/>
        <v>19.58880215159607</v>
      </c>
      <c r="I54" s="18">
        <f t="shared" si="6"/>
        <v>2468.2625376830952</v>
      </c>
      <c r="J54" s="18">
        <f t="shared" si="6"/>
        <v>939.38559332983266</v>
      </c>
      <c r="K54" s="18">
        <f t="shared" si="6"/>
        <v>0</v>
      </c>
      <c r="L54" s="18">
        <f t="shared" si="6"/>
        <v>636.16049627442487</v>
      </c>
      <c r="M54" s="18">
        <f t="shared" si="6"/>
        <v>0</v>
      </c>
      <c r="N54" s="18">
        <f t="shared" si="6"/>
        <v>0</v>
      </c>
      <c r="O54" s="18">
        <f t="shared" si="6"/>
        <v>0</v>
      </c>
      <c r="P54" s="18">
        <f t="shared" si="6"/>
        <v>0</v>
      </c>
      <c r="Q54" s="18">
        <f t="shared" si="6"/>
        <v>0</v>
      </c>
      <c r="R54" s="18">
        <f t="shared" si="6"/>
        <v>25.358076437791418</v>
      </c>
      <c r="S54" s="18">
        <f t="shared" si="6"/>
        <v>154.87521297949775</v>
      </c>
      <c r="T54" s="18">
        <f t="shared" si="6"/>
        <v>215.6339156915659</v>
      </c>
      <c r="U54" s="18">
        <f t="shared" si="6"/>
        <v>26.587110426866602</v>
      </c>
      <c r="V54" s="18">
        <f t="shared" si="6"/>
        <v>49.896485776559402</v>
      </c>
      <c r="W54" s="18">
        <f t="shared" si="6"/>
        <v>0.485026656532</v>
      </c>
      <c r="X54" s="18">
        <f t="shared" si="6"/>
        <v>28.447230013999999</v>
      </c>
      <c r="Y54" s="18">
        <f t="shared" si="6"/>
        <v>0</v>
      </c>
      <c r="Z54" s="18">
        <f t="shared" si="6"/>
        <v>0</v>
      </c>
      <c r="AA54" s="18">
        <f t="shared" si="6"/>
        <v>5.8531361199900003E-2</v>
      </c>
      <c r="AB54" s="18">
        <f t="shared" si="6"/>
        <v>0</v>
      </c>
      <c r="AC54" s="18">
        <f t="shared" si="6"/>
        <v>0</v>
      </c>
      <c r="AD54" s="18">
        <f t="shared" si="6"/>
        <v>0</v>
      </c>
      <c r="AE54" s="18">
        <f t="shared" si="6"/>
        <v>0</v>
      </c>
      <c r="AF54" s="18">
        <f t="shared" si="6"/>
        <v>0</v>
      </c>
      <c r="AG54" s="18">
        <f t="shared" si="6"/>
        <v>1.8308366935309</v>
      </c>
      <c r="AH54" s="18">
        <f t="shared" si="6"/>
        <v>0.45840741213319997</v>
      </c>
      <c r="AI54" s="18">
        <f t="shared" ref="AI54:BJ54" si="7">+AI9+AI12+AI31+AI34+AI37+AI53</f>
        <v>5.3016833333000002E-3</v>
      </c>
      <c r="AJ54" s="18">
        <f t="shared" si="7"/>
        <v>0</v>
      </c>
      <c r="AK54" s="18">
        <f t="shared" si="7"/>
        <v>3.0549209939992998</v>
      </c>
      <c r="AL54" s="18">
        <f t="shared" si="7"/>
        <v>0</v>
      </c>
      <c r="AM54" s="18">
        <f t="shared" si="7"/>
        <v>0</v>
      </c>
      <c r="AN54" s="18">
        <f t="shared" si="7"/>
        <v>0</v>
      </c>
      <c r="AO54" s="18">
        <f t="shared" si="7"/>
        <v>0</v>
      </c>
      <c r="AP54" s="18">
        <f t="shared" si="7"/>
        <v>0</v>
      </c>
      <c r="AQ54" s="18">
        <f t="shared" si="7"/>
        <v>0</v>
      </c>
      <c r="AR54" s="18">
        <f t="shared" si="7"/>
        <v>0</v>
      </c>
      <c r="AS54" s="18">
        <f t="shared" si="7"/>
        <v>0</v>
      </c>
      <c r="AT54" s="18">
        <f t="shared" si="7"/>
        <v>0</v>
      </c>
      <c r="AU54" s="18">
        <f t="shared" si="7"/>
        <v>0</v>
      </c>
      <c r="AV54" s="18">
        <f t="shared" si="7"/>
        <v>176.01843755042341</v>
      </c>
      <c r="AW54" s="18">
        <f t="shared" si="7"/>
        <v>1106.0449635720456</v>
      </c>
      <c r="AX54" s="18">
        <f t="shared" si="7"/>
        <v>104.38282979283257</v>
      </c>
      <c r="AY54" s="18">
        <f t="shared" si="7"/>
        <v>0</v>
      </c>
      <c r="AZ54" s="18">
        <f t="shared" si="7"/>
        <v>482.05442846188851</v>
      </c>
      <c r="BA54" s="18">
        <f t="shared" si="7"/>
        <v>0</v>
      </c>
      <c r="BB54" s="18">
        <f t="shared" si="7"/>
        <v>0</v>
      </c>
      <c r="BC54" s="18">
        <f t="shared" si="7"/>
        <v>0</v>
      </c>
      <c r="BD54" s="18">
        <f t="shared" si="7"/>
        <v>0</v>
      </c>
      <c r="BE54" s="18">
        <f t="shared" si="7"/>
        <v>0</v>
      </c>
      <c r="BF54" s="18">
        <f t="shared" si="7"/>
        <v>211.92384024905743</v>
      </c>
      <c r="BG54" s="18">
        <f t="shared" si="7"/>
        <v>134.00495552419</v>
      </c>
      <c r="BH54" s="18">
        <f t="shared" si="7"/>
        <v>116.94555484043059</v>
      </c>
      <c r="BI54" s="18">
        <f t="shared" si="7"/>
        <v>0</v>
      </c>
      <c r="BJ54" s="18">
        <f t="shared" si="7"/>
        <v>188.86398162762245</v>
      </c>
      <c r="BK54" s="28">
        <f>SUM(C54:BJ54)</f>
        <v>7090.3274771844481</v>
      </c>
    </row>
    <row r="55" spans="1:63" ht="3.75" customHeight="1">
      <c r="A55" s="24"/>
      <c r="B55" s="45"/>
      <c r="C55" s="76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8"/>
    </row>
    <row r="56" spans="1:63">
      <c r="A56" s="24" t="s">
        <v>1</v>
      </c>
      <c r="B56" s="25" t="s">
        <v>7</v>
      </c>
      <c r="C56" s="76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8"/>
    </row>
    <row r="57" spans="1:63" s="46" customFormat="1">
      <c r="A57" s="24" t="s">
        <v>80</v>
      </c>
      <c r="B57" s="26" t="s">
        <v>2</v>
      </c>
      <c r="C57" s="86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8"/>
    </row>
    <row r="58" spans="1:63" s="46" customFormat="1">
      <c r="A58" s="24"/>
      <c r="B58" s="27" t="s">
        <v>139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0.22839978849960005</v>
      </c>
      <c r="I58" s="18">
        <v>0</v>
      </c>
      <c r="J58" s="18">
        <v>0</v>
      </c>
      <c r="K58" s="18">
        <v>0</v>
      </c>
      <c r="L58" s="18">
        <v>2.5599866433200003E-2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0.38470456086580002</v>
      </c>
      <c r="S58" s="18">
        <v>0</v>
      </c>
      <c r="T58" s="18">
        <v>0</v>
      </c>
      <c r="U58" s="18">
        <v>0</v>
      </c>
      <c r="V58" s="18">
        <v>4.4281573366600005E-2</v>
      </c>
      <c r="W58" s="18">
        <v>2.2512640066599997E-2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0.19886839253300004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14.849070238911931</v>
      </c>
      <c r="AW58" s="18">
        <v>0.19619546653310002</v>
      </c>
      <c r="AX58" s="18">
        <v>0</v>
      </c>
      <c r="AY58" s="18">
        <v>0</v>
      </c>
      <c r="AZ58" s="18">
        <v>0.59032519413279994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21.688366528758532</v>
      </c>
      <c r="BG58" s="18">
        <v>0.119426879933</v>
      </c>
      <c r="BH58" s="18">
        <v>0</v>
      </c>
      <c r="BI58" s="18">
        <v>0</v>
      </c>
      <c r="BJ58" s="18">
        <v>0.59991398699909992</v>
      </c>
      <c r="BK58" s="28">
        <v>38.947665117033267</v>
      </c>
    </row>
    <row r="59" spans="1:63" s="46" customFormat="1">
      <c r="A59" s="24"/>
      <c r="B59" s="27" t="s">
        <v>140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0.48860571356509991</v>
      </c>
      <c r="I59" s="18">
        <v>4.1767985332999994E-3</v>
      </c>
      <c r="J59" s="18">
        <v>0</v>
      </c>
      <c r="K59" s="18">
        <v>0</v>
      </c>
      <c r="L59" s="18">
        <v>6.7675815000000005E-3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0.59964531279739997</v>
      </c>
      <c r="S59" s="18">
        <v>3.3414366659999999E-4</v>
      </c>
      <c r="T59" s="18">
        <v>0</v>
      </c>
      <c r="U59" s="18">
        <v>0</v>
      </c>
      <c r="V59" s="18">
        <v>0</v>
      </c>
      <c r="W59" s="18">
        <v>1.52790654332E-2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5.2617241832799998E-2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66.27308939650942</v>
      </c>
      <c r="AW59" s="18">
        <v>0</v>
      </c>
      <c r="AX59" s="18">
        <v>0</v>
      </c>
      <c r="AY59" s="18">
        <v>0</v>
      </c>
      <c r="AZ59" s="18">
        <v>5.3341920527328996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102.04915186409623</v>
      </c>
      <c r="BG59" s="18">
        <v>3.4010996660000003E-4</v>
      </c>
      <c r="BH59" s="18">
        <v>0</v>
      </c>
      <c r="BI59" s="18">
        <v>0</v>
      </c>
      <c r="BJ59" s="18">
        <v>0.92195125349969986</v>
      </c>
      <c r="BK59" s="28">
        <v>175.74615053413325</v>
      </c>
    </row>
    <row r="60" spans="1:63" s="46" customFormat="1">
      <c r="A60" s="24"/>
      <c r="B60" s="29" t="s">
        <v>89</v>
      </c>
      <c r="C60" s="47">
        <f t="shared" ref="C60:AN60" si="8">+C58+C59</f>
        <v>0</v>
      </c>
      <c r="D60" s="47">
        <f t="shared" si="8"/>
        <v>0</v>
      </c>
      <c r="E60" s="47">
        <f t="shared" si="8"/>
        <v>0</v>
      </c>
      <c r="F60" s="47">
        <f t="shared" si="8"/>
        <v>0</v>
      </c>
      <c r="G60" s="47">
        <f t="shared" si="8"/>
        <v>0</v>
      </c>
      <c r="H60" s="47">
        <f t="shared" si="8"/>
        <v>0.71700550206469993</v>
      </c>
      <c r="I60" s="47">
        <f t="shared" si="8"/>
        <v>4.1767985332999994E-3</v>
      </c>
      <c r="J60" s="47">
        <f t="shared" si="8"/>
        <v>0</v>
      </c>
      <c r="K60" s="47">
        <f t="shared" si="8"/>
        <v>0</v>
      </c>
      <c r="L60" s="47">
        <f t="shared" si="8"/>
        <v>3.2367447933200004E-2</v>
      </c>
      <c r="M60" s="47">
        <f t="shared" si="8"/>
        <v>0</v>
      </c>
      <c r="N60" s="47">
        <f t="shared" si="8"/>
        <v>0</v>
      </c>
      <c r="O60" s="47">
        <f t="shared" si="8"/>
        <v>0</v>
      </c>
      <c r="P60" s="47">
        <f t="shared" si="8"/>
        <v>0</v>
      </c>
      <c r="Q60" s="47">
        <f t="shared" si="8"/>
        <v>0</v>
      </c>
      <c r="R60" s="47">
        <f t="shared" si="8"/>
        <v>0.98434987366319993</v>
      </c>
      <c r="S60" s="47">
        <f t="shared" si="8"/>
        <v>3.3414366659999999E-4</v>
      </c>
      <c r="T60" s="47">
        <f t="shared" si="8"/>
        <v>0</v>
      </c>
      <c r="U60" s="47">
        <f t="shared" si="8"/>
        <v>0</v>
      </c>
      <c r="V60" s="47">
        <f t="shared" si="8"/>
        <v>4.4281573366600005E-2</v>
      </c>
      <c r="W60" s="47">
        <f t="shared" si="8"/>
        <v>3.7791705499799995E-2</v>
      </c>
      <c r="X60" s="47">
        <f t="shared" si="8"/>
        <v>0</v>
      </c>
      <c r="Y60" s="47">
        <f t="shared" si="8"/>
        <v>0</v>
      </c>
      <c r="Z60" s="47">
        <f t="shared" si="8"/>
        <v>0</v>
      </c>
      <c r="AA60" s="47">
        <f t="shared" si="8"/>
        <v>0</v>
      </c>
      <c r="AB60" s="47">
        <f t="shared" si="8"/>
        <v>0</v>
      </c>
      <c r="AC60" s="47">
        <f t="shared" si="8"/>
        <v>0</v>
      </c>
      <c r="AD60" s="47">
        <f t="shared" si="8"/>
        <v>0</v>
      </c>
      <c r="AE60" s="47">
        <f t="shared" si="8"/>
        <v>0</v>
      </c>
      <c r="AF60" s="47">
        <f t="shared" si="8"/>
        <v>0</v>
      </c>
      <c r="AG60" s="47">
        <f t="shared" si="8"/>
        <v>0.25148563436580001</v>
      </c>
      <c r="AH60" s="47">
        <f t="shared" si="8"/>
        <v>0</v>
      </c>
      <c r="AI60" s="47">
        <f t="shared" si="8"/>
        <v>0</v>
      </c>
      <c r="AJ60" s="47">
        <f t="shared" si="8"/>
        <v>0</v>
      </c>
      <c r="AK60" s="47">
        <f t="shared" si="8"/>
        <v>0</v>
      </c>
      <c r="AL60" s="47">
        <f t="shared" si="8"/>
        <v>0</v>
      </c>
      <c r="AM60" s="47">
        <f t="shared" si="8"/>
        <v>0</v>
      </c>
      <c r="AN60" s="47">
        <f t="shared" si="8"/>
        <v>0</v>
      </c>
      <c r="AO60" s="47">
        <f>+AO58+AO59</f>
        <v>0</v>
      </c>
      <c r="AP60" s="47">
        <f t="shared" ref="AP60:BJ60" si="9">+AP58+AP59</f>
        <v>0</v>
      </c>
      <c r="AQ60" s="47">
        <f t="shared" si="9"/>
        <v>0</v>
      </c>
      <c r="AR60" s="47">
        <f t="shared" si="9"/>
        <v>0</v>
      </c>
      <c r="AS60" s="47">
        <f t="shared" si="9"/>
        <v>0</v>
      </c>
      <c r="AT60" s="47">
        <f t="shared" si="9"/>
        <v>0</v>
      </c>
      <c r="AU60" s="47">
        <f t="shared" si="9"/>
        <v>0</v>
      </c>
      <c r="AV60" s="47">
        <f t="shared" si="9"/>
        <v>81.122159635421355</v>
      </c>
      <c r="AW60" s="47">
        <f t="shared" si="9"/>
        <v>0.19619546653310002</v>
      </c>
      <c r="AX60" s="47">
        <f t="shared" si="9"/>
        <v>0</v>
      </c>
      <c r="AY60" s="47">
        <f t="shared" si="9"/>
        <v>0</v>
      </c>
      <c r="AZ60" s="47">
        <f t="shared" si="9"/>
        <v>5.9245172468656992</v>
      </c>
      <c r="BA60" s="47">
        <f t="shared" si="9"/>
        <v>0</v>
      </c>
      <c r="BB60" s="47">
        <f t="shared" si="9"/>
        <v>0</v>
      </c>
      <c r="BC60" s="47">
        <f t="shared" si="9"/>
        <v>0</v>
      </c>
      <c r="BD60" s="47">
        <f t="shared" si="9"/>
        <v>0</v>
      </c>
      <c r="BE60" s="47">
        <f t="shared" si="9"/>
        <v>0</v>
      </c>
      <c r="BF60" s="47">
        <f t="shared" si="9"/>
        <v>123.73751839285477</v>
      </c>
      <c r="BG60" s="47">
        <f t="shared" si="9"/>
        <v>0.1197669898996</v>
      </c>
      <c r="BH60" s="47">
        <f t="shared" si="9"/>
        <v>0</v>
      </c>
      <c r="BI60" s="47">
        <f t="shared" si="9"/>
        <v>0</v>
      </c>
      <c r="BJ60" s="47">
        <f t="shared" si="9"/>
        <v>1.5218652404987998</v>
      </c>
      <c r="BK60" s="28">
        <f>SUM(C60:BJ60)</f>
        <v>214.69381565116655</v>
      </c>
    </row>
    <row r="61" spans="1:63">
      <c r="A61" s="24" t="s">
        <v>81</v>
      </c>
      <c r="B61" s="26" t="s">
        <v>17</v>
      </c>
      <c r="C61" s="76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8"/>
    </row>
    <row r="62" spans="1:63">
      <c r="A62" s="24"/>
      <c r="B62" s="27" t="s">
        <v>169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0.47841593876650013</v>
      </c>
      <c r="I62" s="18">
        <v>0.52796650000000001</v>
      </c>
      <c r="J62" s="18">
        <v>0</v>
      </c>
      <c r="K62" s="18">
        <v>0</v>
      </c>
      <c r="L62" s="18">
        <v>14.9822081126666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0.79674939389970001</v>
      </c>
      <c r="S62" s="18">
        <v>0.2111866</v>
      </c>
      <c r="T62" s="18">
        <v>0</v>
      </c>
      <c r="U62" s="18">
        <v>0</v>
      </c>
      <c r="V62" s="18">
        <v>0.36061199723330001</v>
      </c>
      <c r="W62" s="18">
        <v>1.5920825933199999E-2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0.1451630988665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8.6105917963513861</v>
      </c>
      <c r="AW62" s="18">
        <v>0.55967612209969997</v>
      </c>
      <c r="AX62" s="18">
        <v>0</v>
      </c>
      <c r="AY62" s="18">
        <v>0</v>
      </c>
      <c r="AZ62" s="18">
        <v>4.4712628659644995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19.393511105932248</v>
      </c>
      <c r="BG62" s="18">
        <v>0.63441092326629989</v>
      </c>
      <c r="BH62" s="18">
        <v>0</v>
      </c>
      <c r="BI62" s="18">
        <v>0</v>
      </c>
      <c r="BJ62" s="18">
        <v>6.9876698454956001</v>
      </c>
      <c r="BK62" s="28">
        <v>58.175345126475541</v>
      </c>
    </row>
    <row r="63" spans="1:63">
      <c r="A63" s="24"/>
      <c r="B63" s="27" t="s">
        <v>141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0.26862104733220005</v>
      </c>
      <c r="I63" s="18">
        <v>0</v>
      </c>
      <c r="J63" s="18">
        <v>0</v>
      </c>
      <c r="K63" s="18">
        <v>0</v>
      </c>
      <c r="L63" s="18">
        <v>1.5097552756996999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0.61283305849840031</v>
      </c>
      <c r="S63" s="18">
        <v>0</v>
      </c>
      <c r="T63" s="18">
        <v>0</v>
      </c>
      <c r="U63" s="18">
        <v>0</v>
      </c>
      <c r="V63" s="18">
        <v>4.5055384366199991E-2</v>
      </c>
      <c r="W63" s="18">
        <v>2.3632536132999999E-2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4.4175762666300009E-2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101.96101211667751</v>
      </c>
      <c r="AW63" s="18">
        <v>5.1803580175646982</v>
      </c>
      <c r="AX63" s="18">
        <v>0</v>
      </c>
      <c r="AY63" s="18">
        <v>0</v>
      </c>
      <c r="AZ63" s="18">
        <v>12.252390365962603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184.0707562087058</v>
      </c>
      <c r="BG63" s="18">
        <v>4.8592293159311</v>
      </c>
      <c r="BH63" s="18">
        <v>0.38661158903319998</v>
      </c>
      <c r="BI63" s="18">
        <v>0</v>
      </c>
      <c r="BJ63" s="18">
        <v>8.0150763114941963</v>
      </c>
      <c r="BK63" s="28">
        <v>319.22950699006486</v>
      </c>
    </row>
    <row r="64" spans="1:63">
      <c r="A64" s="24"/>
      <c r="B64" s="27" t="s">
        <v>142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0.40131247266589998</v>
      </c>
      <c r="I64" s="18">
        <v>0</v>
      </c>
      <c r="J64" s="18">
        <v>0</v>
      </c>
      <c r="K64" s="18">
        <v>0</v>
      </c>
      <c r="L64" s="18">
        <v>7.2203371633100005E-2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0.89043706409850021</v>
      </c>
      <c r="S64" s="18">
        <v>0</v>
      </c>
      <c r="T64" s="18">
        <v>0</v>
      </c>
      <c r="U64" s="18">
        <v>0</v>
      </c>
      <c r="V64" s="18">
        <v>4.9137751099499992E-2</v>
      </c>
      <c r="W64" s="18">
        <v>5.0977370399699996E-2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0.28590064139940002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25.025135276385512</v>
      </c>
      <c r="AW64" s="18">
        <v>2.3772161351992995</v>
      </c>
      <c r="AX64" s="18">
        <v>1.9638236666599997E-2</v>
      </c>
      <c r="AY64" s="18">
        <v>0</v>
      </c>
      <c r="AZ64" s="18">
        <v>1.8462841561648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46.092421284659643</v>
      </c>
      <c r="BG64" s="18">
        <v>0.49271552503210009</v>
      </c>
      <c r="BH64" s="18">
        <v>6.0516404332999997E-3</v>
      </c>
      <c r="BI64" s="18">
        <v>0</v>
      </c>
      <c r="BJ64" s="18">
        <v>2.8531629033291019</v>
      </c>
      <c r="BK64" s="28">
        <v>80.462593829166451</v>
      </c>
    </row>
    <row r="65" spans="1:63">
      <c r="A65" s="24"/>
      <c r="B65" s="27" t="s">
        <v>170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0.30661099293249999</v>
      </c>
      <c r="I65" s="18">
        <v>0</v>
      </c>
      <c r="J65" s="18">
        <v>0</v>
      </c>
      <c r="K65" s="18">
        <v>0</v>
      </c>
      <c r="L65" s="18">
        <v>9.2451530499799997E-2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0.42737863319920005</v>
      </c>
      <c r="S65" s="18">
        <v>0</v>
      </c>
      <c r="T65" s="18">
        <v>0</v>
      </c>
      <c r="U65" s="18">
        <v>0</v>
      </c>
      <c r="V65" s="18">
        <v>9.1759947233000003E-2</v>
      </c>
      <c r="W65" s="18">
        <v>1.1508957233199998E-2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3.2452275132899992E-2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4.3374820533731748</v>
      </c>
      <c r="AW65" s="18">
        <v>0.58368778519980014</v>
      </c>
      <c r="AX65" s="18">
        <v>0</v>
      </c>
      <c r="AY65" s="18">
        <v>0</v>
      </c>
      <c r="AZ65" s="18">
        <v>1.7160504675987995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5.026454692299799</v>
      </c>
      <c r="BG65" s="18">
        <v>0.43211432616639994</v>
      </c>
      <c r="BH65" s="18">
        <v>0.19546855723329998</v>
      </c>
      <c r="BI65" s="18">
        <v>0</v>
      </c>
      <c r="BJ65" s="18">
        <v>0.57674406506480014</v>
      </c>
      <c r="BK65" s="28">
        <v>13.830164283166672</v>
      </c>
    </row>
    <row r="66" spans="1:63">
      <c r="A66" s="24"/>
      <c r="B66" s="27" t="s">
        <v>171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0.38114760899950001</v>
      </c>
      <c r="I66" s="18">
        <v>0</v>
      </c>
      <c r="J66" s="18">
        <v>0</v>
      </c>
      <c r="K66" s="18">
        <v>0</v>
      </c>
      <c r="L66" s="18">
        <v>0.50172450156649995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0.21241489136549999</v>
      </c>
      <c r="S66" s="18">
        <v>0</v>
      </c>
      <c r="T66" s="18">
        <v>0</v>
      </c>
      <c r="U66" s="18">
        <v>0</v>
      </c>
      <c r="V66" s="18">
        <v>6.4275932133099997E-2</v>
      </c>
      <c r="W66" s="18">
        <v>6.1873402665999994E-3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9.3691291999000014E-3</v>
      </c>
      <c r="AH66" s="18">
        <v>0</v>
      </c>
      <c r="AI66" s="18">
        <v>0</v>
      </c>
      <c r="AJ66" s="18">
        <v>0</v>
      </c>
      <c r="AK66" s="18">
        <v>3.0340926659999998E-4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4.0971134512496992</v>
      </c>
      <c r="AW66" s="18">
        <v>3.0292104996996994</v>
      </c>
      <c r="AX66" s="18">
        <v>0</v>
      </c>
      <c r="AY66" s="18">
        <v>0</v>
      </c>
      <c r="AZ66" s="18">
        <v>0.62728027709940004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4.6198719518547398</v>
      </c>
      <c r="BG66" s="18">
        <v>0.27270806349989996</v>
      </c>
      <c r="BH66" s="18">
        <v>0</v>
      </c>
      <c r="BI66" s="18">
        <v>0</v>
      </c>
      <c r="BJ66" s="18">
        <v>0.24345528796549998</v>
      </c>
      <c r="BK66" s="28">
        <v>14.065062344166639</v>
      </c>
    </row>
    <row r="67" spans="1:63">
      <c r="A67" s="24"/>
      <c r="B67" s="27" t="s">
        <v>172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6.8906395566099995E-2</v>
      </c>
      <c r="I67" s="18">
        <v>0</v>
      </c>
      <c r="J67" s="18">
        <v>0</v>
      </c>
      <c r="K67" s="18">
        <v>0</v>
      </c>
      <c r="L67" s="18">
        <v>1.885219666E-4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6.3094474366099995E-2</v>
      </c>
      <c r="S67" s="18">
        <v>0</v>
      </c>
      <c r="T67" s="18">
        <v>0</v>
      </c>
      <c r="U67" s="18">
        <v>0</v>
      </c>
      <c r="V67" s="18">
        <v>5.7570513998000004E-3</v>
      </c>
      <c r="W67" s="18">
        <v>7.6355186659999999E-4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1.8472406066499997E-2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1.4747798445814653</v>
      </c>
      <c r="AW67" s="18">
        <v>2.94295298665E-2</v>
      </c>
      <c r="AX67" s="18">
        <v>0</v>
      </c>
      <c r="AY67" s="18">
        <v>0</v>
      </c>
      <c r="AZ67" s="18">
        <v>5.8697498566499993E-2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1.8961856435543996</v>
      </c>
      <c r="BG67" s="18">
        <v>0</v>
      </c>
      <c r="BH67" s="18">
        <v>0</v>
      </c>
      <c r="BI67" s="18">
        <v>0</v>
      </c>
      <c r="BJ67" s="18">
        <v>0.13127713426609999</v>
      </c>
      <c r="BK67" s="28">
        <v>3.747552052066665</v>
      </c>
    </row>
    <row r="68" spans="1:63">
      <c r="A68" s="24"/>
      <c r="B68" s="27" t="s">
        <v>143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0.10922742676610001</v>
      </c>
      <c r="I68" s="18">
        <v>0</v>
      </c>
      <c r="J68" s="18">
        <v>0</v>
      </c>
      <c r="K68" s="18">
        <v>0</v>
      </c>
      <c r="L68" s="18">
        <v>2.3140370066599997E-2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0.38122333476569992</v>
      </c>
      <c r="S68" s="18">
        <v>0</v>
      </c>
      <c r="T68" s="18">
        <v>0</v>
      </c>
      <c r="U68" s="18">
        <v>0</v>
      </c>
      <c r="V68" s="18">
        <v>0.69300489623289996</v>
      </c>
      <c r="W68" s="18">
        <v>2.2463502999000001E-3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1.25272443332E-2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20.2214864039864</v>
      </c>
      <c r="AW68" s="18">
        <v>0.8352311261994001</v>
      </c>
      <c r="AX68" s="18">
        <v>0</v>
      </c>
      <c r="AY68" s="18">
        <v>0</v>
      </c>
      <c r="AZ68" s="18">
        <v>1.1934611296319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42.932013777287366</v>
      </c>
      <c r="BG68" s="18">
        <v>0.6745331701995001</v>
      </c>
      <c r="BH68" s="18">
        <v>0</v>
      </c>
      <c r="BI68" s="18">
        <v>0</v>
      </c>
      <c r="BJ68" s="18">
        <v>2.0023526540308003</v>
      </c>
      <c r="BK68" s="28">
        <v>69.080447883799764</v>
      </c>
    </row>
    <row r="69" spans="1:63">
      <c r="A69" s="24"/>
      <c r="B69" s="27" t="s">
        <v>144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1.1432330553993002</v>
      </c>
      <c r="I69" s="18">
        <v>0</v>
      </c>
      <c r="J69" s="18">
        <v>0</v>
      </c>
      <c r="K69" s="18">
        <v>0</v>
      </c>
      <c r="L69" s="18">
        <v>4.0664350616666001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0.8850644204985999</v>
      </c>
      <c r="S69" s="18">
        <v>0</v>
      </c>
      <c r="T69" s="18">
        <v>0</v>
      </c>
      <c r="U69" s="18">
        <v>0</v>
      </c>
      <c r="V69" s="18">
        <v>2.63743016664E-2</v>
      </c>
      <c r="W69" s="18">
        <v>1.2780365333300001E-2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0.12984765603319998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4.3322737484624989</v>
      </c>
      <c r="AW69" s="18">
        <v>1.5676007299999999E-2</v>
      </c>
      <c r="AX69" s="18">
        <v>0</v>
      </c>
      <c r="AY69" s="18">
        <v>0</v>
      </c>
      <c r="AZ69" s="18">
        <v>3.1824559699900008E-2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13.551305162017266</v>
      </c>
      <c r="BG69" s="18">
        <v>0.15993850000000001</v>
      </c>
      <c r="BH69" s="18">
        <v>0</v>
      </c>
      <c r="BI69" s="18">
        <v>0</v>
      </c>
      <c r="BJ69" s="18">
        <v>0.26530210566650003</v>
      </c>
      <c r="BK69" s="28">
        <v>24.620054943743565</v>
      </c>
    </row>
    <row r="70" spans="1:63">
      <c r="A70" s="24"/>
      <c r="B70" s="27" t="s">
        <v>145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0.78184509236600008</v>
      </c>
      <c r="I70" s="18">
        <v>0</v>
      </c>
      <c r="J70" s="18">
        <v>0</v>
      </c>
      <c r="K70" s="18">
        <v>0</v>
      </c>
      <c r="L70" s="18">
        <v>4.6916158333199995E-2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0.64254399289899988</v>
      </c>
      <c r="S70" s="18">
        <v>0</v>
      </c>
      <c r="T70" s="18">
        <v>0</v>
      </c>
      <c r="U70" s="18">
        <v>0</v>
      </c>
      <c r="V70" s="18">
        <v>0.10924762583320001</v>
      </c>
      <c r="W70" s="18">
        <v>3.3424983331999999E-3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7.8214467999900006E-2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5.153059085620094</v>
      </c>
      <c r="AW70" s="18">
        <v>6.0404654499899998E-2</v>
      </c>
      <c r="AX70" s="18">
        <v>0</v>
      </c>
      <c r="AY70" s="18">
        <v>0</v>
      </c>
      <c r="AZ70" s="18">
        <v>0.53394624349960018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11.310459983768677</v>
      </c>
      <c r="BG70" s="18">
        <v>0.26739986666660004</v>
      </c>
      <c r="BH70" s="18">
        <v>0</v>
      </c>
      <c r="BI70" s="18">
        <v>0</v>
      </c>
      <c r="BJ70" s="18">
        <v>0.38433303919930001</v>
      </c>
      <c r="BK70" s="28">
        <v>19.371712709018674</v>
      </c>
    </row>
    <row r="71" spans="1:63">
      <c r="A71" s="24"/>
      <c r="B71" s="29" t="s">
        <v>90</v>
      </c>
      <c r="C71" s="18">
        <f t="shared" ref="C71:AH71" si="10">SUM(C62:C70)</f>
        <v>0</v>
      </c>
      <c r="D71" s="18">
        <f t="shared" si="10"/>
        <v>0</v>
      </c>
      <c r="E71" s="18">
        <f t="shared" si="10"/>
        <v>0</v>
      </c>
      <c r="F71" s="18">
        <f t="shared" si="10"/>
        <v>0</v>
      </c>
      <c r="G71" s="18">
        <f t="shared" si="10"/>
        <v>0</v>
      </c>
      <c r="H71" s="18">
        <f t="shared" si="10"/>
        <v>3.939320030794101</v>
      </c>
      <c r="I71" s="18">
        <f t="shared" si="10"/>
        <v>0.52796650000000001</v>
      </c>
      <c r="J71" s="18">
        <f t="shared" si="10"/>
        <v>0</v>
      </c>
      <c r="K71" s="18">
        <f t="shared" si="10"/>
        <v>0</v>
      </c>
      <c r="L71" s="18">
        <f t="shared" si="10"/>
        <v>21.295022904098701</v>
      </c>
      <c r="M71" s="18">
        <f t="shared" si="10"/>
        <v>0</v>
      </c>
      <c r="N71" s="18">
        <f t="shared" si="10"/>
        <v>0</v>
      </c>
      <c r="O71" s="18">
        <f t="shared" si="10"/>
        <v>0</v>
      </c>
      <c r="P71" s="18">
        <f t="shared" si="10"/>
        <v>0</v>
      </c>
      <c r="Q71" s="18">
        <f t="shared" si="10"/>
        <v>0</v>
      </c>
      <c r="R71" s="18">
        <f t="shared" si="10"/>
        <v>4.9117392635907011</v>
      </c>
      <c r="S71" s="18">
        <f t="shared" si="10"/>
        <v>0.2111866</v>
      </c>
      <c r="T71" s="18">
        <f t="shared" si="10"/>
        <v>0</v>
      </c>
      <c r="U71" s="18">
        <f t="shared" si="10"/>
        <v>0</v>
      </c>
      <c r="V71" s="18">
        <f t="shared" si="10"/>
        <v>1.4452248871973998</v>
      </c>
      <c r="W71" s="18">
        <f t="shared" si="10"/>
        <v>0.12735979579869999</v>
      </c>
      <c r="X71" s="18">
        <f t="shared" si="10"/>
        <v>0</v>
      </c>
      <c r="Y71" s="18">
        <f t="shared" si="10"/>
        <v>0</v>
      </c>
      <c r="Z71" s="18">
        <f t="shared" si="10"/>
        <v>0</v>
      </c>
      <c r="AA71" s="18">
        <f t="shared" si="10"/>
        <v>0</v>
      </c>
      <c r="AB71" s="18">
        <f t="shared" si="10"/>
        <v>0</v>
      </c>
      <c r="AC71" s="18">
        <f t="shared" si="10"/>
        <v>0</v>
      </c>
      <c r="AD71" s="18">
        <f t="shared" si="10"/>
        <v>0</v>
      </c>
      <c r="AE71" s="18">
        <f t="shared" si="10"/>
        <v>0</v>
      </c>
      <c r="AF71" s="18">
        <f t="shared" si="10"/>
        <v>0</v>
      </c>
      <c r="AG71" s="18">
        <f t="shared" si="10"/>
        <v>0.75612268169779995</v>
      </c>
      <c r="AH71" s="18">
        <f t="shared" si="10"/>
        <v>0</v>
      </c>
      <c r="AI71" s="18">
        <f t="shared" ref="AI71:BJ71" si="11">SUM(AI62:AI70)</f>
        <v>0</v>
      </c>
      <c r="AJ71" s="18">
        <f t="shared" si="11"/>
        <v>0</v>
      </c>
      <c r="AK71" s="18">
        <f t="shared" si="11"/>
        <v>3.0340926659999998E-4</v>
      </c>
      <c r="AL71" s="18">
        <f t="shared" si="11"/>
        <v>0</v>
      </c>
      <c r="AM71" s="18">
        <f t="shared" si="11"/>
        <v>0</v>
      </c>
      <c r="AN71" s="18">
        <f t="shared" si="11"/>
        <v>0</v>
      </c>
      <c r="AO71" s="18">
        <f t="shared" si="11"/>
        <v>0</v>
      </c>
      <c r="AP71" s="18">
        <f t="shared" si="11"/>
        <v>0</v>
      </c>
      <c r="AQ71" s="18">
        <f t="shared" si="11"/>
        <v>0</v>
      </c>
      <c r="AR71" s="18">
        <f t="shared" si="11"/>
        <v>0</v>
      </c>
      <c r="AS71" s="18">
        <f t="shared" si="11"/>
        <v>0</v>
      </c>
      <c r="AT71" s="18">
        <f t="shared" si="11"/>
        <v>0</v>
      </c>
      <c r="AU71" s="18">
        <f t="shared" si="11"/>
        <v>0</v>
      </c>
      <c r="AV71" s="18">
        <f t="shared" si="11"/>
        <v>175.21293377668775</v>
      </c>
      <c r="AW71" s="18">
        <f t="shared" si="11"/>
        <v>12.670889877628994</v>
      </c>
      <c r="AX71" s="18">
        <f t="shared" si="11"/>
        <v>1.9638236666599997E-2</v>
      </c>
      <c r="AY71" s="18">
        <f t="shared" si="11"/>
        <v>0</v>
      </c>
      <c r="AZ71" s="18">
        <f t="shared" si="11"/>
        <v>22.731197564187994</v>
      </c>
      <c r="BA71" s="18">
        <f t="shared" si="11"/>
        <v>0</v>
      </c>
      <c r="BB71" s="18">
        <f t="shared" si="11"/>
        <v>0</v>
      </c>
      <c r="BC71" s="18">
        <f t="shared" si="11"/>
        <v>0</v>
      </c>
      <c r="BD71" s="18">
        <f t="shared" si="11"/>
        <v>0</v>
      </c>
      <c r="BE71" s="18">
        <f t="shared" si="11"/>
        <v>0</v>
      </c>
      <c r="BF71" s="18">
        <f t="shared" si="11"/>
        <v>328.89297981007996</v>
      </c>
      <c r="BG71" s="18">
        <f t="shared" si="11"/>
        <v>7.7930496907619</v>
      </c>
      <c r="BH71" s="18">
        <f t="shared" si="11"/>
        <v>0.58813178669979993</v>
      </c>
      <c r="BI71" s="18">
        <f t="shared" si="11"/>
        <v>0</v>
      </c>
      <c r="BJ71" s="18">
        <f t="shared" si="11"/>
        <v>21.459373346511903</v>
      </c>
      <c r="BK71" s="28">
        <f t="shared" ref="BK71:BK72" si="12">SUM(C71:BJ71)</f>
        <v>602.58244016166896</v>
      </c>
    </row>
    <row r="72" spans="1:63">
      <c r="A72" s="24"/>
      <c r="B72" s="34" t="s">
        <v>88</v>
      </c>
      <c r="C72" s="30">
        <f t="shared" ref="C72:AH72" si="13">+C60+C71</f>
        <v>0</v>
      </c>
      <c r="D72" s="30">
        <f t="shared" si="13"/>
        <v>0</v>
      </c>
      <c r="E72" s="30">
        <f t="shared" si="13"/>
        <v>0</v>
      </c>
      <c r="F72" s="30">
        <f t="shared" si="13"/>
        <v>0</v>
      </c>
      <c r="G72" s="30">
        <f t="shared" si="13"/>
        <v>0</v>
      </c>
      <c r="H72" s="30">
        <f t="shared" si="13"/>
        <v>4.6563255328588014</v>
      </c>
      <c r="I72" s="30">
        <f t="shared" si="13"/>
        <v>0.5321432985333</v>
      </c>
      <c r="J72" s="30">
        <f t="shared" si="13"/>
        <v>0</v>
      </c>
      <c r="K72" s="30">
        <f t="shared" si="13"/>
        <v>0</v>
      </c>
      <c r="L72" s="30">
        <f t="shared" si="13"/>
        <v>21.327390352031902</v>
      </c>
      <c r="M72" s="30">
        <f t="shared" si="13"/>
        <v>0</v>
      </c>
      <c r="N72" s="30">
        <f t="shared" si="13"/>
        <v>0</v>
      </c>
      <c r="O72" s="30">
        <f t="shared" si="13"/>
        <v>0</v>
      </c>
      <c r="P72" s="30">
        <f t="shared" si="13"/>
        <v>0</v>
      </c>
      <c r="Q72" s="30">
        <f t="shared" si="13"/>
        <v>0</v>
      </c>
      <c r="R72" s="30">
        <f t="shared" si="13"/>
        <v>5.8960891372539006</v>
      </c>
      <c r="S72" s="30">
        <f t="shared" si="13"/>
        <v>0.21152074366660001</v>
      </c>
      <c r="T72" s="30">
        <f t="shared" si="13"/>
        <v>0</v>
      </c>
      <c r="U72" s="30">
        <f t="shared" si="13"/>
        <v>0</v>
      </c>
      <c r="V72" s="30">
        <f t="shared" si="13"/>
        <v>1.4895064605639998</v>
      </c>
      <c r="W72" s="30">
        <f t="shared" si="13"/>
        <v>0.16515150129849998</v>
      </c>
      <c r="X72" s="30">
        <f t="shared" si="13"/>
        <v>0</v>
      </c>
      <c r="Y72" s="30">
        <f t="shared" si="13"/>
        <v>0</v>
      </c>
      <c r="Z72" s="30">
        <f t="shared" si="13"/>
        <v>0</v>
      </c>
      <c r="AA72" s="30">
        <f t="shared" si="13"/>
        <v>0</v>
      </c>
      <c r="AB72" s="30">
        <f t="shared" si="13"/>
        <v>0</v>
      </c>
      <c r="AC72" s="30">
        <f t="shared" si="13"/>
        <v>0</v>
      </c>
      <c r="AD72" s="30">
        <f t="shared" si="13"/>
        <v>0</v>
      </c>
      <c r="AE72" s="30">
        <f t="shared" si="13"/>
        <v>0</v>
      </c>
      <c r="AF72" s="30">
        <f t="shared" si="13"/>
        <v>0</v>
      </c>
      <c r="AG72" s="30">
        <f t="shared" si="13"/>
        <v>1.0076083160636</v>
      </c>
      <c r="AH72" s="30">
        <f t="shared" si="13"/>
        <v>0</v>
      </c>
      <c r="AI72" s="30">
        <f t="shared" ref="AI72:BJ72" si="14">+AI60+AI71</f>
        <v>0</v>
      </c>
      <c r="AJ72" s="30">
        <f t="shared" si="14"/>
        <v>0</v>
      </c>
      <c r="AK72" s="30">
        <f t="shared" si="14"/>
        <v>3.0340926659999998E-4</v>
      </c>
      <c r="AL72" s="30">
        <f t="shared" si="14"/>
        <v>0</v>
      </c>
      <c r="AM72" s="30">
        <f t="shared" si="14"/>
        <v>0</v>
      </c>
      <c r="AN72" s="30">
        <f t="shared" si="14"/>
        <v>0</v>
      </c>
      <c r="AO72" s="30">
        <f t="shared" si="14"/>
        <v>0</v>
      </c>
      <c r="AP72" s="30">
        <f t="shared" si="14"/>
        <v>0</v>
      </c>
      <c r="AQ72" s="30">
        <f t="shared" si="14"/>
        <v>0</v>
      </c>
      <c r="AR72" s="30">
        <f t="shared" si="14"/>
        <v>0</v>
      </c>
      <c r="AS72" s="30">
        <f t="shared" si="14"/>
        <v>0</v>
      </c>
      <c r="AT72" s="30">
        <f t="shared" si="14"/>
        <v>0</v>
      </c>
      <c r="AU72" s="30">
        <f t="shared" si="14"/>
        <v>0</v>
      </c>
      <c r="AV72" s="30">
        <f t="shared" si="14"/>
        <v>256.33509341210913</v>
      </c>
      <c r="AW72" s="30">
        <f t="shared" si="14"/>
        <v>12.867085344162094</v>
      </c>
      <c r="AX72" s="30">
        <f t="shared" si="14"/>
        <v>1.9638236666599997E-2</v>
      </c>
      <c r="AY72" s="30">
        <f t="shared" si="14"/>
        <v>0</v>
      </c>
      <c r="AZ72" s="30">
        <f t="shared" si="14"/>
        <v>28.655714811053691</v>
      </c>
      <c r="BA72" s="30">
        <f t="shared" si="14"/>
        <v>0</v>
      </c>
      <c r="BB72" s="30">
        <f t="shared" si="14"/>
        <v>0</v>
      </c>
      <c r="BC72" s="30">
        <f t="shared" si="14"/>
        <v>0</v>
      </c>
      <c r="BD72" s="30">
        <f t="shared" si="14"/>
        <v>0</v>
      </c>
      <c r="BE72" s="30">
        <f t="shared" si="14"/>
        <v>0</v>
      </c>
      <c r="BF72" s="30">
        <f t="shared" si="14"/>
        <v>452.63049820293475</v>
      </c>
      <c r="BG72" s="30">
        <f t="shared" si="14"/>
        <v>7.9128166806614999</v>
      </c>
      <c r="BH72" s="30">
        <f t="shared" si="14"/>
        <v>0.58813178669979993</v>
      </c>
      <c r="BI72" s="30">
        <f t="shared" si="14"/>
        <v>0</v>
      </c>
      <c r="BJ72" s="30">
        <f t="shared" si="14"/>
        <v>22.981238587010704</v>
      </c>
      <c r="BK72" s="28">
        <f t="shared" si="12"/>
        <v>817.27625581283553</v>
      </c>
    </row>
    <row r="73" spans="1:63" ht="3" customHeight="1">
      <c r="A73" s="24"/>
      <c r="B73" s="26"/>
      <c r="C73" s="76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8"/>
    </row>
    <row r="74" spans="1:63">
      <c r="A74" s="24" t="s">
        <v>18</v>
      </c>
      <c r="B74" s="25" t="s">
        <v>8</v>
      </c>
      <c r="C74" s="76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8"/>
    </row>
    <row r="75" spans="1:63">
      <c r="A75" s="24" t="s">
        <v>80</v>
      </c>
      <c r="B75" s="26" t="s">
        <v>19</v>
      </c>
      <c r="C75" s="76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8"/>
    </row>
    <row r="76" spans="1:63">
      <c r="A76" s="24"/>
      <c r="B76" s="27" t="s">
        <v>146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0.1304371236662</v>
      </c>
      <c r="I76" s="18">
        <v>0</v>
      </c>
      <c r="J76" s="18">
        <v>0</v>
      </c>
      <c r="K76" s="18">
        <v>0</v>
      </c>
      <c r="L76" s="18">
        <v>0.31511565749980003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0.20297444923240002</v>
      </c>
      <c r="S76" s="18">
        <v>0</v>
      </c>
      <c r="T76" s="18">
        <v>0</v>
      </c>
      <c r="U76" s="18">
        <v>0</v>
      </c>
      <c r="V76" s="18">
        <v>1.8323568299799999E-2</v>
      </c>
      <c r="W76" s="18">
        <v>5.8324436660000005E-4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1.0229717033300001E-2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9.3494258937160417</v>
      </c>
      <c r="AW76" s="18">
        <v>0.74269278663229987</v>
      </c>
      <c r="AX76" s="18">
        <v>0</v>
      </c>
      <c r="AY76" s="18">
        <v>0</v>
      </c>
      <c r="AZ76" s="18">
        <v>0.6627081713991001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10.701303905989811</v>
      </c>
      <c r="BG76" s="18">
        <v>0.12301148099980001</v>
      </c>
      <c r="BH76" s="18">
        <v>0</v>
      </c>
      <c r="BI76" s="18">
        <v>0</v>
      </c>
      <c r="BJ76" s="18">
        <v>1.6356726273981999</v>
      </c>
      <c r="BK76" s="28">
        <v>23.892478626233355</v>
      </c>
    </row>
    <row r="77" spans="1:63">
      <c r="A77" s="24"/>
      <c r="B77" s="34" t="s">
        <v>87</v>
      </c>
      <c r="C77" s="30">
        <f>+C76</f>
        <v>0</v>
      </c>
      <c r="D77" s="30">
        <f t="shared" ref="D77:BJ77" si="15">+D76</f>
        <v>0</v>
      </c>
      <c r="E77" s="30">
        <f t="shared" si="15"/>
        <v>0</v>
      </c>
      <c r="F77" s="30">
        <f t="shared" si="15"/>
        <v>0</v>
      </c>
      <c r="G77" s="30">
        <f t="shared" si="15"/>
        <v>0</v>
      </c>
      <c r="H77" s="30">
        <f t="shared" si="15"/>
        <v>0.1304371236662</v>
      </c>
      <c r="I77" s="30">
        <f t="shared" si="15"/>
        <v>0</v>
      </c>
      <c r="J77" s="30">
        <f t="shared" si="15"/>
        <v>0</v>
      </c>
      <c r="K77" s="30">
        <f t="shared" si="15"/>
        <v>0</v>
      </c>
      <c r="L77" s="30">
        <f t="shared" si="15"/>
        <v>0.31511565749980003</v>
      </c>
      <c r="M77" s="30">
        <f t="shared" si="15"/>
        <v>0</v>
      </c>
      <c r="N77" s="30">
        <f t="shared" si="15"/>
        <v>0</v>
      </c>
      <c r="O77" s="30">
        <f t="shared" si="15"/>
        <v>0</v>
      </c>
      <c r="P77" s="30">
        <f t="shared" si="15"/>
        <v>0</v>
      </c>
      <c r="Q77" s="30">
        <f t="shared" si="15"/>
        <v>0</v>
      </c>
      <c r="R77" s="30">
        <f t="shared" si="15"/>
        <v>0.20297444923240002</v>
      </c>
      <c r="S77" s="30">
        <f t="shared" si="15"/>
        <v>0</v>
      </c>
      <c r="T77" s="30">
        <f t="shared" si="15"/>
        <v>0</v>
      </c>
      <c r="U77" s="30">
        <f t="shared" si="15"/>
        <v>0</v>
      </c>
      <c r="V77" s="30">
        <f t="shared" si="15"/>
        <v>1.8323568299799999E-2</v>
      </c>
      <c r="W77" s="30">
        <f t="shared" si="15"/>
        <v>5.8324436660000005E-4</v>
      </c>
      <c r="X77" s="30">
        <f t="shared" si="15"/>
        <v>0</v>
      </c>
      <c r="Y77" s="30">
        <f t="shared" si="15"/>
        <v>0</v>
      </c>
      <c r="Z77" s="30">
        <f t="shared" si="15"/>
        <v>0</v>
      </c>
      <c r="AA77" s="30">
        <f t="shared" si="15"/>
        <v>0</v>
      </c>
      <c r="AB77" s="30">
        <f t="shared" si="15"/>
        <v>0</v>
      </c>
      <c r="AC77" s="30">
        <f t="shared" si="15"/>
        <v>0</v>
      </c>
      <c r="AD77" s="30">
        <f t="shared" si="15"/>
        <v>0</v>
      </c>
      <c r="AE77" s="30">
        <f t="shared" si="15"/>
        <v>0</v>
      </c>
      <c r="AF77" s="30">
        <f t="shared" si="15"/>
        <v>0</v>
      </c>
      <c r="AG77" s="30">
        <f t="shared" si="15"/>
        <v>1.0229717033300001E-2</v>
      </c>
      <c r="AH77" s="30">
        <f t="shared" si="15"/>
        <v>0</v>
      </c>
      <c r="AI77" s="30">
        <f t="shared" si="15"/>
        <v>0</v>
      </c>
      <c r="AJ77" s="30">
        <f t="shared" si="15"/>
        <v>0</v>
      </c>
      <c r="AK77" s="30">
        <f t="shared" si="15"/>
        <v>0</v>
      </c>
      <c r="AL77" s="30">
        <f t="shared" si="15"/>
        <v>0</v>
      </c>
      <c r="AM77" s="30">
        <f t="shared" si="15"/>
        <v>0</v>
      </c>
      <c r="AN77" s="30">
        <f t="shared" si="15"/>
        <v>0</v>
      </c>
      <c r="AO77" s="30">
        <f t="shared" si="15"/>
        <v>0</v>
      </c>
      <c r="AP77" s="30">
        <f t="shared" si="15"/>
        <v>0</v>
      </c>
      <c r="AQ77" s="30">
        <f t="shared" si="15"/>
        <v>0</v>
      </c>
      <c r="AR77" s="30">
        <f t="shared" si="15"/>
        <v>0</v>
      </c>
      <c r="AS77" s="30">
        <f t="shared" si="15"/>
        <v>0</v>
      </c>
      <c r="AT77" s="30">
        <f t="shared" si="15"/>
        <v>0</v>
      </c>
      <c r="AU77" s="30">
        <f t="shared" si="15"/>
        <v>0</v>
      </c>
      <c r="AV77" s="30">
        <f t="shared" si="15"/>
        <v>9.3494258937160417</v>
      </c>
      <c r="AW77" s="30">
        <f t="shared" si="15"/>
        <v>0.74269278663229987</v>
      </c>
      <c r="AX77" s="30">
        <f t="shared" si="15"/>
        <v>0</v>
      </c>
      <c r="AY77" s="30">
        <f t="shared" si="15"/>
        <v>0</v>
      </c>
      <c r="AZ77" s="30">
        <f t="shared" si="15"/>
        <v>0.6627081713991001</v>
      </c>
      <c r="BA77" s="30">
        <f t="shared" si="15"/>
        <v>0</v>
      </c>
      <c r="BB77" s="30">
        <f t="shared" si="15"/>
        <v>0</v>
      </c>
      <c r="BC77" s="30">
        <f t="shared" si="15"/>
        <v>0</v>
      </c>
      <c r="BD77" s="30">
        <f t="shared" si="15"/>
        <v>0</v>
      </c>
      <c r="BE77" s="30">
        <f t="shared" si="15"/>
        <v>0</v>
      </c>
      <c r="BF77" s="30">
        <f t="shared" si="15"/>
        <v>10.701303905989811</v>
      </c>
      <c r="BG77" s="30">
        <f t="shared" si="15"/>
        <v>0.12301148099980001</v>
      </c>
      <c r="BH77" s="30">
        <f t="shared" si="15"/>
        <v>0</v>
      </c>
      <c r="BI77" s="30">
        <f t="shared" si="15"/>
        <v>0</v>
      </c>
      <c r="BJ77" s="30">
        <f t="shared" si="15"/>
        <v>1.6356726273981999</v>
      </c>
      <c r="BK77" s="28">
        <f>SUM(C77:BJ77)</f>
        <v>23.892478626233355</v>
      </c>
    </row>
    <row r="78" spans="1:63" ht="2.25" customHeight="1">
      <c r="A78" s="24"/>
      <c r="B78" s="26"/>
      <c r="C78" s="76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8"/>
    </row>
    <row r="79" spans="1:63">
      <c r="A79" s="24" t="s">
        <v>4</v>
      </c>
      <c r="B79" s="25" t="s">
        <v>9</v>
      </c>
      <c r="C79" s="76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8"/>
    </row>
    <row r="80" spans="1:63">
      <c r="A80" s="24" t="s">
        <v>80</v>
      </c>
      <c r="B80" s="26" t="s">
        <v>20</v>
      </c>
      <c r="C80" s="76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8"/>
    </row>
    <row r="81" spans="1:63">
      <c r="A81" s="24"/>
      <c r="B81" s="29" t="s">
        <v>40</v>
      </c>
      <c r="C81" s="31"/>
      <c r="D81" s="48"/>
      <c r="E81" s="48"/>
      <c r="F81" s="48"/>
      <c r="G81" s="49"/>
      <c r="H81" s="31"/>
      <c r="I81" s="48"/>
      <c r="J81" s="48"/>
      <c r="K81" s="48"/>
      <c r="L81" s="49"/>
      <c r="M81" s="31"/>
      <c r="N81" s="48"/>
      <c r="O81" s="48"/>
      <c r="P81" s="48"/>
      <c r="Q81" s="49"/>
      <c r="R81" s="31"/>
      <c r="S81" s="48"/>
      <c r="T81" s="48"/>
      <c r="U81" s="48"/>
      <c r="V81" s="49"/>
      <c r="W81" s="31"/>
      <c r="X81" s="48"/>
      <c r="Y81" s="48"/>
      <c r="Z81" s="48"/>
      <c r="AA81" s="49"/>
      <c r="AB81" s="31"/>
      <c r="AC81" s="48"/>
      <c r="AD81" s="48"/>
      <c r="AE81" s="48"/>
      <c r="AF81" s="49"/>
      <c r="AG81" s="31"/>
      <c r="AH81" s="48"/>
      <c r="AI81" s="48"/>
      <c r="AJ81" s="48"/>
      <c r="AK81" s="49"/>
      <c r="AL81" s="31"/>
      <c r="AM81" s="48"/>
      <c r="AN81" s="48"/>
      <c r="AO81" s="48"/>
      <c r="AP81" s="49"/>
      <c r="AQ81" s="31"/>
      <c r="AR81" s="48"/>
      <c r="AS81" s="48"/>
      <c r="AT81" s="48"/>
      <c r="AU81" s="49"/>
      <c r="AV81" s="31"/>
      <c r="AW81" s="48"/>
      <c r="AX81" s="48"/>
      <c r="AY81" s="48"/>
      <c r="AZ81" s="49"/>
      <c r="BA81" s="31"/>
      <c r="BB81" s="48"/>
      <c r="BC81" s="48"/>
      <c r="BD81" s="48"/>
      <c r="BE81" s="49"/>
      <c r="BF81" s="31"/>
      <c r="BG81" s="48"/>
      <c r="BH81" s="48"/>
      <c r="BI81" s="48"/>
      <c r="BJ81" s="49"/>
      <c r="BK81" s="50"/>
    </row>
    <row r="82" spans="1:63">
      <c r="A82" s="24"/>
      <c r="B82" s="29" t="s">
        <v>89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31">
        <v>0</v>
      </c>
      <c r="AS82" s="31">
        <v>0</v>
      </c>
      <c r="AT82" s="31">
        <v>0</v>
      </c>
      <c r="AU82" s="31">
        <v>0</v>
      </c>
      <c r="AV82" s="31">
        <v>0</v>
      </c>
      <c r="AW82" s="31">
        <v>0</v>
      </c>
      <c r="AX82" s="31">
        <v>0</v>
      </c>
      <c r="AY82" s="31">
        <v>0</v>
      </c>
      <c r="AZ82" s="31">
        <v>0</v>
      </c>
      <c r="BA82" s="31">
        <v>0</v>
      </c>
      <c r="BB82" s="31">
        <v>0</v>
      </c>
      <c r="BC82" s="31">
        <v>0</v>
      </c>
      <c r="BD82" s="31">
        <v>0</v>
      </c>
      <c r="BE82" s="31">
        <v>0</v>
      </c>
      <c r="BF82" s="31">
        <v>0</v>
      </c>
      <c r="BG82" s="31">
        <v>0</v>
      </c>
      <c r="BH82" s="31">
        <v>0</v>
      </c>
      <c r="BI82" s="31">
        <v>0</v>
      </c>
      <c r="BJ82" s="31">
        <v>0</v>
      </c>
      <c r="BK82" s="28">
        <f>SUM(C82:BJ82)</f>
        <v>0</v>
      </c>
    </row>
    <row r="83" spans="1:63">
      <c r="A83" s="24" t="s">
        <v>81</v>
      </c>
      <c r="B83" s="26" t="s">
        <v>21</v>
      </c>
      <c r="C83" s="76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8"/>
    </row>
    <row r="84" spans="1:63">
      <c r="A84" s="24"/>
      <c r="B84" s="29" t="s">
        <v>40</v>
      </c>
      <c r="C84" s="31"/>
      <c r="D84" s="48"/>
      <c r="E84" s="48"/>
      <c r="F84" s="48"/>
      <c r="G84" s="49"/>
      <c r="H84" s="31"/>
      <c r="I84" s="48"/>
      <c r="J84" s="48"/>
      <c r="K84" s="48"/>
      <c r="L84" s="49"/>
      <c r="M84" s="31"/>
      <c r="N84" s="48"/>
      <c r="O84" s="48"/>
      <c r="P84" s="48"/>
      <c r="Q84" s="49"/>
      <c r="R84" s="31"/>
      <c r="S84" s="48"/>
      <c r="T84" s="48"/>
      <c r="U84" s="48"/>
      <c r="V84" s="49"/>
      <c r="W84" s="31"/>
      <c r="X84" s="48"/>
      <c r="Y84" s="48"/>
      <c r="Z84" s="48"/>
      <c r="AA84" s="49"/>
      <c r="AB84" s="31"/>
      <c r="AC84" s="48"/>
      <c r="AD84" s="48"/>
      <c r="AE84" s="48"/>
      <c r="AF84" s="49"/>
      <c r="AG84" s="31"/>
      <c r="AH84" s="48"/>
      <c r="AI84" s="48"/>
      <c r="AJ84" s="48"/>
      <c r="AK84" s="49"/>
      <c r="AL84" s="31"/>
      <c r="AM84" s="48"/>
      <c r="AN84" s="48"/>
      <c r="AO84" s="48"/>
      <c r="AP84" s="49"/>
      <c r="AQ84" s="31"/>
      <c r="AR84" s="48"/>
      <c r="AS84" s="48"/>
      <c r="AT84" s="48"/>
      <c r="AU84" s="49"/>
      <c r="AV84" s="31"/>
      <c r="AW84" s="48"/>
      <c r="AX84" s="48"/>
      <c r="AY84" s="48"/>
      <c r="AZ84" s="49"/>
      <c r="BA84" s="31"/>
      <c r="BB84" s="48"/>
      <c r="BC84" s="48"/>
      <c r="BD84" s="48"/>
      <c r="BE84" s="49"/>
      <c r="BF84" s="31"/>
      <c r="BG84" s="48"/>
      <c r="BH84" s="48"/>
      <c r="BI84" s="48"/>
      <c r="BJ84" s="49"/>
      <c r="BK84" s="50"/>
    </row>
    <row r="85" spans="1:63">
      <c r="A85" s="24"/>
      <c r="B85" s="29" t="s">
        <v>90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31">
        <v>0</v>
      </c>
      <c r="AJ85" s="31">
        <v>0</v>
      </c>
      <c r="AK85" s="31">
        <v>0</v>
      </c>
      <c r="AL85" s="31">
        <v>0</v>
      </c>
      <c r="AM85" s="31">
        <v>0</v>
      </c>
      <c r="AN85" s="31">
        <v>0</v>
      </c>
      <c r="AO85" s="31">
        <v>0</v>
      </c>
      <c r="AP85" s="31">
        <v>0</v>
      </c>
      <c r="AQ85" s="31">
        <v>0</v>
      </c>
      <c r="AR85" s="31">
        <v>0</v>
      </c>
      <c r="AS85" s="31">
        <v>0</v>
      </c>
      <c r="AT85" s="31">
        <v>0</v>
      </c>
      <c r="AU85" s="31">
        <v>0</v>
      </c>
      <c r="AV85" s="31">
        <v>0</v>
      </c>
      <c r="AW85" s="31">
        <v>0</v>
      </c>
      <c r="AX85" s="31">
        <v>0</v>
      </c>
      <c r="AY85" s="31">
        <v>0</v>
      </c>
      <c r="AZ85" s="31">
        <v>0</v>
      </c>
      <c r="BA85" s="31">
        <v>0</v>
      </c>
      <c r="BB85" s="31">
        <v>0</v>
      </c>
      <c r="BC85" s="31">
        <v>0</v>
      </c>
      <c r="BD85" s="31">
        <v>0</v>
      </c>
      <c r="BE85" s="31">
        <v>0</v>
      </c>
      <c r="BF85" s="31">
        <v>0</v>
      </c>
      <c r="BG85" s="31">
        <v>0</v>
      </c>
      <c r="BH85" s="31">
        <v>0</v>
      </c>
      <c r="BI85" s="31">
        <v>0</v>
      </c>
      <c r="BJ85" s="31">
        <v>0</v>
      </c>
      <c r="BK85" s="28">
        <f t="shared" ref="BK85:BK86" si="16">SUM(C85:BJ85)</f>
        <v>0</v>
      </c>
    </row>
    <row r="86" spans="1:63">
      <c r="A86" s="24"/>
      <c r="B86" s="34" t="s">
        <v>88</v>
      </c>
      <c r="C86" s="31">
        <f>+C82+C85</f>
        <v>0</v>
      </c>
      <c r="D86" s="31">
        <f t="shared" ref="D86:BJ86" si="17">+D82+D85</f>
        <v>0</v>
      </c>
      <c r="E86" s="31">
        <f t="shared" si="17"/>
        <v>0</v>
      </c>
      <c r="F86" s="31">
        <f t="shared" si="17"/>
        <v>0</v>
      </c>
      <c r="G86" s="31">
        <f t="shared" si="17"/>
        <v>0</v>
      </c>
      <c r="H86" s="31">
        <f t="shared" si="17"/>
        <v>0</v>
      </c>
      <c r="I86" s="31">
        <f t="shared" si="17"/>
        <v>0</v>
      </c>
      <c r="J86" s="31">
        <f t="shared" si="17"/>
        <v>0</v>
      </c>
      <c r="K86" s="31">
        <f t="shared" si="17"/>
        <v>0</v>
      </c>
      <c r="L86" s="31">
        <f t="shared" si="17"/>
        <v>0</v>
      </c>
      <c r="M86" s="31">
        <f t="shared" si="17"/>
        <v>0</v>
      </c>
      <c r="N86" s="31">
        <f t="shared" si="17"/>
        <v>0</v>
      </c>
      <c r="O86" s="31">
        <f t="shared" si="17"/>
        <v>0</v>
      </c>
      <c r="P86" s="31">
        <f t="shared" si="17"/>
        <v>0</v>
      </c>
      <c r="Q86" s="31">
        <f t="shared" si="17"/>
        <v>0</v>
      </c>
      <c r="R86" s="31">
        <f t="shared" si="17"/>
        <v>0</v>
      </c>
      <c r="S86" s="31">
        <f t="shared" si="17"/>
        <v>0</v>
      </c>
      <c r="T86" s="31">
        <f t="shared" si="17"/>
        <v>0</v>
      </c>
      <c r="U86" s="31">
        <f t="shared" si="17"/>
        <v>0</v>
      </c>
      <c r="V86" s="31">
        <f t="shared" si="17"/>
        <v>0</v>
      </c>
      <c r="W86" s="31">
        <f t="shared" si="17"/>
        <v>0</v>
      </c>
      <c r="X86" s="31">
        <f t="shared" si="17"/>
        <v>0</v>
      </c>
      <c r="Y86" s="31">
        <f t="shared" si="17"/>
        <v>0</v>
      </c>
      <c r="Z86" s="31">
        <f t="shared" si="17"/>
        <v>0</v>
      </c>
      <c r="AA86" s="31">
        <f t="shared" si="17"/>
        <v>0</v>
      </c>
      <c r="AB86" s="31">
        <f t="shared" si="17"/>
        <v>0</v>
      </c>
      <c r="AC86" s="31">
        <f t="shared" si="17"/>
        <v>0</v>
      </c>
      <c r="AD86" s="31">
        <f t="shared" si="17"/>
        <v>0</v>
      </c>
      <c r="AE86" s="31">
        <f t="shared" si="17"/>
        <v>0</v>
      </c>
      <c r="AF86" s="31">
        <f t="shared" si="17"/>
        <v>0</v>
      </c>
      <c r="AG86" s="31">
        <f t="shared" si="17"/>
        <v>0</v>
      </c>
      <c r="AH86" s="31">
        <f t="shared" si="17"/>
        <v>0</v>
      </c>
      <c r="AI86" s="31">
        <f t="shared" si="17"/>
        <v>0</v>
      </c>
      <c r="AJ86" s="31">
        <f t="shared" si="17"/>
        <v>0</v>
      </c>
      <c r="AK86" s="31">
        <f t="shared" si="17"/>
        <v>0</v>
      </c>
      <c r="AL86" s="31">
        <f t="shared" si="17"/>
        <v>0</v>
      </c>
      <c r="AM86" s="31">
        <f t="shared" si="17"/>
        <v>0</v>
      </c>
      <c r="AN86" s="31">
        <f t="shared" si="17"/>
        <v>0</v>
      </c>
      <c r="AO86" s="31">
        <f t="shared" si="17"/>
        <v>0</v>
      </c>
      <c r="AP86" s="31">
        <f t="shared" si="17"/>
        <v>0</v>
      </c>
      <c r="AQ86" s="31">
        <f t="shared" si="17"/>
        <v>0</v>
      </c>
      <c r="AR86" s="31">
        <f t="shared" si="17"/>
        <v>0</v>
      </c>
      <c r="AS86" s="31">
        <f t="shared" si="17"/>
        <v>0</v>
      </c>
      <c r="AT86" s="31">
        <f t="shared" si="17"/>
        <v>0</v>
      </c>
      <c r="AU86" s="31">
        <f t="shared" si="17"/>
        <v>0</v>
      </c>
      <c r="AV86" s="31">
        <f t="shared" si="17"/>
        <v>0</v>
      </c>
      <c r="AW86" s="31">
        <f t="shared" si="17"/>
        <v>0</v>
      </c>
      <c r="AX86" s="31">
        <f t="shared" si="17"/>
        <v>0</v>
      </c>
      <c r="AY86" s="31">
        <f t="shared" si="17"/>
        <v>0</v>
      </c>
      <c r="AZ86" s="31">
        <f t="shared" si="17"/>
        <v>0</v>
      </c>
      <c r="BA86" s="31">
        <f t="shared" si="17"/>
        <v>0</v>
      </c>
      <c r="BB86" s="31">
        <f t="shared" si="17"/>
        <v>0</v>
      </c>
      <c r="BC86" s="31">
        <f t="shared" si="17"/>
        <v>0</v>
      </c>
      <c r="BD86" s="31">
        <f t="shared" si="17"/>
        <v>0</v>
      </c>
      <c r="BE86" s="31">
        <f t="shared" si="17"/>
        <v>0</v>
      </c>
      <c r="BF86" s="31">
        <f t="shared" si="17"/>
        <v>0</v>
      </c>
      <c r="BG86" s="31">
        <f t="shared" si="17"/>
        <v>0</v>
      </c>
      <c r="BH86" s="31">
        <f t="shared" si="17"/>
        <v>0</v>
      </c>
      <c r="BI86" s="31">
        <f t="shared" si="17"/>
        <v>0</v>
      </c>
      <c r="BJ86" s="31">
        <f t="shared" si="17"/>
        <v>0</v>
      </c>
      <c r="BK86" s="28">
        <f t="shared" si="16"/>
        <v>0</v>
      </c>
    </row>
    <row r="87" spans="1:63" ht="4.5" customHeight="1">
      <c r="A87" s="24"/>
      <c r="B87" s="26"/>
      <c r="C87" s="76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8"/>
    </row>
    <row r="88" spans="1:63">
      <c r="A88" s="24" t="s">
        <v>22</v>
      </c>
      <c r="B88" s="25" t="s">
        <v>23</v>
      </c>
      <c r="C88" s="76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8"/>
    </row>
    <row r="89" spans="1:63">
      <c r="A89" s="24" t="s">
        <v>80</v>
      </c>
      <c r="B89" s="26" t="s">
        <v>24</v>
      </c>
      <c r="C89" s="76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8"/>
    </row>
    <row r="90" spans="1:63">
      <c r="A90" s="24"/>
      <c r="B90" s="29" t="s">
        <v>40</v>
      </c>
      <c r="C90" s="31"/>
      <c r="D90" s="48"/>
      <c r="E90" s="48"/>
      <c r="F90" s="48"/>
      <c r="G90" s="49"/>
      <c r="H90" s="31"/>
      <c r="I90" s="48"/>
      <c r="J90" s="48"/>
      <c r="K90" s="48"/>
      <c r="L90" s="49"/>
      <c r="M90" s="31"/>
      <c r="N90" s="48"/>
      <c r="O90" s="48"/>
      <c r="P90" s="48"/>
      <c r="Q90" s="49"/>
      <c r="R90" s="31"/>
      <c r="S90" s="48"/>
      <c r="T90" s="48"/>
      <c r="U90" s="48"/>
      <c r="V90" s="49"/>
      <c r="W90" s="31"/>
      <c r="X90" s="48"/>
      <c r="Y90" s="48"/>
      <c r="Z90" s="48"/>
      <c r="AA90" s="49"/>
      <c r="AB90" s="31"/>
      <c r="AC90" s="48"/>
      <c r="AD90" s="48"/>
      <c r="AE90" s="48"/>
      <c r="AF90" s="49"/>
      <c r="AG90" s="31"/>
      <c r="AH90" s="48"/>
      <c r="AI90" s="48"/>
      <c r="AJ90" s="48"/>
      <c r="AK90" s="49"/>
      <c r="AL90" s="31"/>
      <c r="AM90" s="48"/>
      <c r="AN90" s="48"/>
      <c r="AO90" s="48"/>
      <c r="AP90" s="49"/>
      <c r="AQ90" s="31"/>
      <c r="AR90" s="48"/>
      <c r="AS90" s="48"/>
      <c r="AT90" s="48"/>
      <c r="AU90" s="49"/>
      <c r="AV90" s="31"/>
      <c r="AW90" s="48"/>
      <c r="AX90" s="48"/>
      <c r="AY90" s="48"/>
      <c r="AZ90" s="49"/>
      <c r="BA90" s="31"/>
      <c r="BB90" s="48"/>
      <c r="BC90" s="48"/>
      <c r="BD90" s="48"/>
      <c r="BE90" s="49"/>
      <c r="BF90" s="31"/>
      <c r="BG90" s="48"/>
      <c r="BH90" s="48"/>
      <c r="BI90" s="48"/>
      <c r="BJ90" s="49"/>
      <c r="BK90" s="50"/>
    </row>
    <row r="91" spans="1:63">
      <c r="A91" s="24"/>
      <c r="B91" s="34" t="s">
        <v>87</v>
      </c>
      <c r="C91" s="31"/>
      <c r="D91" s="48"/>
      <c r="E91" s="48"/>
      <c r="F91" s="48"/>
      <c r="G91" s="49"/>
      <c r="H91" s="31"/>
      <c r="I91" s="48"/>
      <c r="J91" s="48"/>
      <c r="K91" s="48"/>
      <c r="L91" s="49"/>
      <c r="M91" s="31"/>
      <c r="N91" s="48"/>
      <c r="O91" s="48"/>
      <c r="P91" s="48"/>
      <c r="Q91" s="49"/>
      <c r="R91" s="31"/>
      <c r="S91" s="48"/>
      <c r="T91" s="48"/>
      <c r="U91" s="48"/>
      <c r="V91" s="49"/>
      <c r="W91" s="31"/>
      <c r="X91" s="48"/>
      <c r="Y91" s="48"/>
      <c r="Z91" s="48"/>
      <c r="AA91" s="49"/>
      <c r="AB91" s="31"/>
      <c r="AC91" s="48"/>
      <c r="AD91" s="48"/>
      <c r="AE91" s="48"/>
      <c r="AF91" s="49"/>
      <c r="AG91" s="31"/>
      <c r="AH91" s="48"/>
      <c r="AI91" s="48"/>
      <c r="AJ91" s="48"/>
      <c r="AK91" s="49"/>
      <c r="AL91" s="31"/>
      <c r="AM91" s="48"/>
      <c r="AN91" s="48"/>
      <c r="AO91" s="48"/>
      <c r="AP91" s="49"/>
      <c r="AQ91" s="31"/>
      <c r="AR91" s="48"/>
      <c r="AS91" s="48"/>
      <c r="AT91" s="48"/>
      <c r="AU91" s="49"/>
      <c r="AV91" s="31"/>
      <c r="AW91" s="48"/>
      <c r="AX91" s="48"/>
      <c r="AY91" s="48"/>
      <c r="AZ91" s="49"/>
      <c r="BA91" s="31"/>
      <c r="BB91" s="48"/>
      <c r="BC91" s="48"/>
      <c r="BD91" s="48"/>
      <c r="BE91" s="49"/>
      <c r="BF91" s="31"/>
      <c r="BG91" s="48"/>
      <c r="BH91" s="48"/>
      <c r="BI91" s="48"/>
      <c r="BJ91" s="49"/>
      <c r="BK91" s="50"/>
    </row>
    <row r="92" spans="1:63" ht="4.5" customHeight="1">
      <c r="A92" s="24"/>
      <c r="B92" s="51"/>
      <c r="C92" s="76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8"/>
    </row>
    <row r="93" spans="1:63">
      <c r="A93" s="24"/>
      <c r="B93" s="52" t="s">
        <v>103</v>
      </c>
      <c r="C93" s="53">
        <f t="shared" ref="C93:AH93" si="18">+C54+C72+C77</f>
        <v>0</v>
      </c>
      <c r="D93" s="53">
        <f t="shared" si="18"/>
        <v>0</v>
      </c>
      <c r="E93" s="53">
        <f t="shared" si="18"/>
        <v>0</v>
      </c>
      <c r="F93" s="53">
        <f t="shared" si="18"/>
        <v>0</v>
      </c>
      <c r="G93" s="53">
        <f t="shared" si="18"/>
        <v>0</v>
      </c>
      <c r="H93" s="53">
        <f t="shared" si="18"/>
        <v>24.375564808121073</v>
      </c>
      <c r="I93" s="53">
        <f t="shared" si="18"/>
        <v>2468.7946809816285</v>
      </c>
      <c r="J93" s="53">
        <f t="shared" si="18"/>
        <v>939.38559332983266</v>
      </c>
      <c r="K93" s="53">
        <f t="shared" si="18"/>
        <v>0</v>
      </c>
      <c r="L93" s="53">
        <f t="shared" si="18"/>
        <v>657.80300228395652</v>
      </c>
      <c r="M93" s="53">
        <f t="shared" si="18"/>
        <v>0</v>
      </c>
      <c r="N93" s="53">
        <f t="shared" si="18"/>
        <v>0</v>
      </c>
      <c r="O93" s="53">
        <f t="shared" si="18"/>
        <v>0</v>
      </c>
      <c r="P93" s="53">
        <f t="shared" si="18"/>
        <v>0</v>
      </c>
      <c r="Q93" s="53">
        <f t="shared" si="18"/>
        <v>0</v>
      </c>
      <c r="R93" s="53">
        <f t="shared" si="18"/>
        <v>31.45714002427772</v>
      </c>
      <c r="S93" s="53">
        <f t="shared" si="18"/>
        <v>155.08673372316434</v>
      </c>
      <c r="T93" s="53">
        <f t="shared" si="18"/>
        <v>215.6339156915659</v>
      </c>
      <c r="U93" s="53">
        <f t="shared" si="18"/>
        <v>26.587110426866602</v>
      </c>
      <c r="V93" s="53">
        <f t="shared" si="18"/>
        <v>51.404315805423202</v>
      </c>
      <c r="W93" s="53">
        <f t="shared" si="18"/>
        <v>0.65076140219709988</v>
      </c>
      <c r="X93" s="53">
        <f t="shared" si="18"/>
        <v>28.447230013999999</v>
      </c>
      <c r="Y93" s="53">
        <f t="shared" si="18"/>
        <v>0</v>
      </c>
      <c r="Z93" s="53">
        <f t="shared" si="18"/>
        <v>0</v>
      </c>
      <c r="AA93" s="53">
        <f t="shared" si="18"/>
        <v>5.8531361199900003E-2</v>
      </c>
      <c r="AB93" s="53">
        <f t="shared" si="18"/>
        <v>0</v>
      </c>
      <c r="AC93" s="53">
        <f t="shared" si="18"/>
        <v>0</v>
      </c>
      <c r="AD93" s="53">
        <f t="shared" si="18"/>
        <v>0</v>
      </c>
      <c r="AE93" s="53">
        <f t="shared" si="18"/>
        <v>0</v>
      </c>
      <c r="AF93" s="53">
        <f t="shared" si="18"/>
        <v>0</v>
      </c>
      <c r="AG93" s="53">
        <f t="shared" si="18"/>
        <v>2.8486747266278001</v>
      </c>
      <c r="AH93" s="53">
        <f t="shared" si="18"/>
        <v>0.45840741213319997</v>
      </c>
      <c r="AI93" s="53">
        <f t="shared" ref="AI93:BJ93" si="19">+AI54+AI72+AI77</f>
        <v>5.3016833333000002E-3</v>
      </c>
      <c r="AJ93" s="53">
        <f t="shared" si="19"/>
        <v>0</v>
      </c>
      <c r="AK93" s="53">
        <f t="shared" si="19"/>
        <v>3.0552244032658997</v>
      </c>
      <c r="AL93" s="53">
        <f t="shared" si="19"/>
        <v>0</v>
      </c>
      <c r="AM93" s="53">
        <f t="shared" si="19"/>
        <v>0</v>
      </c>
      <c r="AN93" s="53">
        <f t="shared" si="19"/>
        <v>0</v>
      </c>
      <c r="AO93" s="53">
        <f t="shared" si="19"/>
        <v>0</v>
      </c>
      <c r="AP93" s="53">
        <f t="shared" si="19"/>
        <v>0</v>
      </c>
      <c r="AQ93" s="53">
        <f t="shared" si="19"/>
        <v>0</v>
      </c>
      <c r="AR93" s="53">
        <f t="shared" si="19"/>
        <v>0</v>
      </c>
      <c r="AS93" s="53">
        <f t="shared" si="19"/>
        <v>0</v>
      </c>
      <c r="AT93" s="53">
        <f t="shared" si="19"/>
        <v>0</v>
      </c>
      <c r="AU93" s="53">
        <f t="shared" si="19"/>
        <v>0</v>
      </c>
      <c r="AV93" s="53">
        <f t="shared" si="19"/>
        <v>441.70295685624859</v>
      </c>
      <c r="AW93" s="53">
        <f t="shared" si="19"/>
        <v>1119.6547417028401</v>
      </c>
      <c r="AX93" s="53">
        <f t="shared" si="19"/>
        <v>104.40246802949916</v>
      </c>
      <c r="AY93" s="53">
        <f t="shared" si="19"/>
        <v>0</v>
      </c>
      <c r="AZ93" s="53">
        <f t="shared" si="19"/>
        <v>511.37285144434134</v>
      </c>
      <c r="BA93" s="53">
        <f t="shared" si="19"/>
        <v>0</v>
      </c>
      <c r="BB93" s="53">
        <f t="shared" si="19"/>
        <v>0</v>
      </c>
      <c r="BC93" s="53">
        <f t="shared" si="19"/>
        <v>0</v>
      </c>
      <c r="BD93" s="53">
        <f t="shared" si="19"/>
        <v>0</v>
      </c>
      <c r="BE93" s="53">
        <f t="shared" si="19"/>
        <v>0</v>
      </c>
      <c r="BF93" s="53">
        <f t="shared" si="19"/>
        <v>675.25564235798197</v>
      </c>
      <c r="BG93" s="53">
        <f t="shared" si="19"/>
        <v>142.0407836858513</v>
      </c>
      <c r="BH93" s="53">
        <f t="shared" si="19"/>
        <v>117.53368662713039</v>
      </c>
      <c r="BI93" s="53">
        <f t="shared" si="19"/>
        <v>0</v>
      </c>
      <c r="BJ93" s="53">
        <f t="shared" si="19"/>
        <v>213.48089284203135</v>
      </c>
      <c r="BK93" s="28">
        <f>SUM(C93:BJ93)</f>
        <v>7931.4962116235165</v>
      </c>
    </row>
    <row r="94" spans="1:63" ht="4.5" customHeight="1">
      <c r="A94" s="24"/>
      <c r="B94" s="52"/>
      <c r="C94" s="84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85"/>
    </row>
    <row r="95" spans="1:63" ht="14.25" customHeight="1">
      <c r="A95" s="24" t="s">
        <v>5</v>
      </c>
      <c r="B95" s="54" t="s">
        <v>26</v>
      </c>
      <c r="C95" s="84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85"/>
    </row>
    <row r="96" spans="1:63">
      <c r="A96" s="24"/>
      <c r="B96" s="29" t="s">
        <v>40</v>
      </c>
      <c r="C96" s="48"/>
      <c r="D96" s="48"/>
      <c r="E96" s="48"/>
      <c r="F96" s="48"/>
      <c r="G96" s="55"/>
      <c r="H96" s="31"/>
      <c r="I96" s="48"/>
      <c r="J96" s="48"/>
      <c r="K96" s="48"/>
      <c r="L96" s="55"/>
      <c r="M96" s="31"/>
      <c r="N96" s="48"/>
      <c r="O96" s="48"/>
      <c r="P96" s="48"/>
      <c r="Q96" s="55"/>
      <c r="R96" s="31"/>
      <c r="S96" s="48"/>
      <c r="T96" s="48"/>
      <c r="U96" s="48"/>
      <c r="V96" s="49"/>
      <c r="W96" s="56"/>
      <c r="X96" s="48"/>
      <c r="Y96" s="48"/>
      <c r="Z96" s="48"/>
      <c r="AA96" s="55"/>
      <c r="AB96" s="31"/>
      <c r="AC96" s="48"/>
      <c r="AD96" s="48"/>
      <c r="AE96" s="48"/>
      <c r="AF96" s="55"/>
      <c r="AG96" s="31"/>
      <c r="AH96" s="48"/>
      <c r="AI96" s="48"/>
      <c r="AJ96" s="48"/>
      <c r="AK96" s="55"/>
      <c r="AL96" s="31"/>
      <c r="AM96" s="48"/>
      <c r="AN96" s="48"/>
      <c r="AO96" s="48"/>
      <c r="AP96" s="55"/>
      <c r="AQ96" s="31"/>
      <c r="AR96" s="48"/>
      <c r="AS96" s="48"/>
      <c r="AT96" s="48"/>
      <c r="AU96" s="55"/>
      <c r="AV96" s="31"/>
      <c r="AW96" s="48"/>
      <c r="AX96" s="48"/>
      <c r="AY96" s="48"/>
      <c r="AZ96" s="55"/>
      <c r="BA96" s="31"/>
      <c r="BB96" s="48"/>
      <c r="BC96" s="48"/>
      <c r="BD96" s="48"/>
      <c r="BE96" s="55"/>
      <c r="BF96" s="31"/>
      <c r="BG96" s="48"/>
      <c r="BH96" s="48"/>
      <c r="BI96" s="48"/>
      <c r="BJ96" s="55"/>
      <c r="BK96" s="31"/>
    </row>
    <row r="97" spans="1:63" ht="13.5" thickBot="1">
      <c r="A97" s="57"/>
      <c r="B97" s="34" t="s">
        <v>87</v>
      </c>
      <c r="C97" s="48"/>
      <c r="D97" s="48"/>
      <c r="E97" s="48"/>
      <c r="F97" s="48"/>
      <c r="G97" s="55"/>
      <c r="H97" s="31"/>
      <c r="I97" s="48"/>
      <c r="J97" s="48"/>
      <c r="K97" s="48"/>
      <c r="L97" s="55"/>
      <c r="M97" s="31"/>
      <c r="N97" s="48"/>
      <c r="O97" s="48"/>
      <c r="P97" s="48"/>
      <c r="Q97" s="55"/>
      <c r="R97" s="31"/>
      <c r="S97" s="48"/>
      <c r="T97" s="48"/>
      <c r="U97" s="48"/>
      <c r="V97" s="49"/>
      <c r="W97" s="56"/>
      <c r="X97" s="48"/>
      <c r="Y97" s="48"/>
      <c r="Z97" s="48"/>
      <c r="AA97" s="55"/>
      <c r="AB97" s="31"/>
      <c r="AC97" s="48"/>
      <c r="AD97" s="48"/>
      <c r="AE97" s="48"/>
      <c r="AF97" s="55"/>
      <c r="AG97" s="31"/>
      <c r="AH97" s="48"/>
      <c r="AI97" s="48"/>
      <c r="AJ97" s="48"/>
      <c r="AK97" s="55"/>
      <c r="AL97" s="31"/>
      <c r="AM97" s="48"/>
      <c r="AN97" s="48"/>
      <c r="AO97" s="48"/>
      <c r="AP97" s="55"/>
      <c r="AQ97" s="31"/>
      <c r="AR97" s="48"/>
      <c r="AS97" s="48"/>
      <c r="AT97" s="48"/>
      <c r="AU97" s="55"/>
      <c r="AV97" s="31"/>
      <c r="AW97" s="48"/>
      <c r="AX97" s="48"/>
      <c r="AY97" s="48"/>
      <c r="AZ97" s="55"/>
      <c r="BA97" s="31"/>
      <c r="BB97" s="48"/>
      <c r="BC97" s="48"/>
      <c r="BD97" s="48"/>
      <c r="BE97" s="55"/>
      <c r="BF97" s="31"/>
      <c r="BG97" s="48"/>
      <c r="BH97" s="48"/>
      <c r="BI97" s="48"/>
      <c r="BJ97" s="55"/>
      <c r="BK97" s="31"/>
    </row>
    <row r="98" spans="1:63" ht="6" customHeight="1">
      <c r="A98" s="46"/>
      <c r="B98" s="58"/>
    </row>
    <row r="99" spans="1:63">
      <c r="A99" s="46"/>
      <c r="B99" s="46" t="s">
        <v>29</v>
      </c>
      <c r="L99" s="46" t="s">
        <v>41</v>
      </c>
    </row>
    <row r="100" spans="1:63">
      <c r="A100" s="46"/>
      <c r="B100" s="46" t="s">
        <v>30</v>
      </c>
      <c r="L100" s="46" t="s">
        <v>33</v>
      </c>
    </row>
    <row r="101" spans="1:63">
      <c r="L101" s="46" t="s">
        <v>34</v>
      </c>
    </row>
    <row r="102" spans="1:63">
      <c r="B102" s="46" t="s">
        <v>36</v>
      </c>
      <c r="L102" s="46" t="s">
        <v>102</v>
      </c>
    </row>
    <row r="103" spans="1:63">
      <c r="B103" s="46" t="s">
        <v>37</v>
      </c>
      <c r="L103" s="46" t="s">
        <v>126</v>
      </c>
    </row>
    <row r="104" spans="1:63">
      <c r="B104" s="46"/>
      <c r="L104" s="46" t="s">
        <v>35</v>
      </c>
    </row>
    <row r="106" spans="1:63">
      <c r="B106" s="33" t="s">
        <v>41</v>
      </c>
    </row>
    <row r="107" spans="1:63">
      <c r="B107" s="33" t="s">
        <v>33</v>
      </c>
    </row>
    <row r="108" spans="1:63">
      <c r="B108" s="33" t="s">
        <v>34</v>
      </c>
    </row>
    <row r="109" spans="1:63">
      <c r="B109" s="33" t="s">
        <v>102</v>
      </c>
    </row>
    <row r="110" spans="1:63">
      <c r="B110" s="33" t="s">
        <v>126</v>
      </c>
    </row>
    <row r="111" spans="1:63">
      <c r="B111" s="33" t="s">
        <v>35</v>
      </c>
    </row>
    <row r="112" spans="1:63">
      <c r="B112" s="46"/>
    </row>
  </sheetData>
  <mergeCells count="49">
    <mergeCell ref="C92:BK92"/>
    <mergeCell ref="A1:A5"/>
    <mergeCell ref="C75:BK75"/>
    <mergeCell ref="C94:BK94"/>
    <mergeCell ref="C95:BK95"/>
    <mergeCell ref="C79:BK79"/>
    <mergeCell ref="C80:BK80"/>
    <mergeCell ref="C83:BK83"/>
    <mergeCell ref="C87:BK87"/>
    <mergeCell ref="C88:BK88"/>
    <mergeCell ref="C56:BK56"/>
    <mergeCell ref="C89:BK89"/>
    <mergeCell ref="C57:BK57"/>
    <mergeCell ref="C55:BK55"/>
    <mergeCell ref="C61:BK61"/>
    <mergeCell ref="C73:BK73"/>
    <mergeCell ref="C74:BK74"/>
    <mergeCell ref="C78:BK78"/>
    <mergeCell ref="C10:BK10"/>
    <mergeCell ref="C13:BK13"/>
    <mergeCell ref="C32:BK32"/>
    <mergeCell ref="C35:BK35"/>
    <mergeCell ref="C38:BK38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46"/>
  <sheetViews>
    <sheetView workbookViewId="0"/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8.5703125" bestFit="1" customWidth="1"/>
    <col min="12" max="12" width="19.85546875" bestFit="1" customWidth="1"/>
  </cols>
  <sheetData>
    <row r="2" spans="2:12">
      <c r="B2" s="89" t="s">
        <v>174</v>
      </c>
      <c r="C2" s="90"/>
      <c r="D2" s="90"/>
      <c r="E2" s="90"/>
      <c r="F2" s="90"/>
      <c r="G2" s="90"/>
      <c r="H2" s="90"/>
      <c r="I2" s="90"/>
      <c r="J2" s="90"/>
      <c r="K2" s="90"/>
      <c r="L2" s="91"/>
    </row>
    <row r="3" spans="2:12">
      <c r="B3" s="89" t="s">
        <v>148</v>
      </c>
      <c r="C3" s="90"/>
      <c r="D3" s="90"/>
      <c r="E3" s="90"/>
      <c r="F3" s="90"/>
      <c r="G3" s="90"/>
      <c r="H3" s="90"/>
      <c r="I3" s="90"/>
      <c r="J3" s="90"/>
      <c r="K3" s="90"/>
      <c r="L3" s="91"/>
    </row>
    <row r="4" spans="2:12" ht="30">
      <c r="B4" s="1" t="s">
        <v>79</v>
      </c>
      <c r="C4" s="5" t="s">
        <v>42</v>
      </c>
      <c r="D4" s="5" t="s">
        <v>91</v>
      </c>
      <c r="E4" s="5" t="s">
        <v>92</v>
      </c>
      <c r="F4" s="5" t="s">
        <v>7</v>
      </c>
      <c r="G4" s="5" t="s">
        <v>8</v>
      </c>
      <c r="H4" s="5" t="s">
        <v>23</v>
      </c>
      <c r="I4" s="5" t="s">
        <v>98</v>
      </c>
      <c r="J4" s="5" t="s">
        <v>99</v>
      </c>
      <c r="K4" s="5" t="s">
        <v>78</v>
      </c>
      <c r="L4" s="5" t="s">
        <v>100</v>
      </c>
    </row>
    <row r="5" spans="2:12">
      <c r="B5" s="2">
        <v>1</v>
      </c>
      <c r="C5" s="3" t="s">
        <v>43</v>
      </c>
      <c r="D5" s="20">
        <v>0</v>
      </c>
      <c r="E5" s="20">
        <v>1.0083956133199999E-2</v>
      </c>
      <c r="F5" s="20">
        <v>0.31499442033229991</v>
      </c>
      <c r="G5" s="20">
        <v>4.9950278666000001E-3</v>
      </c>
      <c r="H5" s="20">
        <v>0</v>
      </c>
      <c r="I5" s="20">
        <v>0</v>
      </c>
      <c r="J5" s="20">
        <v>0</v>
      </c>
      <c r="K5" s="20">
        <v>0.33007340433209992</v>
      </c>
      <c r="L5" s="17">
        <v>0</v>
      </c>
    </row>
    <row r="6" spans="2:12">
      <c r="B6" s="2">
        <v>2</v>
      </c>
      <c r="C6" s="4" t="s">
        <v>44</v>
      </c>
      <c r="D6" s="20">
        <v>2.3388071554992003</v>
      </c>
      <c r="E6" s="20">
        <v>3.6687365358610986</v>
      </c>
      <c r="F6" s="20">
        <v>7.7754969049470182</v>
      </c>
      <c r="G6" s="20">
        <v>0.16448252146610001</v>
      </c>
      <c r="H6" s="20">
        <v>0</v>
      </c>
      <c r="I6" s="20">
        <v>0</v>
      </c>
      <c r="J6" s="20">
        <v>0</v>
      </c>
      <c r="K6" s="20">
        <v>13.947523117773416</v>
      </c>
      <c r="L6" s="17">
        <v>0</v>
      </c>
    </row>
    <row r="7" spans="2:12">
      <c r="B7" s="2">
        <v>3</v>
      </c>
      <c r="C7" s="3" t="s">
        <v>45</v>
      </c>
      <c r="D7" s="20">
        <v>0</v>
      </c>
      <c r="E7" s="20">
        <v>3.0945364033300001E-2</v>
      </c>
      <c r="F7" s="20">
        <v>3.1862786399900006E-2</v>
      </c>
      <c r="G7" s="20">
        <v>0</v>
      </c>
      <c r="H7" s="20">
        <v>0</v>
      </c>
      <c r="I7" s="20">
        <v>0</v>
      </c>
      <c r="J7" s="20">
        <v>0</v>
      </c>
      <c r="K7" s="20">
        <v>6.2808150433200011E-2</v>
      </c>
      <c r="L7" s="17">
        <v>0</v>
      </c>
    </row>
    <row r="8" spans="2:12">
      <c r="B8" s="2">
        <v>4</v>
      </c>
      <c r="C8" s="4" t="s">
        <v>46</v>
      </c>
      <c r="D8" s="20">
        <v>43.645163256632088</v>
      </c>
      <c r="E8" s="20">
        <v>6.5035038736921003</v>
      </c>
      <c r="F8" s="20">
        <v>4.9395715730190028</v>
      </c>
      <c r="G8" s="20">
        <v>0.14707868823259998</v>
      </c>
      <c r="H8" s="20">
        <v>0</v>
      </c>
      <c r="I8" s="20">
        <v>0</v>
      </c>
      <c r="J8" s="20">
        <v>0</v>
      </c>
      <c r="K8" s="20">
        <v>55.235317391575784</v>
      </c>
      <c r="L8" s="17">
        <v>0</v>
      </c>
    </row>
    <row r="9" spans="2:12">
      <c r="B9" s="2">
        <v>5</v>
      </c>
      <c r="C9" s="4" t="s">
        <v>47</v>
      </c>
      <c r="D9" s="20">
        <v>3.6366645779638005</v>
      </c>
      <c r="E9" s="20">
        <v>15.934614150949008</v>
      </c>
      <c r="F9" s="20">
        <v>24.249800346686115</v>
      </c>
      <c r="G9" s="20">
        <v>0.40557401563130002</v>
      </c>
      <c r="H9" s="20">
        <v>0</v>
      </c>
      <c r="I9" s="20">
        <v>0</v>
      </c>
      <c r="J9" s="20">
        <v>0</v>
      </c>
      <c r="K9" s="20">
        <v>44.226653091230226</v>
      </c>
      <c r="L9" s="17">
        <v>0</v>
      </c>
    </row>
    <row r="10" spans="2:12">
      <c r="B10" s="2">
        <v>6</v>
      </c>
      <c r="C10" s="4" t="s">
        <v>48</v>
      </c>
      <c r="D10" s="20">
        <v>0.48084575926629991</v>
      </c>
      <c r="E10" s="20">
        <v>10.8067355407302</v>
      </c>
      <c r="F10" s="20">
        <v>3.282413197821501</v>
      </c>
      <c r="G10" s="20">
        <v>8.2099623665799967E-2</v>
      </c>
      <c r="H10" s="20">
        <v>0</v>
      </c>
      <c r="I10" s="20">
        <v>0</v>
      </c>
      <c r="J10" s="20">
        <v>0</v>
      </c>
      <c r="K10" s="20">
        <v>14.652094121483801</v>
      </c>
      <c r="L10" s="17">
        <v>0</v>
      </c>
    </row>
    <row r="11" spans="2:12">
      <c r="B11" s="2">
        <v>7</v>
      </c>
      <c r="C11" s="4" t="s">
        <v>49</v>
      </c>
      <c r="D11" s="20">
        <v>5.0648542678302011</v>
      </c>
      <c r="E11" s="20">
        <v>31.225398992118603</v>
      </c>
      <c r="F11" s="20">
        <v>16.337317467695577</v>
      </c>
      <c r="G11" s="20">
        <v>0.96520534803080049</v>
      </c>
      <c r="H11" s="20">
        <v>0</v>
      </c>
      <c r="I11" s="20">
        <v>0</v>
      </c>
      <c r="J11" s="20">
        <v>0</v>
      </c>
      <c r="K11" s="20">
        <v>53.592776075675182</v>
      </c>
      <c r="L11" s="17">
        <v>0</v>
      </c>
    </row>
    <row r="12" spans="2:12">
      <c r="B12" s="2">
        <v>8</v>
      </c>
      <c r="C12" s="3" t="s">
        <v>50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17">
        <v>0</v>
      </c>
    </row>
    <row r="13" spans="2:12">
      <c r="B13" s="2">
        <v>9</v>
      </c>
      <c r="C13" s="3" t="s">
        <v>51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17">
        <v>0</v>
      </c>
    </row>
    <row r="14" spans="2:12">
      <c r="B14" s="2">
        <v>10</v>
      </c>
      <c r="C14" s="4" t="s">
        <v>52</v>
      </c>
      <c r="D14" s="20">
        <v>11.877308610432104</v>
      </c>
      <c r="E14" s="20">
        <v>16.265135557692908</v>
      </c>
      <c r="F14" s="20">
        <v>7.6098333634517985</v>
      </c>
      <c r="G14" s="20">
        <v>0.30952544529929998</v>
      </c>
      <c r="H14" s="20">
        <v>0</v>
      </c>
      <c r="I14" s="20">
        <v>0</v>
      </c>
      <c r="J14" s="20">
        <v>0</v>
      </c>
      <c r="K14" s="20">
        <v>36.061802976876109</v>
      </c>
      <c r="L14" s="17">
        <v>0</v>
      </c>
    </row>
    <row r="15" spans="2:12">
      <c r="B15" s="2">
        <v>11</v>
      </c>
      <c r="C15" s="4" t="s">
        <v>53</v>
      </c>
      <c r="D15" s="20">
        <v>121.47998511442563</v>
      </c>
      <c r="E15" s="20">
        <v>217.94634832911694</v>
      </c>
      <c r="F15" s="20">
        <v>75.564622139023967</v>
      </c>
      <c r="G15" s="20">
        <v>2.3030937973609977</v>
      </c>
      <c r="H15" s="20">
        <v>0</v>
      </c>
      <c r="I15" s="20">
        <v>0</v>
      </c>
      <c r="J15" s="20">
        <v>0</v>
      </c>
      <c r="K15" s="20">
        <v>417.29404937992757</v>
      </c>
      <c r="L15" s="17">
        <v>0</v>
      </c>
    </row>
    <row r="16" spans="2:12">
      <c r="B16" s="2">
        <v>12</v>
      </c>
      <c r="C16" s="4" t="s">
        <v>54</v>
      </c>
      <c r="D16" s="20">
        <v>30.377842301398601</v>
      </c>
      <c r="E16" s="20">
        <v>139.60706271002536</v>
      </c>
      <c r="F16" s="20">
        <v>6.4050817435441951</v>
      </c>
      <c r="G16" s="20">
        <v>0.1700998749322</v>
      </c>
      <c r="H16" s="20">
        <v>0</v>
      </c>
      <c r="I16" s="20">
        <v>0</v>
      </c>
      <c r="J16" s="20">
        <v>0</v>
      </c>
      <c r="K16" s="20">
        <v>176.56008662990035</v>
      </c>
      <c r="L16" s="17">
        <v>0</v>
      </c>
    </row>
    <row r="17" spans="2:12">
      <c r="B17" s="2">
        <v>13</v>
      </c>
      <c r="C17" s="4" t="s">
        <v>55</v>
      </c>
      <c r="D17" s="20">
        <v>9.9929623499699999E-2</v>
      </c>
      <c r="E17" s="20">
        <v>0.16088340819899993</v>
      </c>
      <c r="F17" s="20">
        <v>0.81438438272720026</v>
      </c>
      <c r="G17" s="20">
        <v>4.3842433665999998E-3</v>
      </c>
      <c r="H17" s="20">
        <v>0</v>
      </c>
      <c r="I17" s="20">
        <v>0</v>
      </c>
      <c r="J17" s="20">
        <v>0</v>
      </c>
      <c r="K17" s="20">
        <v>1.0795816577925001</v>
      </c>
      <c r="L17" s="17">
        <v>0</v>
      </c>
    </row>
    <row r="18" spans="2:12">
      <c r="B18" s="2">
        <v>14</v>
      </c>
      <c r="C18" s="4" t="s">
        <v>56</v>
      </c>
      <c r="D18" s="20">
        <v>0.31811492776619998</v>
      </c>
      <c r="E18" s="20">
        <v>1.5104653090642997</v>
      </c>
      <c r="F18" s="20">
        <v>3.8586234206212966</v>
      </c>
      <c r="G18" s="20">
        <v>7.9923596766100002E-2</v>
      </c>
      <c r="H18" s="20">
        <v>0</v>
      </c>
      <c r="I18" s="20">
        <v>0</v>
      </c>
      <c r="J18" s="20">
        <v>0</v>
      </c>
      <c r="K18" s="20">
        <v>5.767127254217896</v>
      </c>
      <c r="L18" s="17">
        <v>0</v>
      </c>
    </row>
    <row r="19" spans="2:12">
      <c r="B19" s="2">
        <v>15</v>
      </c>
      <c r="C19" s="4" t="s">
        <v>57</v>
      </c>
      <c r="D19" s="20">
        <v>17.059765450296815</v>
      </c>
      <c r="E19" s="20">
        <v>24.324565635445573</v>
      </c>
      <c r="F19" s="20">
        <v>23.945601358859008</v>
      </c>
      <c r="G19" s="20">
        <v>0.30716070913109994</v>
      </c>
      <c r="H19" s="20">
        <v>0</v>
      </c>
      <c r="I19" s="20">
        <v>0</v>
      </c>
      <c r="J19" s="20">
        <v>0</v>
      </c>
      <c r="K19" s="20">
        <v>65.637093153732494</v>
      </c>
      <c r="L19" s="17">
        <v>0</v>
      </c>
    </row>
    <row r="20" spans="2:12">
      <c r="B20" s="2">
        <v>16</v>
      </c>
      <c r="C20" s="4" t="s">
        <v>58</v>
      </c>
      <c r="D20" s="20">
        <v>165.98502286775539</v>
      </c>
      <c r="E20" s="20">
        <v>147.13412188516935</v>
      </c>
      <c r="F20" s="20">
        <v>86.497568690448489</v>
      </c>
      <c r="G20" s="20">
        <v>1.0013378258620997</v>
      </c>
      <c r="H20" s="20">
        <v>0</v>
      </c>
      <c r="I20" s="20">
        <v>0</v>
      </c>
      <c r="J20" s="20">
        <v>0</v>
      </c>
      <c r="K20" s="20">
        <v>400.61805126923531</v>
      </c>
      <c r="L20" s="17">
        <v>0</v>
      </c>
    </row>
    <row r="21" spans="2:12">
      <c r="B21" s="2">
        <v>17</v>
      </c>
      <c r="C21" s="4" t="s">
        <v>59</v>
      </c>
      <c r="D21" s="20">
        <v>12.799927896329004</v>
      </c>
      <c r="E21" s="20">
        <v>34.366526555345011</v>
      </c>
      <c r="F21" s="20">
        <v>53.300960041385018</v>
      </c>
      <c r="G21" s="20">
        <v>0.38407971719810008</v>
      </c>
      <c r="H21" s="20">
        <v>0</v>
      </c>
      <c r="I21" s="20">
        <v>0</v>
      </c>
      <c r="J21" s="20">
        <v>0</v>
      </c>
      <c r="K21" s="20">
        <v>100.85149421025714</v>
      </c>
      <c r="L21" s="17">
        <v>0</v>
      </c>
    </row>
    <row r="22" spans="2:12">
      <c r="B22" s="2">
        <v>18</v>
      </c>
      <c r="C22" s="3" t="s">
        <v>60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17">
        <v>0</v>
      </c>
    </row>
    <row r="23" spans="2:12">
      <c r="B23" s="2">
        <v>19</v>
      </c>
      <c r="C23" s="4" t="s">
        <v>61</v>
      </c>
      <c r="D23" s="20">
        <v>3.0130811723963</v>
      </c>
      <c r="E23" s="20">
        <v>23.687557594328517</v>
      </c>
      <c r="F23" s="20">
        <v>39.072500734799974</v>
      </c>
      <c r="G23" s="20">
        <v>1.2869374577962995</v>
      </c>
      <c r="H23" s="20">
        <v>0</v>
      </c>
      <c r="I23" s="20">
        <v>0</v>
      </c>
      <c r="J23" s="20">
        <v>0</v>
      </c>
      <c r="K23" s="20">
        <v>67.060076959321094</v>
      </c>
      <c r="L23" s="17">
        <v>0</v>
      </c>
    </row>
    <row r="24" spans="2:12">
      <c r="B24" s="2">
        <v>20</v>
      </c>
      <c r="C24" s="4" t="s">
        <v>62</v>
      </c>
      <c r="D24" s="20">
        <v>3094.8941967580395</v>
      </c>
      <c r="E24" s="20">
        <v>1377.567145464958</v>
      </c>
      <c r="F24" s="20">
        <v>137.94838878680926</v>
      </c>
      <c r="G24" s="20">
        <v>6.8603589526580313</v>
      </c>
      <c r="H24" s="20">
        <v>0</v>
      </c>
      <c r="I24" s="20">
        <v>0</v>
      </c>
      <c r="J24" s="20">
        <v>0</v>
      </c>
      <c r="K24" s="20">
        <v>4617.2700899624651</v>
      </c>
      <c r="L24" s="17">
        <v>0</v>
      </c>
    </row>
    <row r="25" spans="2:12">
      <c r="B25" s="2">
        <v>21</v>
      </c>
      <c r="C25" s="3" t="s">
        <v>63</v>
      </c>
      <c r="D25" s="20">
        <v>1.44806666E-5</v>
      </c>
      <c r="E25" s="20">
        <v>2.5323761166500001E-2</v>
      </c>
      <c r="F25" s="20">
        <v>5.4654323433100005E-2</v>
      </c>
      <c r="G25" s="20">
        <v>8.1829566599999997E-5</v>
      </c>
      <c r="H25" s="20">
        <v>0</v>
      </c>
      <c r="I25" s="20">
        <v>0</v>
      </c>
      <c r="J25" s="20">
        <v>0</v>
      </c>
      <c r="K25" s="20">
        <v>8.0074394832800003E-2</v>
      </c>
      <c r="L25" s="17">
        <v>0</v>
      </c>
    </row>
    <row r="26" spans="2:12">
      <c r="B26" s="2">
        <v>22</v>
      </c>
      <c r="C26" s="4" t="s">
        <v>64</v>
      </c>
      <c r="D26" s="20">
        <v>6.1089236659999996E-4</v>
      </c>
      <c r="E26" s="20">
        <v>6.4206946432999998E-2</v>
      </c>
      <c r="F26" s="20">
        <v>0.93190862316600009</v>
      </c>
      <c r="G26" s="20">
        <v>1.2776197999E-3</v>
      </c>
      <c r="H26" s="20">
        <v>0</v>
      </c>
      <c r="I26" s="20">
        <v>0</v>
      </c>
      <c r="J26" s="20">
        <v>0</v>
      </c>
      <c r="K26" s="20">
        <v>0.99800408176550015</v>
      </c>
      <c r="L26" s="17">
        <v>0</v>
      </c>
    </row>
    <row r="27" spans="2:12">
      <c r="B27" s="2">
        <v>23</v>
      </c>
      <c r="C27" s="3" t="s">
        <v>65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17">
        <v>0</v>
      </c>
    </row>
    <row r="28" spans="2:12">
      <c r="B28" s="2">
        <v>24</v>
      </c>
      <c r="C28" s="3" t="s">
        <v>66</v>
      </c>
      <c r="D28" s="20">
        <v>2.6532984533200001E-2</v>
      </c>
      <c r="E28" s="20">
        <v>3.7587009566600008E-2</v>
      </c>
      <c r="F28" s="20">
        <v>2.1497764999799999E-2</v>
      </c>
      <c r="G28" s="20">
        <v>5.0136261331999998E-3</v>
      </c>
      <c r="H28" s="20">
        <v>0</v>
      </c>
      <c r="I28" s="20">
        <v>0</v>
      </c>
      <c r="J28" s="20">
        <v>0</v>
      </c>
      <c r="K28" s="20">
        <v>9.063138523280001E-2</v>
      </c>
      <c r="L28" s="17">
        <v>0</v>
      </c>
    </row>
    <row r="29" spans="2:12">
      <c r="B29" s="2">
        <v>25</v>
      </c>
      <c r="C29" s="4" t="s">
        <v>67</v>
      </c>
      <c r="D29" s="20">
        <v>257.18129007709587</v>
      </c>
      <c r="E29" s="20">
        <v>137.50976280281284</v>
      </c>
      <c r="F29" s="20">
        <v>31.480747092984867</v>
      </c>
      <c r="G29" s="20">
        <v>2.0102887411646</v>
      </c>
      <c r="H29" s="20">
        <v>0</v>
      </c>
      <c r="I29" s="20">
        <v>0</v>
      </c>
      <c r="J29" s="20">
        <v>0</v>
      </c>
      <c r="K29" s="20">
        <v>428.18208871405818</v>
      </c>
      <c r="L29" s="17">
        <v>0</v>
      </c>
    </row>
    <row r="30" spans="2:12">
      <c r="B30" s="2">
        <v>26</v>
      </c>
      <c r="C30" s="4" t="s">
        <v>68</v>
      </c>
      <c r="D30" s="20">
        <v>2.3792314959979999</v>
      </c>
      <c r="E30" s="20">
        <v>7.761634755590797</v>
      </c>
      <c r="F30" s="20">
        <v>9.4951275571325127</v>
      </c>
      <c r="G30" s="20">
        <v>8.4734982499399994E-2</v>
      </c>
      <c r="H30" s="20">
        <v>0</v>
      </c>
      <c r="I30" s="20">
        <v>0</v>
      </c>
      <c r="J30" s="20">
        <v>0</v>
      </c>
      <c r="K30" s="20">
        <v>19.720728791220708</v>
      </c>
      <c r="L30" s="17">
        <v>0</v>
      </c>
    </row>
    <row r="31" spans="2:12">
      <c r="B31" s="2">
        <v>27</v>
      </c>
      <c r="C31" s="4" t="s">
        <v>17</v>
      </c>
      <c r="D31" s="20">
        <v>0.11025087599979999</v>
      </c>
      <c r="E31" s="20">
        <v>3.8952523712627016</v>
      </c>
      <c r="F31" s="20">
        <v>1.5909585363581997</v>
      </c>
      <c r="G31" s="20">
        <v>1.1214174666600001E-2</v>
      </c>
      <c r="H31" s="20">
        <v>0</v>
      </c>
      <c r="I31" s="20">
        <v>0</v>
      </c>
      <c r="J31" s="20">
        <v>0</v>
      </c>
      <c r="K31" s="20">
        <v>5.6076759582873006</v>
      </c>
      <c r="L31" s="17">
        <v>0</v>
      </c>
    </row>
    <row r="32" spans="2:12">
      <c r="B32" s="2">
        <v>28</v>
      </c>
      <c r="C32" s="4" t="s">
        <v>69</v>
      </c>
      <c r="D32" s="20">
        <v>4.9982152008332008</v>
      </c>
      <c r="E32" s="20">
        <v>1.0565057052642999</v>
      </c>
      <c r="F32" s="20">
        <v>1.0933225031943998</v>
      </c>
      <c r="G32" s="20">
        <v>2.6370405997999998E-3</v>
      </c>
      <c r="H32" s="20">
        <v>0</v>
      </c>
      <c r="I32" s="20">
        <v>0</v>
      </c>
      <c r="J32" s="20">
        <v>0</v>
      </c>
      <c r="K32" s="20">
        <v>7.1506804498917003</v>
      </c>
      <c r="L32" s="17">
        <v>0</v>
      </c>
    </row>
    <row r="33" spans="2:12">
      <c r="B33" s="2">
        <v>29</v>
      </c>
      <c r="C33" s="4" t="s">
        <v>70</v>
      </c>
      <c r="D33" s="20">
        <v>1.7203091851317001</v>
      </c>
      <c r="E33" s="20">
        <v>16.401361157453682</v>
      </c>
      <c r="F33" s="20">
        <v>26.557420625290231</v>
      </c>
      <c r="G33" s="20">
        <v>0.64226076263220011</v>
      </c>
      <c r="H33" s="20">
        <v>0</v>
      </c>
      <c r="I33" s="20">
        <v>0</v>
      </c>
      <c r="J33" s="20">
        <v>0</v>
      </c>
      <c r="K33" s="20">
        <v>45.321351730507807</v>
      </c>
      <c r="L33" s="17">
        <v>0</v>
      </c>
    </row>
    <row r="34" spans="2:12">
      <c r="B34" s="2">
        <v>30</v>
      </c>
      <c r="C34" s="4" t="s">
        <v>71</v>
      </c>
      <c r="D34" s="20">
        <v>9.9924173468636006</v>
      </c>
      <c r="E34" s="20">
        <v>65.85000425018076</v>
      </c>
      <c r="F34" s="20">
        <v>19.41626021672084</v>
      </c>
      <c r="G34" s="20">
        <v>0.1855191041989</v>
      </c>
      <c r="H34" s="20">
        <v>0</v>
      </c>
      <c r="I34" s="20">
        <v>0</v>
      </c>
      <c r="J34" s="20">
        <v>0</v>
      </c>
      <c r="K34" s="20">
        <v>95.44420091796411</v>
      </c>
      <c r="L34" s="17">
        <v>0</v>
      </c>
    </row>
    <row r="35" spans="2:12">
      <c r="B35" s="2">
        <v>31</v>
      </c>
      <c r="C35" s="3" t="s">
        <v>72</v>
      </c>
      <c r="D35" s="20">
        <v>1.4412712846</v>
      </c>
      <c r="E35" s="20">
        <v>0.22459323613299997</v>
      </c>
      <c r="F35" s="20">
        <v>5.7691965733099995E-2</v>
      </c>
      <c r="G35" s="20">
        <v>0</v>
      </c>
      <c r="H35" s="20">
        <v>0</v>
      </c>
      <c r="I35" s="20">
        <v>0</v>
      </c>
      <c r="J35" s="20">
        <v>0</v>
      </c>
      <c r="K35" s="20">
        <v>1.7235564864660999</v>
      </c>
      <c r="L35" s="17">
        <v>0</v>
      </c>
    </row>
    <row r="36" spans="2:12">
      <c r="B36" s="2">
        <v>32</v>
      </c>
      <c r="C36" s="4" t="s">
        <v>73</v>
      </c>
      <c r="D36" s="20">
        <v>430.0222108669285</v>
      </c>
      <c r="E36" s="20">
        <v>53.610426745063769</v>
      </c>
      <c r="F36" s="20">
        <v>30.638885356660989</v>
      </c>
      <c r="G36" s="20">
        <v>0.80335535472989972</v>
      </c>
      <c r="H36" s="20">
        <v>0</v>
      </c>
      <c r="I36" s="20">
        <v>0</v>
      </c>
      <c r="J36" s="20">
        <v>0</v>
      </c>
      <c r="K36" s="20">
        <v>515.07487832338313</v>
      </c>
      <c r="L36" s="17">
        <v>0</v>
      </c>
    </row>
    <row r="37" spans="2:12">
      <c r="B37" s="2">
        <v>33</v>
      </c>
      <c r="C37" s="4" t="s">
        <v>147</v>
      </c>
      <c r="D37" s="20">
        <v>43.872825758330713</v>
      </c>
      <c r="E37" s="20">
        <v>33.569966796588382</v>
      </c>
      <c r="F37" s="20">
        <v>18.48380451021567</v>
      </c>
      <c r="G37" s="20">
        <v>0.27067551713150001</v>
      </c>
      <c r="H37" s="20">
        <v>0</v>
      </c>
      <c r="I37" s="20">
        <v>0</v>
      </c>
      <c r="J37" s="20">
        <v>0</v>
      </c>
      <c r="K37" s="20">
        <v>96.197272582266251</v>
      </c>
      <c r="L37" s="17">
        <v>0</v>
      </c>
    </row>
    <row r="38" spans="2:12">
      <c r="B38" s="2">
        <v>34</v>
      </c>
      <c r="C38" s="4" t="s">
        <v>74</v>
      </c>
      <c r="D38" s="20">
        <v>1.1297514599900001E-2</v>
      </c>
      <c r="E38" s="20">
        <v>7.7621950900000014E-2</v>
      </c>
      <c r="F38" s="20">
        <v>0.74743786366559983</v>
      </c>
      <c r="G38" s="20">
        <v>6.8848607331999994E-3</v>
      </c>
      <c r="H38" s="20">
        <v>0</v>
      </c>
      <c r="I38" s="20">
        <v>0</v>
      </c>
      <c r="J38" s="20">
        <v>0</v>
      </c>
      <c r="K38" s="20">
        <v>0.84324218989869992</v>
      </c>
      <c r="L38" s="17">
        <v>0</v>
      </c>
    </row>
    <row r="39" spans="2:12">
      <c r="B39" s="2">
        <v>35</v>
      </c>
      <c r="C39" s="4" t="s">
        <v>75</v>
      </c>
      <c r="D39" s="20">
        <v>18.828126036021182</v>
      </c>
      <c r="E39" s="20">
        <v>106.74700704422426</v>
      </c>
      <c r="F39" s="20">
        <v>118.57420427174233</v>
      </c>
      <c r="G39" s="20">
        <v>2.2363865670563001</v>
      </c>
      <c r="H39" s="20">
        <v>0</v>
      </c>
      <c r="I39" s="20">
        <v>0</v>
      </c>
      <c r="J39" s="20">
        <v>0</v>
      </c>
      <c r="K39" s="20">
        <v>246.3857239190441</v>
      </c>
      <c r="L39" s="17">
        <v>0</v>
      </c>
    </row>
    <row r="40" spans="2:12">
      <c r="B40" s="2">
        <v>36</v>
      </c>
      <c r="C40" s="4" t="s">
        <v>76</v>
      </c>
      <c r="D40" s="20">
        <v>0.65416724096570011</v>
      </c>
      <c r="E40" s="20">
        <v>6.6951101004922</v>
      </c>
      <c r="F40" s="20">
        <v>4.5540726251535011</v>
      </c>
      <c r="G40" s="20">
        <v>0.40965760663229989</v>
      </c>
      <c r="H40" s="20">
        <v>0</v>
      </c>
      <c r="I40" s="20">
        <v>0</v>
      </c>
      <c r="J40" s="20">
        <v>0</v>
      </c>
      <c r="K40" s="20">
        <v>12.3130075732437</v>
      </c>
      <c r="L40" s="17">
        <v>0</v>
      </c>
    </row>
    <row r="41" spans="2:12">
      <c r="B41" s="2">
        <v>37</v>
      </c>
      <c r="C41" s="4" t="s">
        <v>77</v>
      </c>
      <c r="D41" s="20">
        <v>187.61959819638977</v>
      </c>
      <c r="E41" s="20">
        <v>134.12140251160406</v>
      </c>
      <c r="F41" s="20">
        <v>61.629240617811234</v>
      </c>
      <c r="G41" s="20">
        <v>2.7461539934249006</v>
      </c>
      <c r="H41" s="20">
        <v>0</v>
      </c>
      <c r="I41" s="20">
        <v>0</v>
      </c>
      <c r="J41" s="20">
        <v>0</v>
      </c>
      <c r="K41" s="20">
        <v>386.11639531922998</v>
      </c>
      <c r="L41" s="17">
        <v>0</v>
      </c>
    </row>
    <row r="42" spans="2:12">
      <c r="B42" s="2"/>
      <c r="C42" s="4"/>
      <c r="D42" s="19"/>
      <c r="E42" s="19"/>
      <c r="F42" s="19"/>
      <c r="G42" s="19"/>
      <c r="H42" s="17"/>
      <c r="I42" s="17"/>
      <c r="J42" s="17"/>
      <c r="K42" s="18"/>
      <c r="L42" s="17"/>
    </row>
    <row r="43" spans="2:12" ht="15">
      <c r="B43" s="5" t="s">
        <v>11</v>
      </c>
      <c r="C43" s="1"/>
      <c r="D43" s="17">
        <f>SUM(D5:D42)</f>
        <v>4471.929879176856</v>
      </c>
      <c r="E43" s="17">
        <f t="shared" ref="E43:L43" si="0">SUM(E5:E42)</f>
        <v>2618.3975980075993</v>
      </c>
      <c r="F43" s="17">
        <f t="shared" si="0"/>
        <v>817.27625581283394</v>
      </c>
      <c r="G43" s="17">
        <f t="shared" si="0"/>
        <v>23.892478626233331</v>
      </c>
      <c r="H43" s="17">
        <f t="shared" si="0"/>
        <v>0</v>
      </c>
      <c r="I43" s="17">
        <f t="shared" si="0"/>
        <v>0</v>
      </c>
      <c r="J43" s="17">
        <f t="shared" si="0"/>
        <v>0</v>
      </c>
      <c r="K43" s="17">
        <f t="shared" si="0"/>
        <v>7931.496211623521</v>
      </c>
      <c r="L43" s="17">
        <f t="shared" si="0"/>
        <v>0</v>
      </c>
    </row>
    <row r="44" spans="2:12">
      <c r="B44" t="s">
        <v>93</v>
      </c>
    </row>
    <row r="46" spans="2:12">
      <c r="K46" s="16"/>
    </row>
  </sheetData>
  <mergeCells count="2">
    <mergeCell ref="B2:L2"/>
    <mergeCell ref="B3:L3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12" sqref="A12:F12"/>
    </sheetView>
  </sheetViews>
  <sheetFormatPr defaultRowHeight="12.75"/>
  <cols>
    <col min="2" max="2" width="10.85546875" customWidth="1"/>
    <col min="3" max="3" width="11.85546875" customWidth="1"/>
    <col min="4" max="4" width="13.85546875" customWidth="1"/>
    <col min="5" max="5" width="13.140625" customWidth="1"/>
    <col min="6" max="6" width="18" customWidth="1"/>
    <col min="7" max="7" width="18.28515625" customWidth="1"/>
    <col min="8" max="8" width="13.42578125" customWidth="1"/>
    <col min="9" max="9" width="14.7109375" customWidth="1"/>
  </cols>
  <sheetData>
    <row r="1" spans="1:9" ht="15.75" thickBot="1">
      <c r="A1" s="7" t="s">
        <v>104</v>
      </c>
    </row>
    <row r="2" spans="1:9" ht="27.6" customHeight="1" thickBot="1">
      <c r="A2" s="92" t="s">
        <v>121</v>
      </c>
      <c r="B2" s="93"/>
      <c r="C2" s="93"/>
      <c r="D2" s="93"/>
      <c r="E2" s="93"/>
      <c r="F2" s="93"/>
      <c r="G2" s="93"/>
      <c r="H2" s="94"/>
    </row>
    <row r="3" spans="1:9" ht="57.75" thickBot="1">
      <c r="A3" s="8" t="s">
        <v>105</v>
      </c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</row>
    <row r="4" spans="1:9" ht="15" thickBot="1">
      <c r="A4" s="10"/>
      <c r="B4" s="11"/>
      <c r="C4" s="11"/>
      <c r="D4" s="11"/>
      <c r="E4" s="12"/>
      <c r="F4" s="11"/>
      <c r="G4" s="11"/>
      <c r="H4" s="11"/>
    </row>
    <row r="5" spans="1:9" ht="15">
      <c r="A5" s="6"/>
    </row>
    <row r="6" spans="1:9" ht="15.75" thickBot="1">
      <c r="A6" s="7" t="s">
        <v>122</v>
      </c>
    </row>
    <row r="7" spans="1:9" ht="15.75" thickBot="1">
      <c r="A7" s="92" t="s">
        <v>123</v>
      </c>
      <c r="B7" s="93"/>
      <c r="C7" s="93"/>
      <c r="D7" s="93"/>
      <c r="E7" s="93"/>
      <c r="F7" s="93"/>
      <c r="G7" s="93"/>
      <c r="H7" s="93"/>
      <c r="I7" s="95"/>
    </row>
    <row r="8" spans="1:9" ht="57.75" thickBot="1">
      <c r="A8" s="8" t="s">
        <v>113</v>
      </c>
      <c r="B8" s="9" t="s">
        <v>105</v>
      </c>
      <c r="C8" s="9" t="s">
        <v>106</v>
      </c>
      <c r="D8" s="9" t="s">
        <v>107</v>
      </c>
      <c r="E8" s="9" t="s">
        <v>108</v>
      </c>
      <c r="F8" s="9" t="s">
        <v>109</v>
      </c>
      <c r="G8" s="9" t="s">
        <v>110</v>
      </c>
      <c r="H8" s="9" t="s">
        <v>111</v>
      </c>
      <c r="I8" s="9" t="s">
        <v>112</v>
      </c>
    </row>
    <row r="9" spans="1:9" ht="15" thickBot="1">
      <c r="A9" s="10"/>
      <c r="B9" s="11"/>
      <c r="C9" s="11"/>
      <c r="D9" s="11"/>
      <c r="E9" s="11"/>
      <c r="F9" s="12"/>
      <c r="G9" s="11"/>
      <c r="H9" s="11"/>
      <c r="I9" s="11"/>
    </row>
    <row r="10" spans="1:9" ht="15">
      <c r="A10" s="6"/>
    </row>
    <row r="11" spans="1:9" ht="15.75" thickBot="1">
      <c r="A11" s="7" t="s">
        <v>124</v>
      </c>
    </row>
    <row r="12" spans="1:9" ht="27.6" customHeight="1" thickBot="1">
      <c r="A12" s="96" t="s">
        <v>125</v>
      </c>
      <c r="B12" s="97"/>
      <c r="C12" s="97"/>
      <c r="D12" s="97"/>
      <c r="E12" s="97"/>
      <c r="F12" s="98"/>
    </row>
    <row r="13" spans="1:9" ht="27" customHeight="1" thickBot="1">
      <c r="A13" s="99" t="s">
        <v>114</v>
      </c>
      <c r="B13" s="99" t="s">
        <v>113</v>
      </c>
      <c r="C13" s="99" t="s">
        <v>115</v>
      </c>
      <c r="D13" s="101" t="s">
        <v>116</v>
      </c>
      <c r="E13" s="102"/>
      <c r="F13" s="103"/>
    </row>
    <row r="14" spans="1:9" ht="15" thickBot="1">
      <c r="A14" s="100"/>
      <c r="B14" s="100"/>
      <c r="C14" s="100"/>
      <c r="D14" s="13" t="s">
        <v>117</v>
      </c>
      <c r="E14" s="13" t="s">
        <v>118</v>
      </c>
      <c r="F14" s="13" t="s">
        <v>119</v>
      </c>
    </row>
    <row r="15" spans="1:9" ht="15" thickBot="1">
      <c r="A15" s="14"/>
      <c r="B15" s="13"/>
      <c r="C15" s="13"/>
      <c r="D15" s="13"/>
      <c r="E15" s="13"/>
      <c r="F15" s="13"/>
    </row>
    <row r="16" spans="1:9">
      <c r="A16" s="15" t="s">
        <v>120</v>
      </c>
    </row>
    <row r="17" spans="1:1" ht="15">
      <c r="A17" s="6"/>
    </row>
    <row r="18" spans="1:1" ht="15">
      <c r="A18" s="6"/>
    </row>
  </sheetData>
  <mergeCells count="7">
    <mergeCell ref="A2:H2"/>
    <mergeCell ref="A7:I7"/>
    <mergeCell ref="A12:F12"/>
    <mergeCell ref="A13:A14"/>
    <mergeCell ref="B13:B14"/>
    <mergeCell ref="C13:C14"/>
    <mergeCell ref="D13:F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 A1 Frmt for AUM disclosure</vt:lpstr>
      <vt:lpstr>Anex A2 Frmt AUM stateUT wise </vt:lpstr>
      <vt:lpstr>Annexure B Frmt vote cast by MF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komal.ramani</cp:lastModifiedBy>
  <cp:lastPrinted>2014-03-24T10:58:12Z</cp:lastPrinted>
  <dcterms:created xsi:type="dcterms:W3CDTF">2014-01-06T04:43:23Z</dcterms:created>
  <dcterms:modified xsi:type="dcterms:W3CDTF">2016-08-29T06:20:58Z</dcterms:modified>
</cp:coreProperties>
</file>