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'!$B$4:$K$41</definedName>
  </definedNames>
  <calcPr calcId="125725"/>
</workbook>
</file>

<file path=xl/calcChain.xml><?xml version="1.0" encoding="utf-8"?>
<calcChain xmlns="http://schemas.openxmlformats.org/spreadsheetml/2006/main">
  <c r="BK96" i="8"/>
  <c r="BK90"/>
  <c r="BK83"/>
  <c r="BK82"/>
  <c r="BK81"/>
  <c r="BK80"/>
  <c r="BK78"/>
  <c r="BK72"/>
  <c r="BK66"/>
  <c r="BK65"/>
  <c r="BK64"/>
  <c r="BK63"/>
  <c r="BK62"/>
  <c r="BK61"/>
  <c r="BK60"/>
  <c r="BK59"/>
  <c r="BK58"/>
  <c r="BK57"/>
  <c r="BK56"/>
  <c r="BK53"/>
  <c r="BK52"/>
  <c r="BK46"/>
  <c r="BK45"/>
  <c r="BK44"/>
  <c r="BK43"/>
  <c r="BK42"/>
  <c r="BK41"/>
  <c r="BK40"/>
  <c r="BK39"/>
  <c r="BK38"/>
  <c r="BK37"/>
  <c r="BK36"/>
  <c r="BK35"/>
  <c r="BK34"/>
  <c r="BK33"/>
  <c r="BK32"/>
  <c r="BK31"/>
  <c r="BK30"/>
  <c r="BK28"/>
  <c r="BK24"/>
  <c r="BK21"/>
  <c r="BK20"/>
  <c r="BK19"/>
  <c r="BK18"/>
  <c r="BK17"/>
  <c r="BK16"/>
  <c r="BK15"/>
  <c r="BK14"/>
  <c r="BK11"/>
  <c r="D84"/>
  <c r="E84"/>
  <c r="F84"/>
  <c r="G84"/>
  <c r="H84"/>
  <c r="I84"/>
  <c r="J84"/>
  <c r="K84"/>
  <c r="L84"/>
  <c r="M84"/>
  <c r="N84"/>
  <c r="O84"/>
  <c r="P84"/>
  <c r="Q84"/>
  <c r="R84"/>
  <c r="S84"/>
  <c r="T84"/>
  <c r="U84"/>
  <c r="V84"/>
  <c r="W84"/>
  <c r="X84"/>
  <c r="Y84"/>
  <c r="Z84"/>
  <c r="AA84"/>
  <c r="AB84"/>
  <c r="AC84"/>
  <c r="AD84"/>
  <c r="AE84"/>
  <c r="AF84"/>
  <c r="AG84"/>
  <c r="AH84"/>
  <c r="AI84"/>
  <c r="AJ84"/>
  <c r="AK84"/>
  <c r="AL84"/>
  <c r="AM84"/>
  <c r="AN84"/>
  <c r="AO84"/>
  <c r="AP84"/>
  <c r="AQ84"/>
  <c r="AR84"/>
  <c r="AS84"/>
  <c r="AT84"/>
  <c r="AU84"/>
  <c r="AV84"/>
  <c r="AW84"/>
  <c r="AW85" s="1"/>
  <c r="AX84"/>
  <c r="AX85" s="1"/>
  <c r="AY84"/>
  <c r="AY85" s="1"/>
  <c r="AZ84"/>
  <c r="AZ85" s="1"/>
  <c r="BA84"/>
  <c r="BA85" s="1"/>
  <c r="BB84"/>
  <c r="BB85" s="1"/>
  <c r="BC84"/>
  <c r="BC85" s="1"/>
  <c r="BD84"/>
  <c r="BD85" s="1"/>
  <c r="BE84"/>
  <c r="BE85" s="1"/>
  <c r="BF84"/>
  <c r="BF85" s="1"/>
  <c r="BG84"/>
  <c r="BG85" s="1"/>
  <c r="BH84"/>
  <c r="BH85" s="1"/>
  <c r="BI84"/>
  <c r="BI85" s="1"/>
  <c r="BJ84"/>
  <c r="BJ85" s="1"/>
  <c r="C84"/>
  <c r="AV85"/>
  <c r="BK8"/>
  <c r="D85"/>
  <c r="E85"/>
  <c r="F85"/>
  <c r="G85"/>
  <c r="H85"/>
  <c r="I85"/>
  <c r="J85"/>
  <c r="K85"/>
  <c r="L85"/>
  <c r="M85"/>
  <c r="N85"/>
  <c r="O85"/>
  <c r="P85"/>
  <c r="Q85"/>
  <c r="R85"/>
  <c r="S85"/>
  <c r="T85"/>
  <c r="U85"/>
  <c r="V85"/>
  <c r="W85"/>
  <c r="X85"/>
  <c r="Y85"/>
  <c r="Z85"/>
  <c r="AA85"/>
  <c r="AB85"/>
  <c r="AC85"/>
  <c r="AD85"/>
  <c r="AE85"/>
  <c r="AF85"/>
  <c r="AG85"/>
  <c r="AH85"/>
  <c r="AI85"/>
  <c r="AJ85"/>
  <c r="AK85"/>
  <c r="AL85"/>
  <c r="AM85"/>
  <c r="AN85"/>
  <c r="AO85"/>
  <c r="AP85"/>
  <c r="AQ85"/>
  <c r="AR85"/>
  <c r="AS85"/>
  <c r="AT85"/>
  <c r="AU85"/>
  <c r="D73"/>
  <c r="E73"/>
  <c r="F73"/>
  <c r="G73"/>
  <c r="H73"/>
  <c r="I73"/>
  <c r="J73"/>
  <c r="K73"/>
  <c r="L73"/>
  <c r="M73"/>
  <c r="N73"/>
  <c r="O73"/>
  <c r="P73"/>
  <c r="Q73"/>
  <c r="R73"/>
  <c r="S73"/>
  <c r="T73"/>
  <c r="U73"/>
  <c r="V73"/>
  <c r="W73"/>
  <c r="X73"/>
  <c r="Y73"/>
  <c r="Z73"/>
  <c r="AA73"/>
  <c r="AB73"/>
  <c r="AC73"/>
  <c r="AD73"/>
  <c r="AE73"/>
  <c r="AF73"/>
  <c r="AG73"/>
  <c r="AH73"/>
  <c r="AI73"/>
  <c r="AJ73"/>
  <c r="AK73"/>
  <c r="AL73"/>
  <c r="AM73"/>
  <c r="AN73"/>
  <c r="AO73"/>
  <c r="AP73"/>
  <c r="AQ73"/>
  <c r="AR73"/>
  <c r="AS73"/>
  <c r="AT73"/>
  <c r="AU73"/>
  <c r="AV73"/>
  <c r="AW73"/>
  <c r="AX73"/>
  <c r="AY73"/>
  <c r="AZ73"/>
  <c r="BA73"/>
  <c r="BB73"/>
  <c r="BC73"/>
  <c r="BD73"/>
  <c r="BE73"/>
  <c r="BF73"/>
  <c r="BG73"/>
  <c r="BH73"/>
  <c r="BI73"/>
  <c r="BJ73"/>
  <c r="D67"/>
  <c r="E67"/>
  <c r="F67"/>
  <c r="G67"/>
  <c r="H67"/>
  <c r="I67"/>
  <c r="J67"/>
  <c r="K67"/>
  <c r="L67"/>
  <c r="M67"/>
  <c r="N67"/>
  <c r="O67"/>
  <c r="P67"/>
  <c r="Q67"/>
  <c r="R67"/>
  <c r="S67"/>
  <c r="T67"/>
  <c r="U67"/>
  <c r="V67"/>
  <c r="W67"/>
  <c r="X67"/>
  <c r="Y67"/>
  <c r="Z67"/>
  <c r="AA67"/>
  <c r="AB67"/>
  <c r="AC67"/>
  <c r="AD67"/>
  <c r="AE67"/>
  <c r="AF67"/>
  <c r="AG67"/>
  <c r="AH67"/>
  <c r="AI67"/>
  <c r="AJ67"/>
  <c r="AK67"/>
  <c r="AL67"/>
  <c r="AM67"/>
  <c r="AN67"/>
  <c r="AO67"/>
  <c r="AP67"/>
  <c r="AQ67"/>
  <c r="AR67"/>
  <c r="AS67"/>
  <c r="AT67"/>
  <c r="AU67"/>
  <c r="AV67"/>
  <c r="AW67"/>
  <c r="AX67"/>
  <c r="AY67"/>
  <c r="AZ67"/>
  <c r="BA67"/>
  <c r="BB67"/>
  <c r="BC67"/>
  <c r="BD67"/>
  <c r="BE67"/>
  <c r="BF67"/>
  <c r="BG67"/>
  <c r="BH67"/>
  <c r="BI67"/>
  <c r="BJ67"/>
  <c r="D54"/>
  <c r="D68" s="1"/>
  <c r="E54"/>
  <c r="E68" s="1"/>
  <c r="F54"/>
  <c r="F68" s="1"/>
  <c r="G54"/>
  <c r="G68" s="1"/>
  <c r="H54"/>
  <c r="H68" s="1"/>
  <c r="I54"/>
  <c r="I68" s="1"/>
  <c r="J54"/>
  <c r="J68" s="1"/>
  <c r="K54"/>
  <c r="K68" s="1"/>
  <c r="L54"/>
  <c r="L68" s="1"/>
  <c r="M54"/>
  <c r="M68" s="1"/>
  <c r="N54"/>
  <c r="N68" s="1"/>
  <c r="O54"/>
  <c r="O68" s="1"/>
  <c r="P54"/>
  <c r="P68" s="1"/>
  <c r="Q54"/>
  <c r="Q68" s="1"/>
  <c r="R54"/>
  <c r="R68" s="1"/>
  <c r="S54"/>
  <c r="S68" s="1"/>
  <c r="T54"/>
  <c r="T68" s="1"/>
  <c r="U54"/>
  <c r="U68" s="1"/>
  <c r="V54"/>
  <c r="V68" s="1"/>
  <c r="W54"/>
  <c r="W68" s="1"/>
  <c r="X54"/>
  <c r="X68" s="1"/>
  <c r="Y54"/>
  <c r="Y68" s="1"/>
  <c r="Z54"/>
  <c r="Z68" s="1"/>
  <c r="AA54"/>
  <c r="AA68" s="1"/>
  <c r="AB54"/>
  <c r="AB68" s="1"/>
  <c r="AC54"/>
  <c r="AC68" s="1"/>
  <c r="AD54"/>
  <c r="AD68" s="1"/>
  <c r="AE54"/>
  <c r="AE68" s="1"/>
  <c r="AF54"/>
  <c r="AF68" s="1"/>
  <c r="AG54"/>
  <c r="AG68" s="1"/>
  <c r="AH54"/>
  <c r="AH68" s="1"/>
  <c r="AI54"/>
  <c r="AI68" s="1"/>
  <c r="AJ54"/>
  <c r="AJ68" s="1"/>
  <c r="AK54"/>
  <c r="AK68" s="1"/>
  <c r="AL54"/>
  <c r="AL68" s="1"/>
  <c r="AM54"/>
  <c r="AM68" s="1"/>
  <c r="AN54"/>
  <c r="AN68" s="1"/>
  <c r="AO54"/>
  <c r="AO68" s="1"/>
  <c r="AP54"/>
  <c r="AP68" s="1"/>
  <c r="AQ54"/>
  <c r="AQ68" s="1"/>
  <c r="AR54"/>
  <c r="AR68" s="1"/>
  <c r="AS54"/>
  <c r="AS68" s="1"/>
  <c r="AT54"/>
  <c r="AT68" s="1"/>
  <c r="AU54"/>
  <c r="AU68" s="1"/>
  <c r="AV54"/>
  <c r="AV68" s="1"/>
  <c r="AW54"/>
  <c r="AW68" s="1"/>
  <c r="AX54"/>
  <c r="AX68" s="1"/>
  <c r="AY54"/>
  <c r="AY68" s="1"/>
  <c r="AZ54"/>
  <c r="BA54"/>
  <c r="BA68" s="1"/>
  <c r="BB54"/>
  <c r="BC54"/>
  <c r="BC68" s="1"/>
  <c r="BD54"/>
  <c r="BE54"/>
  <c r="BE68" s="1"/>
  <c r="BF54"/>
  <c r="BG54"/>
  <c r="BH54"/>
  <c r="BI54"/>
  <c r="BI68" s="1"/>
  <c r="BJ54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C25"/>
  <c r="BK25" s="1"/>
  <c r="D47"/>
  <c r="E47"/>
  <c r="F47"/>
  <c r="G47"/>
  <c r="H47"/>
  <c r="I47"/>
  <c r="J47"/>
  <c r="K47"/>
  <c r="L47"/>
  <c r="M47"/>
  <c r="N47"/>
  <c r="O47"/>
  <c r="P47"/>
  <c r="Q47"/>
  <c r="R47"/>
  <c r="S47"/>
  <c r="T47"/>
  <c r="U47"/>
  <c r="V47"/>
  <c r="W47"/>
  <c r="X47"/>
  <c r="Y47"/>
  <c r="Z47"/>
  <c r="AA47"/>
  <c r="AB47"/>
  <c r="AC47"/>
  <c r="AD47"/>
  <c r="AE47"/>
  <c r="AF47"/>
  <c r="AG47"/>
  <c r="AH47"/>
  <c r="AI47"/>
  <c r="AJ47"/>
  <c r="AK47"/>
  <c r="AL47"/>
  <c r="AM47"/>
  <c r="AN47"/>
  <c r="AO47"/>
  <c r="AP47"/>
  <c r="AQ47"/>
  <c r="AR47"/>
  <c r="AS47"/>
  <c r="AT47"/>
  <c r="AU47"/>
  <c r="AV47"/>
  <c r="AW47"/>
  <c r="AX47"/>
  <c r="AY47"/>
  <c r="AZ47"/>
  <c r="BA47"/>
  <c r="BB47"/>
  <c r="BC47"/>
  <c r="BD47"/>
  <c r="BE47"/>
  <c r="BF47"/>
  <c r="BG47"/>
  <c r="BH47"/>
  <c r="BI47"/>
  <c r="BJ47"/>
  <c r="C47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C22"/>
  <c r="C67"/>
  <c r="BK67" s="1"/>
  <c r="C85"/>
  <c r="C73"/>
  <c r="BK73" s="1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C12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C9"/>
  <c r="C54"/>
  <c r="BG68" l="1"/>
  <c r="BK54"/>
  <c r="BJ68"/>
  <c r="BF68"/>
  <c r="BD68"/>
  <c r="AZ68"/>
  <c r="BK9"/>
  <c r="BK12"/>
  <c r="BK85"/>
  <c r="BK84"/>
  <c r="BB68"/>
  <c r="BK47"/>
  <c r="BK22"/>
  <c r="C68"/>
  <c r="BH68"/>
  <c r="BI48"/>
  <c r="BI92" s="1"/>
  <c r="BG48"/>
  <c r="BG92" s="1"/>
  <c r="BE48"/>
  <c r="BE92" s="1"/>
  <c r="BC48"/>
  <c r="BC92" s="1"/>
  <c r="BA48"/>
  <c r="BA92" s="1"/>
  <c r="AY48"/>
  <c r="AY92" s="1"/>
  <c r="AW48"/>
  <c r="AU48"/>
  <c r="AU92" s="1"/>
  <c r="AS48"/>
  <c r="AS92" s="1"/>
  <c r="AQ48"/>
  <c r="AQ92" s="1"/>
  <c r="AO48"/>
  <c r="AO92" s="1"/>
  <c r="AM48"/>
  <c r="AM92" s="1"/>
  <c r="AK48"/>
  <c r="AK92" s="1"/>
  <c r="AI48"/>
  <c r="AI92" s="1"/>
  <c r="AG48"/>
  <c r="AE48"/>
  <c r="AE92" s="1"/>
  <c r="AC48"/>
  <c r="AC92" s="1"/>
  <c r="AA48"/>
  <c r="AA92" s="1"/>
  <c r="Y48"/>
  <c r="Y92" s="1"/>
  <c r="W48"/>
  <c r="W92" s="1"/>
  <c r="BJ48"/>
  <c r="BH48"/>
  <c r="BF48"/>
  <c r="BD48"/>
  <c r="BD92" s="1"/>
  <c r="BB48"/>
  <c r="AZ48"/>
  <c r="AZ92" s="1"/>
  <c r="AX48"/>
  <c r="AX92" s="1"/>
  <c r="AV48"/>
  <c r="AV92" s="1"/>
  <c r="AT48"/>
  <c r="AT92" s="1"/>
  <c r="AR48"/>
  <c r="AR92" s="1"/>
  <c r="AP48"/>
  <c r="AP92" s="1"/>
  <c r="AN48"/>
  <c r="AN92" s="1"/>
  <c r="AL48"/>
  <c r="AL92" s="1"/>
  <c r="AJ48"/>
  <c r="AJ92" s="1"/>
  <c r="AH48"/>
  <c r="AH92" s="1"/>
  <c r="AF48"/>
  <c r="AF92" s="1"/>
  <c r="AD48"/>
  <c r="AD92" s="1"/>
  <c r="AB48"/>
  <c r="AB92" s="1"/>
  <c r="Z48"/>
  <c r="Z92" s="1"/>
  <c r="X48"/>
  <c r="X92" s="1"/>
  <c r="V48"/>
  <c r="V92" s="1"/>
  <c r="T48"/>
  <c r="T92" s="1"/>
  <c r="R48"/>
  <c r="R92" s="1"/>
  <c r="P48"/>
  <c r="P92" s="1"/>
  <c r="N48"/>
  <c r="N92" s="1"/>
  <c r="L48"/>
  <c r="L92" s="1"/>
  <c r="J48"/>
  <c r="J92" s="1"/>
  <c r="H48"/>
  <c r="H92" s="1"/>
  <c r="F48"/>
  <c r="F92" s="1"/>
  <c r="D48"/>
  <c r="D92" s="1"/>
  <c r="U48"/>
  <c r="U92" s="1"/>
  <c r="S48"/>
  <c r="S92" s="1"/>
  <c r="Q48"/>
  <c r="Q92" s="1"/>
  <c r="O48"/>
  <c r="O92" s="1"/>
  <c r="M48"/>
  <c r="M92" s="1"/>
  <c r="K48"/>
  <c r="K92" s="1"/>
  <c r="I48"/>
  <c r="I92" s="1"/>
  <c r="G48"/>
  <c r="G92" s="1"/>
  <c r="E48"/>
  <c r="E92" s="1"/>
  <c r="AW92"/>
  <c r="AG92"/>
  <c r="C48"/>
  <c r="BB92" l="1"/>
  <c r="BJ92"/>
  <c r="BF92"/>
  <c r="BH92"/>
  <c r="BK68"/>
  <c r="C92"/>
  <c r="BK48"/>
  <c r="BK92" l="1"/>
</calcChain>
</file>

<file path=xl/sharedStrings.xml><?xml version="1.0" encoding="utf-8"?>
<sst xmlns="http://schemas.openxmlformats.org/spreadsheetml/2006/main" count="194" uniqueCount="152">
  <si>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</si>
  <si>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</si>
  <si>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</si>
  <si>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</si>
  <si>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</si>
  <si>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</si>
  <si>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</si>
  <si>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</si>
  <si>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</si>
  <si>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</si>
  <si>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</si>
  <si>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</si>
  <si>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</si>
  <si>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</si>
  <si>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</si>
  <si>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</si>
  <si>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</si>
  <si>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</si>
  <si>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</si>
  <si>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</si>
  <si>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</si>
  <si>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</si>
  <si>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</si>
  <si>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</si>
  <si>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</si>
  <si>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</si>
  <si>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</si>
  <si>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</si>
  <si>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</si>
  <si>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</si>
  <si>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</si>
  <si>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</si>
  <si>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</si>
  <si>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</si>
  <si>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</si>
  <si>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</si>
  <si>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</si>
  <si>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</si>
  <si>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</si>
  <si>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</si>
  <si>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</si>
  <si>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</si>
  <si>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</si>
  <si>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</si>
  <si>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</si>
  <si>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</si>
  <si>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</si>
  <si>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</si>
  <si>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</si>
  <si>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</si>
  <si>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</si>
  <si>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</si>
  <si>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</si>
  <si>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</si>
  <si>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</si>
  <si>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</si>
  <si>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</si>
  <si>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</si>
  <si>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</si>
  <si>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</si>
  <si>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</si>
  <si>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</si>
  <si>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</si>
  <si>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</si>
  <si>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</si>
  <si>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</si>
  <si>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</si>
  <si>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</si>
  <si>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</si>
  <si>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</si>
  <si>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</si>
  <si>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</si>
  <si>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</si>
  <si>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</si>
  <si>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</si>
  <si>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</si>
  <si>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</si>
  <si>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</si>
  <si>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</si>
  <si>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</si>
  <si>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</si>
  <si>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</si>
  <si>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</si>
  <si>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</si>
  <si>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</si>
  <si>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</si>
  <si>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</si>
  <si>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</si>
  <si>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</si>
  <si>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</si>
  <si>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</si>
  <si>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</si>
  <si>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</si>
  <si>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</si>
  <si>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</si>
  <si>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</si>
  <si>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</si>
  <si>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</si>
  <si>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</si>
  <si>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</si>
  <si>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</si>
  <si>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</si>
  <si>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</si>
  <si>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</si>
  <si>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</si>
  <si>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</si>
  <si>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FMP SERIES 72</t>
  </si>
  <si>
    <t>LIC MF FMP SERIES 82</t>
  </si>
  <si>
    <t>LIC MF FMP SERIES 83</t>
  </si>
  <si>
    <t>LIC MF FMP SERIES 85</t>
  </si>
  <si>
    <t>LIC MF FMP SERIES 86</t>
  </si>
  <si>
    <t>LIC MF FMP SERIES 89</t>
  </si>
  <si>
    <t>LIC MF FMP SERIES 90</t>
  </si>
  <si>
    <t>LIC MF FMP SERIES 92</t>
  </si>
  <si>
    <t>LIC MF BOND FUND</t>
  </si>
  <si>
    <t>LIC MF CAPITAL PROTECTION ORIENTED FUND - Series 1</t>
  </si>
  <si>
    <t>LIC MF CAPITAL PROTECTION ORIENTED FUND - Series 2</t>
  </si>
  <si>
    <t>LIC MF CAPITAL PROTECTION ORIENTED FUND - Series 3</t>
  </si>
  <si>
    <t>LIC MF CAPITAL PROTECTION ORIENTED FUND - Series 4</t>
  </si>
  <si>
    <t>LIC MF CAPITAL PROTECTION ORIENTED FUND - Series 5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</si>
  <si>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</si>
  <si>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</si>
  <si>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</si>
  <si>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</si>
  <si>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</si>
  <si>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INTERVAL FUND - SERIES 1 ANNUALLY</t>
  </si>
  <si>
    <t>LIC MF INTERVAL FUND - SERIES 1 MONTHLY</t>
  </si>
  <si>
    <t>LIC MF INTERVAL FUND - SERIES 1 QUARTERLY</t>
  </si>
  <si>
    <t>LIC MF INTERVAL FUND-QUARTERLY PLAN-SERIES 2</t>
  </si>
  <si>
    <t>LIC MF MONTHLY INCOME PLAN</t>
  </si>
  <si>
    <t>LIC MF SAVINGS PLUS FUND</t>
  </si>
  <si>
    <t>LIC MF TAX PLAN</t>
  </si>
  <si>
    <t>LIC MF Unit Linked Insurance Scheme</t>
  </si>
  <si>
    <t>LIC MF BANKING &amp; FINANCIAL SERVICES  FUND</t>
  </si>
  <si>
    <t>LIC MF DIVERSIFIED EQUITY FUND – SERIES 1</t>
  </si>
  <si>
    <t>LIC MF DIVERSIFIED EQUITY FUND – SERIES 2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</si>
  <si>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</si>
  <si>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</si>
  <si>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</si>
  <si>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</si>
  <si>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</si>
  <si>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</si>
  <si>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2</t>
  </si>
  <si>
    <t>LIC MF RGESS FUND-SERIES 3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</si>
  <si>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</si>
  <si>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</si>
  <si>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</si>
  <si>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</si>
  <si>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</si>
  <si>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</si>
  <si>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Mutual Fund: Net Average Assets Under Management (AAUM) as on 31/08/2016 (All figures in Rs. Crore)</t>
  </si>
  <si>
    <t>Table showing State wise /Union Territory wise contribution to AAUM of category of schemes as on 31.08.2016</t>
  </si>
</sst>
</file>

<file path=xl/styles.xml><?xml version="1.0" encoding="utf-8"?>
<styleSheet xmlns="http://schemas.openxmlformats.org/spreadsheetml/2006/main">
  <numFmts count="1">
    <numFmt numFmtId="164" formatCode="0.0000000"/>
  </numFmts>
  <fonts count="15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13" fillId="0" borderId="22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C111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B6" sqref="B6"/>
    </sheetView>
  </sheetViews>
  <sheetFormatPr defaultColWidth="9.140625" defaultRowHeight="12.75"/>
  <cols>
    <col min="1" max="1" width="5" style="25" customWidth="1"/>
    <col min="2" max="2" width="68.7109375" style="25" customWidth="1"/>
    <col min="3" max="7" width="6.42578125" style="25" bestFit="1" customWidth="1"/>
    <col min="8" max="8" width="6.28515625" style="25" bestFit="1" customWidth="1"/>
    <col min="9" max="10" width="9" style="25" bestFit="1" customWidth="1"/>
    <col min="11" max="11" width="6.28515625" style="25" bestFit="1" customWidth="1"/>
    <col min="12" max="12" width="7.85546875" style="25" bestFit="1" customWidth="1"/>
    <col min="13" max="17" width="6.42578125" style="25" bestFit="1" customWidth="1"/>
    <col min="18" max="18" width="6.140625" style="25" bestFit="1" customWidth="1"/>
    <col min="19" max="20" width="7.140625" style="25" bestFit="1" customWidth="1"/>
    <col min="21" max="21" width="6" style="25" bestFit="1" customWidth="1"/>
    <col min="22" max="22" width="6.140625" style="25" bestFit="1" customWidth="1"/>
    <col min="23" max="23" width="6.42578125" style="25" bestFit="1" customWidth="1"/>
    <col min="24" max="24" width="7.5703125" style="25" bestFit="1" customWidth="1"/>
    <col min="25" max="27" width="6.42578125" style="25" bestFit="1" customWidth="1"/>
    <col min="28" max="28" width="6.140625" style="25" bestFit="1" customWidth="1"/>
    <col min="29" max="29" width="7.140625" style="25" bestFit="1" customWidth="1"/>
    <col min="30" max="47" width="6.7109375" style="25" bestFit="1" customWidth="1"/>
    <col min="48" max="48" width="8" style="25" bestFit="1" customWidth="1"/>
    <col min="49" max="50" width="9" style="25" bestFit="1" customWidth="1"/>
    <col min="51" max="51" width="6.7109375" style="25" bestFit="1" customWidth="1"/>
    <col min="52" max="52" width="7.85546875" style="25" bestFit="1" customWidth="1"/>
    <col min="53" max="57" width="6.7109375" style="25" bestFit="1" customWidth="1"/>
    <col min="58" max="58" width="9" style="25" bestFit="1" customWidth="1"/>
    <col min="59" max="60" width="7.85546875" style="25" bestFit="1" customWidth="1"/>
    <col min="61" max="61" width="10.85546875" style="25" bestFit="1" customWidth="1"/>
    <col min="62" max="62" width="7.85546875" style="25" bestFit="1" customWidth="1"/>
    <col min="63" max="63" width="11.28515625" style="25" customWidth="1"/>
    <col min="64" max="16384" width="9.140625" style="25"/>
  </cols>
  <sheetData>
    <row r="1" spans="1:107" s="12" customFormat="1" ht="19.5" thickBot="1">
      <c r="A1" s="50" t="s">
        <v>77</v>
      </c>
      <c r="B1" s="66" t="s">
        <v>31</v>
      </c>
      <c r="C1" s="57" t="s">
        <v>150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9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>
      <c r="A2" s="51"/>
      <c r="B2" s="67"/>
      <c r="C2" s="74" t="s">
        <v>30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6"/>
      <c r="W2" s="74" t="s">
        <v>26</v>
      </c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6"/>
      <c r="AQ2" s="74" t="s">
        <v>27</v>
      </c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6"/>
      <c r="BK2" s="63" t="s">
        <v>24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>
      <c r="A3" s="51"/>
      <c r="B3" s="67"/>
      <c r="C3" s="60" t="s">
        <v>11</v>
      </c>
      <c r="D3" s="61"/>
      <c r="E3" s="61"/>
      <c r="F3" s="61"/>
      <c r="G3" s="61"/>
      <c r="H3" s="61"/>
      <c r="I3" s="61"/>
      <c r="J3" s="61"/>
      <c r="K3" s="61"/>
      <c r="L3" s="62"/>
      <c r="M3" s="60" t="s">
        <v>12</v>
      </c>
      <c r="N3" s="61"/>
      <c r="O3" s="61"/>
      <c r="P3" s="61"/>
      <c r="Q3" s="61"/>
      <c r="R3" s="61"/>
      <c r="S3" s="61"/>
      <c r="T3" s="61"/>
      <c r="U3" s="61"/>
      <c r="V3" s="62"/>
      <c r="W3" s="60" t="s">
        <v>11</v>
      </c>
      <c r="X3" s="61"/>
      <c r="Y3" s="61"/>
      <c r="Z3" s="61"/>
      <c r="AA3" s="61"/>
      <c r="AB3" s="61"/>
      <c r="AC3" s="61"/>
      <c r="AD3" s="61"/>
      <c r="AE3" s="61"/>
      <c r="AF3" s="62"/>
      <c r="AG3" s="60" t="s">
        <v>12</v>
      </c>
      <c r="AH3" s="61"/>
      <c r="AI3" s="61"/>
      <c r="AJ3" s="61"/>
      <c r="AK3" s="61"/>
      <c r="AL3" s="61"/>
      <c r="AM3" s="61"/>
      <c r="AN3" s="61"/>
      <c r="AO3" s="61"/>
      <c r="AP3" s="62"/>
      <c r="AQ3" s="60" t="s">
        <v>11</v>
      </c>
      <c r="AR3" s="61"/>
      <c r="AS3" s="61"/>
      <c r="AT3" s="61"/>
      <c r="AU3" s="61"/>
      <c r="AV3" s="61"/>
      <c r="AW3" s="61"/>
      <c r="AX3" s="61"/>
      <c r="AY3" s="61"/>
      <c r="AZ3" s="62"/>
      <c r="BA3" s="60" t="s">
        <v>12</v>
      </c>
      <c r="BB3" s="61"/>
      <c r="BC3" s="61"/>
      <c r="BD3" s="61"/>
      <c r="BE3" s="61"/>
      <c r="BF3" s="61"/>
      <c r="BG3" s="61"/>
      <c r="BH3" s="61"/>
      <c r="BI3" s="61"/>
      <c r="BJ3" s="62"/>
      <c r="BK3" s="64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>
      <c r="A4" s="51"/>
      <c r="B4" s="67"/>
      <c r="C4" s="77" t="s">
        <v>37</v>
      </c>
      <c r="D4" s="78"/>
      <c r="E4" s="78"/>
      <c r="F4" s="78"/>
      <c r="G4" s="79"/>
      <c r="H4" s="71" t="s">
        <v>38</v>
      </c>
      <c r="I4" s="72"/>
      <c r="J4" s="72"/>
      <c r="K4" s="72"/>
      <c r="L4" s="73"/>
      <c r="M4" s="77" t="s">
        <v>37</v>
      </c>
      <c r="N4" s="78"/>
      <c r="O4" s="78"/>
      <c r="P4" s="78"/>
      <c r="Q4" s="79"/>
      <c r="R4" s="71" t="s">
        <v>38</v>
      </c>
      <c r="S4" s="72"/>
      <c r="T4" s="72"/>
      <c r="U4" s="72"/>
      <c r="V4" s="73"/>
      <c r="W4" s="77" t="s">
        <v>37</v>
      </c>
      <c r="X4" s="78"/>
      <c r="Y4" s="78"/>
      <c r="Z4" s="78"/>
      <c r="AA4" s="79"/>
      <c r="AB4" s="71" t="s">
        <v>38</v>
      </c>
      <c r="AC4" s="72"/>
      <c r="AD4" s="72"/>
      <c r="AE4" s="72"/>
      <c r="AF4" s="73"/>
      <c r="AG4" s="77" t="s">
        <v>37</v>
      </c>
      <c r="AH4" s="78"/>
      <c r="AI4" s="78"/>
      <c r="AJ4" s="78"/>
      <c r="AK4" s="79"/>
      <c r="AL4" s="71" t="s">
        <v>38</v>
      </c>
      <c r="AM4" s="72"/>
      <c r="AN4" s="72"/>
      <c r="AO4" s="72"/>
      <c r="AP4" s="73"/>
      <c r="AQ4" s="77" t="s">
        <v>37</v>
      </c>
      <c r="AR4" s="78"/>
      <c r="AS4" s="78"/>
      <c r="AT4" s="78"/>
      <c r="AU4" s="79"/>
      <c r="AV4" s="71" t="s">
        <v>38</v>
      </c>
      <c r="AW4" s="72"/>
      <c r="AX4" s="72"/>
      <c r="AY4" s="72"/>
      <c r="AZ4" s="73"/>
      <c r="BA4" s="77" t="s">
        <v>37</v>
      </c>
      <c r="BB4" s="78"/>
      <c r="BC4" s="78"/>
      <c r="BD4" s="78"/>
      <c r="BE4" s="79"/>
      <c r="BF4" s="71" t="s">
        <v>38</v>
      </c>
      <c r="BG4" s="72"/>
      <c r="BH4" s="72"/>
      <c r="BI4" s="72"/>
      <c r="BJ4" s="73"/>
      <c r="BK4" s="64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>
      <c r="A5" s="51"/>
      <c r="B5" s="67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5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>
      <c r="A6" s="23" t="s">
        <v>0</v>
      </c>
      <c r="B6" s="24" t="s">
        <v>6</v>
      </c>
      <c r="C6" s="68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70"/>
    </row>
    <row r="7" spans="1:107">
      <c r="A7" s="23" t="s">
        <v>78</v>
      </c>
      <c r="B7" s="26" t="s">
        <v>13</v>
      </c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70"/>
    </row>
    <row r="8" spans="1:107">
      <c r="A8" s="23"/>
      <c r="B8" s="27" t="s">
        <v>104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6.9845533133569591</v>
      </c>
      <c r="I8" s="28">
        <v>4723.3160305038728</v>
      </c>
      <c r="J8" s="28">
        <v>2045.4230417418416</v>
      </c>
      <c r="K8" s="28">
        <v>0</v>
      </c>
      <c r="L8" s="28">
        <v>296.22902673185797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5.6975260193544246</v>
      </c>
      <c r="S8" s="28">
        <v>199.43596149114578</v>
      </c>
      <c r="T8" s="28">
        <v>389.73666340203852</v>
      </c>
      <c r="U8" s="28">
        <v>0</v>
      </c>
      <c r="V8" s="28">
        <v>10.464712431918375</v>
      </c>
      <c r="W8" s="28">
        <v>1.0234097144420967E-3</v>
      </c>
      <c r="X8" s="28">
        <v>157.11320269898968</v>
      </c>
      <c r="Y8" s="28">
        <v>0</v>
      </c>
      <c r="Z8" s="28">
        <v>0</v>
      </c>
      <c r="AA8" s="28">
        <v>1.1759161889042335E-2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0.4430234847335715</v>
      </c>
      <c r="AH8" s="28">
        <v>0.24494055522995192</v>
      </c>
      <c r="AI8" s="28">
        <v>0</v>
      </c>
      <c r="AJ8" s="28">
        <v>0</v>
      </c>
      <c r="AK8" s="28">
        <v>0.48866476193677078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21.463648098538584</v>
      </c>
      <c r="AW8" s="28">
        <v>1226.2853113384724</v>
      </c>
      <c r="AX8" s="28">
        <v>813.39367911096087</v>
      </c>
      <c r="AY8" s="28">
        <v>0</v>
      </c>
      <c r="AZ8" s="28">
        <v>71.291343385701168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14.685164679900913</v>
      </c>
      <c r="BG8" s="28">
        <v>58.10340835735505</v>
      </c>
      <c r="BH8" s="28">
        <v>120.61509795104496</v>
      </c>
      <c r="BI8" s="28">
        <v>0</v>
      </c>
      <c r="BJ8" s="28">
        <v>21.164340154571001</v>
      </c>
      <c r="BK8" s="29">
        <f>SUM(C8:BJ8)</f>
        <v>10182.592122784423</v>
      </c>
    </row>
    <row r="9" spans="1:107">
      <c r="A9" s="23"/>
      <c r="B9" s="30" t="s">
        <v>87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6.9845533133569591</v>
      </c>
      <c r="I9" s="31">
        <f t="shared" si="0"/>
        <v>4723.3160305038728</v>
      </c>
      <c r="J9" s="31">
        <f t="shared" si="0"/>
        <v>2045.4230417418416</v>
      </c>
      <c r="K9" s="31">
        <f t="shared" si="0"/>
        <v>0</v>
      </c>
      <c r="L9" s="31">
        <f t="shared" si="0"/>
        <v>296.22902673185797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5.6975260193544246</v>
      </c>
      <c r="S9" s="31">
        <f t="shared" si="0"/>
        <v>199.43596149114578</v>
      </c>
      <c r="T9" s="31">
        <f t="shared" si="0"/>
        <v>389.73666340203852</v>
      </c>
      <c r="U9" s="31">
        <f t="shared" si="0"/>
        <v>0</v>
      </c>
      <c r="V9" s="31">
        <f t="shared" si="0"/>
        <v>10.464712431918375</v>
      </c>
      <c r="W9" s="31">
        <f t="shared" si="0"/>
        <v>1.0234097144420967E-3</v>
      </c>
      <c r="X9" s="31">
        <f t="shared" si="0"/>
        <v>157.11320269898968</v>
      </c>
      <c r="Y9" s="31">
        <f t="shared" si="0"/>
        <v>0</v>
      </c>
      <c r="Z9" s="31">
        <f t="shared" si="0"/>
        <v>0</v>
      </c>
      <c r="AA9" s="31">
        <f t="shared" si="0"/>
        <v>1.1759161889042335E-2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0.4430234847335715</v>
      </c>
      <c r="AH9" s="31">
        <f t="shared" si="0"/>
        <v>0.24494055522995192</v>
      </c>
      <c r="AI9" s="31">
        <f t="shared" si="0"/>
        <v>0</v>
      </c>
      <c r="AJ9" s="31">
        <f t="shared" si="0"/>
        <v>0</v>
      </c>
      <c r="AK9" s="31">
        <f t="shared" si="0"/>
        <v>0.48866476193677078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21.463648098538584</v>
      </c>
      <c r="AW9" s="31">
        <f t="shared" si="0"/>
        <v>1226.2853113384724</v>
      </c>
      <c r="AX9" s="31">
        <f t="shared" si="0"/>
        <v>813.39367911096087</v>
      </c>
      <c r="AY9" s="31">
        <f t="shared" si="0"/>
        <v>0</v>
      </c>
      <c r="AZ9" s="31">
        <f t="shared" si="0"/>
        <v>71.291343385701168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14.685164679900913</v>
      </c>
      <c r="BG9" s="31">
        <f t="shared" si="0"/>
        <v>58.10340835735505</v>
      </c>
      <c r="BH9" s="31">
        <f t="shared" si="0"/>
        <v>120.61509795104496</v>
      </c>
      <c r="BI9" s="31">
        <f t="shared" si="0"/>
        <v>0</v>
      </c>
      <c r="BJ9" s="31">
        <f t="shared" si="0"/>
        <v>21.164340154571001</v>
      </c>
      <c r="BK9" s="29">
        <f>SUM(C9:BJ9)</f>
        <v>10182.592122784423</v>
      </c>
    </row>
    <row r="10" spans="1:107">
      <c r="A10" s="23" t="s">
        <v>79</v>
      </c>
      <c r="B10" s="26" t="s">
        <v>3</v>
      </c>
      <c r="C10" s="47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9"/>
    </row>
    <row r="11" spans="1:107">
      <c r="A11" s="23"/>
      <c r="B11" s="27" t="s">
        <v>105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0.61341588896724486</v>
      </c>
      <c r="I11" s="28">
        <v>2.0221287207910392</v>
      </c>
      <c r="J11" s="28">
        <v>16.922927603815378</v>
      </c>
      <c r="K11" s="28">
        <v>0</v>
      </c>
      <c r="L11" s="28">
        <v>18.012551560885722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0.9203441503250791</v>
      </c>
      <c r="S11" s="28">
        <v>0.76559933990721618</v>
      </c>
      <c r="T11" s="28">
        <v>8.6955211095872276</v>
      </c>
      <c r="U11" s="28">
        <v>0</v>
      </c>
      <c r="V11" s="28">
        <v>1.848484079495244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2.2342661290285851E-2</v>
      </c>
      <c r="AH11" s="28">
        <v>0</v>
      </c>
      <c r="AI11" s="28">
        <v>0</v>
      </c>
      <c r="AJ11" s="28">
        <v>0</v>
      </c>
      <c r="AK11" s="28">
        <v>1.0125478780683907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2.2988282868276868</v>
      </c>
      <c r="AW11" s="28">
        <v>12.52016090911186</v>
      </c>
      <c r="AX11" s="28">
        <v>2.24582867546206</v>
      </c>
      <c r="AY11" s="28">
        <v>0</v>
      </c>
      <c r="AZ11" s="28">
        <v>9.3517847682768149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4.1792286305284065</v>
      </c>
      <c r="BG11" s="28">
        <v>14.410532845497116</v>
      </c>
      <c r="BH11" s="28">
        <v>22.068363614858391</v>
      </c>
      <c r="BI11" s="28">
        <v>0</v>
      </c>
      <c r="BJ11" s="28">
        <v>4.5117427325951365</v>
      </c>
      <c r="BK11" s="29">
        <f t="shared" ref="BK11:BK12" si="1">SUM(C11:BJ11)</f>
        <v>122.42233345629032</v>
      </c>
    </row>
    <row r="12" spans="1:107">
      <c r="A12" s="23"/>
      <c r="B12" s="30" t="s">
        <v>88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0.61341588896724486</v>
      </c>
      <c r="I12" s="31">
        <f t="shared" si="2"/>
        <v>2.0221287207910392</v>
      </c>
      <c r="J12" s="31">
        <f t="shared" si="2"/>
        <v>16.922927603815378</v>
      </c>
      <c r="K12" s="31">
        <f t="shared" si="2"/>
        <v>0</v>
      </c>
      <c r="L12" s="31">
        <f t="shared" si="2"/>
        <v>18.012551560885722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0.9203441503250791</v>
      </c>
      <c r="S12" s="31">
        <f t="shared" si="2"/>
        <v>0.76559933990721618</v>
      </c>
      <c r="T12" s="31">
        <f t="shared" si="2"/>
        <v>8.6955211095872276</v>
      </c>
      <c r="U12" s="31">
        <f t="shared" si="2"/>
        <v>0</v>
      </c>
      <c r="V12" s="31">
        <f t="shared" si="2"/>
        <v>1.848484079495244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0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2.2342661290285851E-2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1.0125478780683907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2.2988282868276868</v>
      </c>
      <c r="AW12" s="31">
        <f t="shared" si="2"/>
        <v>12.52016090911186</v>
      </c>
      <c r="AX12" s="31">
        <f t="shared" si="2"/>
        <v>2.24582867546206</v>
      </c>
      <c r="AY12" s="31">
        <f t="shared" si="2"/>
        <v>0</v>
      </c>
      <c r="AZ12" s="31">
        <f t="shared" si="2"/>
        <v>9.3517847682768149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4.1792286305284065</v>
      </c>
      <c r="BG12" s="31">
        <f t="shared" si="2"/>
        <v>14.410532845497116</v>
      </c>
      <c r="BH12" s="31">
        <f t="shared" si="2"/>
        <v>22.068363614858391</v>
      </c>
      <c r="BI12" s="31">
        <f t="shared" si="2"/>
        <v>0</v>
      </c>
      <c r="BJ12" s="31">
        <f t="shared" si="2"/>
        <v>4.5117427325951365</v>
      </c>
      <c r="BK12" s="29">
        <f t="shared" si="1"/>
        <v>122.42233345629032</v>
      </c>
    </row>
    <row r="13" spans="1:107">
      <c r="A13" s="23" t="s">
        <v>80</v>
      </c>
      <c r="B13" s="26" t="s">
        <v>10</v>
      </c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9"/>
    </row>
    <row r="14" spans="1:107">
      <c r="A14" s="23"/>
      <c r="B14" s="27" t="s">
        <v>106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0.24357008787067655</v>
      </c>
      <c r="I14" s="28">
        <v>21.507868787097205</v>
      </c>
      <c r="J14" s="28">
        <v>2.5184858064516593</v>
      </c>
      <c r="K14" s="28">
        <v>0</v>
      </c>
      <c r="L14" s="28">
        <v>22.604650467193736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0.28079101935450662</v>
      </c>
      <c r="S14" s="28">
        <v>1.2592429032200297E-2</v>
      </c>
      <c r="T14" s="28">
        <v>0</v>
      </c>
      <c r="U14" s="28">
        <v>0</v>
      </c>
      <c r="V14" s="28">
        <v>2.1380307480645504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0.93121693358023583</v>
      </c>
      <c r="AW14" s="28">
        <v>6.2914046063555196</v>
      </c>
      <c r="AX14" s="28">
        <v>0</v>
      </c>
      <c r="AY14" s="28">
        <v>0</v>
      </c>
      <c r="AZ14" s="28">
        <v>9.661314326548915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0.55474102799938108</v>
      </c>
      <c r="BG14" s="28">
        <v>0.1245700579677182</v>
      </c>
      <c r="BH14" s="28">
        <v>0.62291258064519106</v>
      </c>
      <c r="BI14" s="28">
        <v>0</v>
      </c>
      <c r="BJ14" s="28">
        <v>2.439605331032074</v>
      </c>
      <c r="BK14" s="29">
        <f t="shared" ref="BK14:BK22" si="3">SUM(C14:BJ14)</f>
        <v>69.931754209193571</v>
      </c>
    </row>
    <row r="15" spans="1:107">
      <c r="A15" s="23"/>
      <c r="B15" s="27" t="s">
        <v>107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0.35049728306435507</v>
      </c>
      <c r="I15" s="28">
        <v>1.5728217741936472</v>
      </c>
      <c r="J15" s="28">
        <v>0</v>
      </c>
      <c r="K15" s="28">
        <v>0</v>
      </c>
      <c r="L15" s="28">
        <v>4.416604528225994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2.5407120967703992E-2</v>
      </c>
      <c r="S15" s="28">
        <v>0</v>
      </c>
      <c r="T15" s="28">
        <v>0</v>
      </c>
      <c r="U15" s="28">
        <v>0</v>
      </c>
      <c r="V15" s="28">
        <v>0.36779832258055772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0.50350665399926775</v>
      </c>
      <c r="AW15" s="28">
        <v>6.0674159887102164</v>
      </c>
      <c r="AX15" s="28">
        <v>0</v>
      </c>
      <c r="AY15" s="28">
        <v>0</v>
      </c>
      <c r="AZ15" s="28">
        <v>2.7156941932255663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0.13487417680621816</v>
      </c>
      <c r="BG15" s="28">
        <v>0</v>
      </c>
      <c r="BH15" s="28">
        <v>0</v>
      </c>
      <c r="BI15" s="28">
        <v>0</v>
      </c>
      <c r="BJ15" s="28">
        <v>6.7268916129039056</v>
      </c>
      <c r="BK15" s="29">
        <f t="shared" si="3"/>
        <v>22.881511654677432</v>
      </c>
    </row>
    <row r="16" spans="1:107">
      <c r="A16" s="23"/>
      <c r="B16" s="27" t="s">
        <v>108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0.16298703706426243</v>
      </c>
      <c r="I16" s="28">
        <v>0.60127274193563029</v>
      </c>
      <c r="J16" s="28">
        <v>0.30063637096781515</v>
      </c>
      <c r="K16" s="28">
        <v>0</v>
      </c>
      <c r="L16" s="28">
        <v>0.73977736106458347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2.5253455160009672E-3</v>
      </c>
      <c r="S16" s="28">
        <v>0.60127274193563029</v>
      </c>
      <c r="T16" s="28">
        <v>0.12025454838704606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3.6020545161104423E-2</v>
      </c>
      <c r="AW16" s="28">
        <v>2.4013696774195945</v>
      </c>
      <c r="AX16" s="28">
        <v>0</v>
      </c>
      <c r="AY16" s="28">
        <v>0</v>
      </c>
      <c r="AZ16" s="28">
        <v>3.571551303871038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5.6093594419106885E-2</v>
      </c>
      <c r="BG16" s="28">
        <v>1.3807875645162695</v>
      </c>
      <c r="BH16" s="28">
        <v>0</v>
      </c>
      <c r="BI16" s="28">
        <v>0</v>
      </c>
      <c r="BJ16" s="28">
        <v>1.2367053838709519</v>
      </c>
      <c r="BK16" s="29">
        <f t="shared" si="3"/>
        <v>11.211254216129033</v>
      </c>
    </row>
    <row r="17" spans="1:63">
      <c r="A17" s="23"/>
      <c r="B17" s="27" t="s">
        <v>109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0.16620869361260521</v>
      </c>
      <c r="I17" s="28">
        <v>34.625635641936377</v>
      </c>
      <c r="J17" s="28">
        <v>0</v>
      </c>
      <c r="K17" s="28">
        <v>0</v>
      </c>
      <c r="L17" s="28">
        <v>4.0833238229998274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0.57386837199971785</v>
      </c>
      <c r="S17" s="28">
        <v>0.10821157258060338</v>
      </c>
      <c r="T17" s="28">
        <v>0.60103516129031875</v>
      </c>
      <c r="U17" s="28">
        <v>0</v>
      </c>
      <c r="V17" s="28">
        <v>5.5927259374192753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1.2875671521916081</v>
      </c>
      <c r="AW17" s="28">
        <v>2.6755599193555479</v>
      </c>
      <c r="AX17" s="28">
        <v>0</v>
      </c>
      <c r="AY17" s="28">
        <v>0</v>
      </c>
      <c r="AZ17" s="28">
        <v>13.451817765260959</v>
      </c>
      <c r="BA17" s="28">
        <v>0</v>
      </c>
      <c r="BB17" s="28">
        <v>0</v>
      </c>
      <c r="BC17" s="28">
        <v>0</v>
      </c>
      <c r="BD17" s="28">
        <v>0</v>
      </c>
      <c r="BE17" s="28">
        <v>0</v>
      </c>
      <c r="BF17" s="28">
        <v>0.56835670983728015</v>
      </c>
      <c r="BG17" s="28">
        <v>0.20096427838706366</v>
      </c>
      <c r="BH17" s="28">
        <v>0</v>
      </c>
      <c r="BI17" s="28">
        <v>0</v>
      </c>
      <c r="BJ17" s="28">
        <v>1.3734362548062353</v>
      </c>
      <c r="BK17" s="29">
        <f t="shared" si="3"/>
        <v>65.308711281677404</v>
      </c>
    </row>
    <row r="18" spans="1:63">
      <c r="A18" s="23"/>
      <c r="B18" s="27" t="s">
        <v>110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8.1860662741800358E-2</v>
      </c>
      <c r="I18" s="28">
        <v>29.851314516129136</v>
      </c>
      <c r="J18" s="28">
        <v>0</v>
      </c>
      <c r="K18" s="28">
        <v>0</v>
      </c>
      <c r="L18" s="28">
        <v>30.267385797612938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1.9860618064500089E-2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0.17580775835438658</v>
      </c>
      <c r="AW18" s="28">
        <v>2.3845458064517278</v>
      </c>
      <c r="AX18" s="28">
        <v>0</v>
      </c>
      <c r="AY18" s="28">
        <v>0</v>
      </c>
      <c r="AZ18" s="28">
        <v>8.2712050359351412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0.10752213925770575</v>
      </c>
      <c r="BG18" s="28">
        <v>21.773229727130065</v>
      </c>
      <c r="BH18" s="28">
        <v>0</v>
      </c>
      <c r="BI18" s="28">
        <v>0</v>
      </c>
      <c r="BJ18" s="28">
        <v>2.4501327388387311</v>
      </c>
      <c r="BK18" s="29">
        <f t="shared" si="3"/>
        <v>95.382864800516131</v>
      </c>
    </row>
    <row r="19" spans="1:63">
      <c r="A19" s="23"/>
      <c r="B19" s="27" t="s">
        <v>111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0.24903509154820555</v>
      </c>
      <c r="I19" s="28">
        <v>19.891140672580843</v>
      </c>
      <c r="J19" s="28">
        <v>0</v>
      </c>
      <c r="K19" s="28">
        <v>0</v>
      </c>
      <c r="L19" s="28">
        <v>30.033332107839065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9.9279932225402198E-2</v>
      </c>
      <c r="S19" s="28">
        <v>18.951149636193822</v>
      </c>
      <c r="T19" s="28">
        <v>0</v>
      </c>
      <c r="U19" s="28">
        <v>0</v>
      </c>
      <c r="V19" s="28">
        <v>0.17856819329010395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0.57289441619298009</v>
      </c>
      <c r="AW19" s="28">
        <v>5.4086953039690471</v>
      </c>
      <c r="AX19" s="28">
        <v>0</v>
      </c>
      <c r="AY19" s="28">
        <v>0</v>
      </c>
      <c r="AZ19" s="28">
        <v>5.899718601032788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0.53653621593416656</v>
      </c>
      <c r="BG19" s="28">
        <v>0</v>
      </c>
      <c r="BH19" s="28">
        <v>0.64565316129048478</v>
      </c>
      <c r="BI19" s="28">
        <v>0</v>
      </c>
      <c r="BJ19" s="28">
        <v>0.64315859238698403</v>
      </c>
      <c r="BK19" s="29">
        <f t="shared" si="3"/>
        <v>83.109161924483871</v>
      </c>
    </row>
    <row r="20" spans="1:63">
      <c r="A20" s="23"/>
      <c r="B20" s="27" t="s">
        <v>112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0.10939775787074663</v>
      </c>
      <c r="I20" s="28">
        <v>17.508943548387261</v>
      </c>
      <c r="J20" s="28">
        <v>0</v>
      </c>
      <c r="K20" s="28">
        <v>0</v>
      </c>
      <c r="L20" s="28">
        <v>19.610016774193792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7.3829378677301119E-2</v>
      </c>
      <c r="S20" s="28">
        <v>17.508943548387261</v>
      </c>
      <c r="T20" s="28">
        <v>0</v>
      </c>
      <c r="U20" s="28">
        <v>0</v>
      </c>
      <c r="V20" s="28">
        <v>0.22294721451590335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1.053973867063754</v>
      </c>
      <c r="AW20" s="28">
        <v>10.453112148388087</v>
      </c>
      <c r="AX20" s="28">
        <v>0</v>
      </c>
      <c r="AY20" s="28">
        <v>0</v>
      </c>
      <c r="AZ20" s="28">
        <v>4.6600307529678293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0.12647340316093431</v>
      </c>
      <c r="BG20" s="28">
        <v>0</v>
      </c>
      <c r="BH20" s="28">
        <v>0</v>
      </c>
      <c r="BI20" s="28">
        <v>0</v>
      </c>
      <c r="BJ20" s="28">
        <v>4.7373921453871377</v>
      </c>
      <c r="BK20" s="29">
        <f t="shared" si="3"/>
        <v>76.065060539000001</v>
      </c>
    </row>
    <row r="21" spans="1:63">
      <c r="A21" s="23"/>
      <c r="B21" s="27" t="s">
        <v>113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0.17515124193521539</v>
      </c>
      <c r="I21" s="28">
        <v>5.9402793935488232</v>
      </c>
      <c r="J21" s="28">
        <v>0</v>
      </c>
      <c r="K21" s="28">
        <v>0</v>
      </c>
      <c r="L21" s="28">
        <v>6.4599811773874691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0.20545668074171808</v>
      </c>
      <c r="S21" s="28">
        <v>5.8124064516105106E-2</v>
      </c>
      <c r="T21" s="28">
        <v>0</v>
      </c>
      <c r="U21" s="28">
        <v>0</v>
      </c>
      <c r="V21" s="28">
        <v>1.3624705214513204</v>
      </c>
      <c r="W21" s="28">
        <v>0</v>
      </c>
      <c r="X21" s="28">
        <v>0.80542812903251737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1.3232034193006855E-3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0.83959693699889815</v>
      </c>
      <c r="AW21" s="28">
        <v>1.0918981254197657</v>
      </c>
      <c r="AX21" s="28">
        <v>0.57530580645189822</v>
      </c>
      <c r="AY21" s="28">
        <v>0</v>
      </c>
      <c r="AZ21" s="28">
        <v>4.0248164099045853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0.96268418864374605</v>
      </c>
      <c r="BG21" s="28">
        <v>5.7530580645129815E-2</v>
      </c>
      <c r="BH21" s="28">
        <v>0.80542812903251748</v>
      </c>
      <c r="BI21" s="28">
        <v>0</v>
      </c>
      <c r="BJ21" s="28">
        <v>1.573876751774216</v>
      </c>
      <c r="BK21" s="29">
        <f t="shared" si="3"/>
        <v>24.939351340903222</v>
      </c>
    </row>
    <row r="22" spans="1:63">
      <c r="A22" s="23"/>
      <c r="B22" s="30" t="s">
        <v>95</v>
      </c>
      <c r="C22" s="31">
        <f t="shared" ref="C22:AH22" si="4">SUM(C14:C21)</f>
        <v>0</v>
      </c>
      <c r="D22" s="31">
        <f t="shared" si="4"/>
        <v>0</v>
      </c>
      <c r="E22" s="31">
        <f t="shared" si="4"/>
        <v>0</v>
      </c>
      <c r="F22" s="31">
        <f t="shared" si="4"/>
        <v>0</v>
      </c>
      <c r="G22" s="31">
        <f t="shared" si="4"/>
        <v>0</v>
      </c>
      <c r="H22" s="31">
        <f t="shared" si="4"/>
        <v>1.5387078557078673</v>
      </c>
      <c r="I22" s="31">
        <f t="shared" si="4"/>
        <v>131.49927707580895</v>
      </c>
      <c r="J22" s="31">
        <f t="shared" si="4"/>
        <v>2.8191221774194744</v>
      </c>
      <c r="K22" s="31">
        <f t="shared" si="4"/>
        <v>0</v>
      </c>
      <c r="L22" s="31">
        <f t="shared" si="4"/>
        <v>118.2150720365174</v>
      </c>
      <c r="M22" s="31">
        <f t="shared" si="4"/>
        <v>0</v>
      </c>
      <c r="N22" s="31">
        <f t="shared" si="4"/>
        <v>0</v>
      </c>
      <c r="O22" s="31">
        <f t="shared" si="4"/>
        <v>0</v>
      </c>
      <c r="P22" s="31">
        <f t="shared" si="4"/>
        <v>0</v>
      </c>
      <c r="Q22" s="31">
        <f t="shared" si="4"/>
        <v>0</v>
      </c>
      <c r="R22" s="31">
        <f t="shared" si="4"/>
        <v>1.281018467546851</v>
      </c>
      <c r="S22" s="31">
        <f t="shared" si="4"/>
        <v>37.240293992645626</v>
      </c>
      <c r="T22" s="31">
        <f t="shared" si="4"/>
        <v>0.72128970967736483</v>
      </c>
      <c r="U22" s="31">
        <f t="shared" si="4"/>
        <v>0</v>
      </c>
      <c r="V22" s="31">
        <f t="shared" si="4"/>
        <v>9.862540937321711</v>
      </c>
      <c r="W22" s="31">
        <f t="shared" si="4"/>
        <v>0</v>
      </c>
      <c r="X22" s="31">
        <f t="shared" si="4"/>
        <v>0.80542812903251737</v>
      </c>
      <c r="Y22" s="31">
        <f t="shared" si="4"/>
        <v>0</v>
      </c>
      <c r="Z22" s="31">
        <f t="shared" si="4"/>
        <v>0</v>
      </c>
      <c r="AA22" s="31">
        <f t="shared" si="4"/>
        <v>0</v>
      </c>
      <c r="AB22" s="31">
        <f t="shared" si="4"/>
        <v>0</v>
      </c>
      <c r="AC22" s="31">
        <f t="shared" si="4"/>
        <v>0</v>
      </c>
      <c r="AD22" s="31">
        <f t="shared" si="4"/>
        <v>0</v>
      </c>
      <c r="AE22" s="31">
        <f t="shared" si="4"/>
        <v>0</v>
      </c>
      <c r="AF22" s="31">
        <f t="shared" si="4"/>
        <v>0</v>
      </c>
      <c r="AG22" s="31">
        <f t="shared" si="4"/>
        <v>1.3232034193006855E-3</v>
      </c>
      <c r="AH22" s="31">
        <f t="shared" si="4"/>
        <v>0</v>
      </c>
      <c r="AI22" s="31">
        <f t="shared" ref="AI22:BJ22" si="5">SUM(AI14:AI21)</f>
        <v>0</v>
      </c>
      <c r="AJ22" s="31">
        <f t="shared" si="5"/>
        <v>0</v>
      </c>
      <c r="AK22" s="31">
        <f t="shared" si="5"/>
        <v>0</v>
      </c>
      <c r="AL22" s="31">
        <f t="shared" si="5"/>
        <v>0</v>
      </c>
      <c r="AM22" s="31">
        <f t="shared" si="5"/>
        <v>0</v>
      </c>
      <c r="AN22" s="31">
        <f t="shared" si="5"/>
        <v>0</v>
      </c>
      <c r="AO22" s="31">
        <f t="shared" si="5"/>
        <v>0</v>
      </c>
      <c r="AP22" s="31">
        <f t="shared" si="5"/>
        <v>0</v>
      </c>
      <c r="AQ22" s="31">
        <f t="shared" si="5"/>
        <v>0</v>
      </c>
      <c r="AR22" s="31">
        <f t="shared" si="5"/>
        <v>0</v>
      </c>
      <c r="AS22" s="31">
        <f t="shared" si="5"/>
        <v>0</v>
      </c>
      <c r="AT22" s="31">
        <f t="shared" si="5"/>
        <v>0</v>
      </c>
      <c r="AU22" s="31">
        <f t="shared" si="5"/>
        <v>0</v>
      </c>
      <c r="AV22" s="31">
        <f t="shared" si="5"/>
        <v>5.4005842635422354</v>
      </c>
      <c r="AW22" s="31">
        <f t="shared" si="5"/>
        <v>36.774001576069509</v>
      </c>
      <c r="AX22" s="31">
        <f t="shared" si="5"/>
        <v>0.57530580645189822</v>
      </c>
      <c r="AY22" s="31">
        <f t="shared" si="5"/>
        <v>0</v>
      </c>
      <c r="AZ22" s="31">
        <f t="shared" si="5"/>
        <v>52.256148388746823</v>
      </c>
      <c r="BA22" s="31">
        <f t="shared" si="5"/>
        <v>0</v>
      </c>
      <c r="BB22" s="31">
        <f t="shared" si="5"/>
        <v>0</v>
      </c>
      <c r="BC22" s="31">
        <f t="shared" si="5"/>
        <v>0</v>
      </c>
      <c r="BD22" s="31">
        <f t="shared" si="5"/>
        <v>0</v>
      </c>
      <c r="BE22" s="31">
        <f t="shared" si="5"/>
        <v>0</v>
      </c>
      <c r="BF22" s="31">
        <f t="shared" si="5"/>
        <v>3.0472814560585384</v>
      </c>
      <c r="BG22" s="31">
        <f t="shared" si="5"/>
        <v>23.537082208646247</v>
      </c>
      <c r="BH22" s="31">
        <f t="shared" si="5"/>
        <v>2.0739938709681933</v>
      </c>
      <c r="BI22" s="31">
        <f t="shared" si="5"/>
        <v>0</v>
      </c>
      <c r="BJ22" s="31">
        <f t="shared" si="5"/>
        <v>21.181198811000232</v>
      </c>
      <c r="BK22" s="29">
        <f t="shared" si="3"/>
        <v>448.82966996658081</v>
      </c>
    </row>
    <row r="23" spans="1:63">
      <c r="A23" s="23" t="s">
        <v>81</v>
      </c>
      <c r="B23" s="26" t="s">
        <v>14</v>
      </c>
      <c r="C23" s="47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9"/>
    </row>
    <row r="24" spans="1:63">
      <c r="A24" s="23"/>
      <c r="B24" s="30" t="s">
        <v>39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  <c r="AX24" s="31">
        <v>0</v>
      </c>
      <c r="AY24" s="31">
        <v>0</v>
      </c>
      <c r="AZ24" s="31">
        <v>0</v>
      </c>
      <c r="BA24" s="31">
        <v>0</v>
      </c>
      <c r="BB24" s="31">
        <v>0</v>
      </c>
      <c r="BC24" s="31">
        <v>0</v>
      </c>
      <c r="BD24" s="31">
        <v>0</v>
      </c>
      <c r="BE24" s="31">
        <v>0</v>
      </c>
      <c r="BF24" s="31">
        <v>0</v>
      </c>
      <c r="BG24" s="31">
        <v>0</v>
      </c>
      <c r="BH24" s="31">
        <v>0</v>
      </c>
      <c r="BI24" s="31">
        <v>0</v>
      </c>
      <c r="BJ24" s="31">
        <v>0</v>
      </c>
      <c r="BK24" s="29">
        <f t="shared" ref="BK24:BK25" si="6">SUM(C24:BJ24)</f>
        <v>0</v>
      </c>
    </row>
    <row r="25" spans="1:63">
      <c r="A25" s="23"/>
      <c r="B25" s="30" t="s">
        <v>94</v>
      </c>
      <c r="C25" s="31">
        <f>SUM(C24)</f>
        <v>0</v>
      </c>
      <c r="D25" s="31">
        <f t="shared" ref="D25:BJ25" si="7">SUM(D24)</f>
        <v>0</v>
      </c>
      <c r="E25" s="31">
        <f t="shared" si="7"/>
        <v>0</v>
      </c>
      <c r="F25" s="31">
        <f t="shared" si="7"/>
        <v>0</v>
      </c>
      <c r="G25" s="31">
        <f t="shared" si="7"/>
        <v>0</v>
      </c>
      <c r="H25" s="31">
        <f t="shared" si="7"/>
        <v>0</v>
      </c>
      <c r="I25" s="31">
        <f t="shared" si="7"/>
        <v>0</v>
      </c>
      <c r="J25" s="31">
        <f t="shared" si="7"/>
        <v>0</v>
      </c>
      <c r="K25" s="31">
        <f t="shared" si="7"/>
        <v>0</v>
      </c>
      <c r="L25" s="31">
        <f t="shared" si="7"/>
        <v>0</v>
      </c>
      <c r="M25" s="31">
        <f t="shared" si="7"/>
        <v>0</v>
      </c>
      <c r="N25" s="31">
        <f t="shared" si="7"/>
        <v>0</v>
      </c>
      <c r="O25" s="31">
        <f t="shared" si="7"/>
        <v>0</v>
      </c>
      <c r="P25" s="31">
        <f t="shared" si="7"/>
        <v>0</v>
      </c>
      <c r="Q25" s="31">
        <f t="shared" si="7"/>
        <v>0</v>
      </c>
      <c r="R25" s="31">
        <f t="shared" si="7"/>
        <v>0</v>
      </c>
      <c r="S25" s="31">
        <f t="shared" si="7"/>
        <v>0</v>
      </c>
      <c r="T25" s="31">
        <f t="shared" si="7"/>
        <v>0</v>
      </c>
      <c r="U25" s="31">
        <f t="shared" si="7"/>
        <v>0</v>
      </c>
      <c r="V25" s="31">
        <f t="shared" si="7"/>
        <v>0</v>
      </c>
      <c r="W25" s="31">
        <f t="shared" si="7"/>
        <v>0</v>
      </c>
      <c r="X25" s="31">
        <f t="shared" si="7"/>
        <v>0</v>
      </c>
      <c r="Y25" s="31">
        <f t="shared" si="7"/>
        <v>0</v>
      </c>
      <c r="Z25" s="31">
        <f t="shared" si="7"/>
        <v>0</v>
      </c>
      <c r="AA25" s="31">
        <f t="shared" si="7"/>
        <v>0</v>
      </c>
      <c r="AB25" s="31">
        <f t="shared" si="7"/>
        <v>0</v>
      </c>
      <c r="AC25" s="31">
        <f t="shared" si="7"/>
        <v>0</v>
      </c>
      <c r="AD25" s="31">
        <f t="shared" si="7"/>
        <v>0</v>
      </c>
      <c r="AE25" s="31">
        <f t="shared" si="7"/>
        <v>0</v>
      </c>
      <c r="AF25" s="31">
        <f t="shared" si="7"/>
        <v>0</v>
      </c>
      <c r="AG25" s="31">
        <f t="shared" si="7"/>
        <v>0</v>
      </c>
      <c r="AH25" s="31">
        <f t="shared" si="7"/>
        <v>0</v>
      </c>
      <c r="AI25" s="31">
        <f t="shared" si="7"/>
        <v>0</v>
      </c>
      <c r="AJ25" s="31">
        <f t="shared" si="7"/>
        <v>0</v>
      </c>
      <c r="AK25" s="31">
        <f t="shared" si="7"/>
        <v>0</v>
      </c>
      <c r="AL25" s="31">
        <f t="shared" si="7"/>
        <v>0</v>
      </c>
      <c r="AM25" s="31">
        <f t="shared" si="7"/>
        <v>0</v>
      </c>
      <c r="AN25" s="31">
        <f t="shared" si="7"/>
        <v>0</v>
      </c>
      <c r="AO25" s="31">
        <f t="shared" si="7"/>
        <v>0</v>
      </c>
      <c r="AP25" s="31">
        <f t="shared" si="7"/>
        <v>0</v>
      </c>
      <c r="AQ25" s="31">
        <f t="shared" si="7"/>
        <v>0</v>
      </c>
      <c r="AR25" s="31">
        <f t="shared" si="7"/>
        <v>0</v>
      </c>
      <c r="AS25" s="31">
        <f t="shared" si="7"/>
        <v>0</v>
      </c>
      <c r="AT25" s="31">
        <f t="shared" si="7"/>
        <v>0</v>
      </c>
      <c r="AU25" s="31">
        <f t="shared" si="7"/>
        <v>0</v>
      </c>
      <c r="AV25" s="31">
        <f t="shared" si="7"/>
        <v>0</v>
      </c>
      <c r="AW25" s="31">
        <f t="shared" si="7"/>
        <v>0</v>
      </c>
      <c r="AX25" s="31">
        <f t="shared" si="7"/>
        <v>0</v>
      </c>
      <c r="AY25" s="31">
        <f t="shared" si="7"/>
        <v>0</v>
      </c>
      <c r="AZ25" s="31">
        <f t="shared" si="7"/>
        <v>0</v>
      </c>
      <c r="BA25" s="31">
        <f t="shared" si="7"/>
        <v>0</v>
      </c>
      <c r="BB25" s="31">
        <f t="shared" si="7"/>
        <v>0</v>
      </c>
      <c r="BC25" s="31">
        <f t="shared" si="7"/>
        <v>0</v>
      </c>
      <c r="BD25" s="31">
        <f t="shared" si="7"/>
        <v>0</v>
      </c>
      <c r="BE25" s="31">
        <f t="shared" si="7"/>
        <v>0</v>
      </c>
      <c r="BF25" s="31">
        <f t="shared" si="7"/>
        <v>0</v>
      </c>
      <c r="BG25" s="31">
        <f t="shared" si="7"/>
        <v>0</v>
      </c>
      <c r="BH25" s="31">
        <f t="shared" si="7"/>
        <v>0</v>
      </c>
      <c r="BI25" s="31">
        <f t="shared" si="7"/>
        <v>0</v>
      </c>
      <c r="BJ25" s="31">
        <f t="shared" si="7"/>
        <v>0</v>
      </c>
      <c r="BK25" s="29">
        <f t="shared" si="6"/>
        <v>0</v>
      </c>
    </row>
    <row r="26" spans="1:63">
      <c r="A26" s="23" t="s">
        <v>83</v>
      </c>
      <c r="B26" s="26" t="s">
        <v>99</v>
      </c>
      <c r="C26" s="47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9"/>
    </row>
    <row r="27" spans="1:63">
      <c r="A27" s="23"/>
      <c r="B27" s="32" t="s">
        <v>39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</row>
    <row r="28" spans="1:63">
      <c r="A28" s="23"/>
      <c r="B28" s="30" t="s">
        <v>93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  <c r="BE28" s="31">
        <v>0</v>
      </c>
      <c r="BF28" s="31">
        <v>0</v>
      </c>
      <c r="BG28" s="31">
        <v>0</v>
      </c>
      <c r="BH28" s="31">
        <v>0</v>
      </c>
      <c r="BI28" s="31">
        <v>0</v>
      </c>
      <c r="BJ28" s="31">
        <v>0</v>
      </c>
      <c r="BK28" s="29">
        <f>SUM(C28:BJ28)</f>
        <v>0</v>
      </c>
    </row>
    <row r="29" spans="1:63">
      <c r="A29" s="23" t="s">
        <v>84</v>
      </c>
      <c r="B29" s="26" t="s">
        <v>15</v>
      </c>
      <c r="C29" s="47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9"/>
    </row>
    <row r="30" spans="1:63">
      <c r="A30" s="23"/>
      <c r="B30" s="27" t="s">
        <v>114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0.90015736697512716</v>
      </c>
      <c r="I30" s="28">
        <v>12.825423012419876</v>
      </c>
      <c r="J30" s="28">
        <v>0.20643789440363158</v>
      </c>
      <c r="K30" s="28">
        <v>0</v>
      </c>
      <c r="L30" s="28">
        <v>41.121563291275628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1.30350753003679</v>
      </c>
      <c r="S30" s="28">
        <v>3.6031652203868871</v>
      </c>
      <c r="T30" s="28">
        <v>0.59603667214471945</v>
      </c>
      <c r="U30" s="28">
        <v>0</v>
      </c>
      <c r="V30" s="28">
        <v>2.0398973418735435</v>
      </c>
      <c r="W30" s="28">
        <v>1.3252469326015303E-2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6.5673737313412195E-2</v>
      </c>
      <c r="AH30" s="28">
        <v>0</v>
      </c>
      <c r="AI30" s="28">
        <v>0</v>
      </c>
      <c r="AJ30" s="28">
        <v>0</v>
      </c>
      <c r="AK30" s="28">
        <v>0.25217039107452144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24.418511815485907</v>
      </c>
      <c r="AW30" s="28">
        <v>56.835501045051949</v>
      </c>
      <c r="AX30" s="28">
        <v>5.2541362180968543</v>
      </c>
      <c r="AY30" s="28">
        <v>0</v>
      </c>
      <c r="AZ30" s="28">
        <v>80.951347745943366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23.223858755994197</v>
      </c>
      <c r="BG30" s="28">
        <v>3.221293723437503</v>
      </c>
      <c r="BH30" s="28">
        <v>8.7866645042106715</v>
      </c>
      <c r="BI30" s="28">
        <v>0</v>
      </c>
      <c r="BJ30" s="28">
        <v>15.775542653775169</v>
      </c>
      <c r="BK30" s="29">
        <f t="shared" ref="BK30:BK48" si="8">SUM(C30:BJ30)</f>
        <v>281.39414138922575</v>
      </c>
    </row>
    <row r="31" spans="1:63">
      <c r="A31" s="23"/>
      <c r="B31" s="27" t="s">
        <v>115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0.4515261259029632</v>
      </c>
      <c r="I31" s="28">
        <v>0.230975868354897</v>
      </c>
      <c r="J31" s="28">
        <v>0.3161624274840697</v>
      </c>
      <c r="K31" s="28">
        <v>0</v>
      </c>
      <c r="L31" s="28">
        <v>0.65144205712935555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0.53178562370926963</v>
      </c>
      <c r="S31" s="28">
        <v>6.9400277419359183E-2</v>
      </c>
      <c r="T31" s="28">
        <v>0</v>
      </c>
      <c r="U31" s="28">
        <v>0</v>
      </c>
      <c r="V31" s="28">
        <v>0.44920906838718316</v>
      </c>
      <c r="W31" s="28">
        <v>0.19544014838700488</v>
      </c>
      <c r="X31" s="28">
        <v>0</v>
      </c>
      <c r="Y31" s="28">
        <v>0</v>
      </c>
      <c r="Z31" s="28">
        <v>0</v>
      </c>
      <c r="AA31" s="28">
        <v>6.2242096774167033E-2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0.70807231706466256</v>
      </c>
      <c r="AH31" s="28">
        <v>0</v>
      </c>
      <c r="AI31" s="28">
        <v>0</v>
      </c>
      <c r="AJ31" s="28">
        <v>0</v>
      </c>
      <c r="AK31" s="28">
        <v>0.44266579225827679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17.479997027676141</v>
      </c>
      <c r="AW31" s="28">
        <v>2.1724686321633362</v>
      </c>
      <c r="AX31" s="28">
        <v>3.734525806454022E-2</v>
      </c>
      <c r="AY31" s="28">
        <v>0</v>
      </c>
      <c r="AZ31" s="28">
        <v>17.620434359916686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13.079948389691408</v>
      </c>
      <c r="BG31" s="28">
        <v>0.77186195625851306</v>
      </c>
      <c r="BH31" s="28">
        <v>0</v>
      </c>
      <c r="BI31" s="28">
        <v>0</v>
      </c>
      <c r="BJ31" s="28">
        <v>6.9001224463904887</v>
      </c>
      <c r="BK31" s="29">
        <f t="shared" si="8"/>
        <v>62.171099873032325</v>
      </c>
    </row>
    <row r="32" spans="1:63">
      <c r="A32" s="23"/>
      <c r="B32" s="27" t="s">
        <v>116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0.3244724955482341</v>
      </c>
      <c r="I32" s="28">
        <v>0</v>
      </c>
      <c r="J32" s="28">
        <v>0</v>
      </c>
      <c r="K32" s="28">
        <v>0</v>
      </c>
      <c r="L32" s="28">
        <v>0.59358295806510275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0.22427197335426549</v>
      </c>
      <c r="S32" s="28">
        <v>7.0240626677483167E-2</v>
      </c>
      <c r="T32" s="28">
        <v>0</v>
      </c>
      <c r="U32" s="28">
        <v>0</v>
      </c>
      <c r="V32" s="28">
        <v>0.31700632700007536</v>
      </c>
      <c r="W32" s="28">
        <v>8.4245287741670283E-2</v>
      </c>
      <c r="X32" s="28">
        <v>0</v>
      </c>
      <c r="Y32" s="28">
        <v>0</v>
      </c>
      <c r="Z32" s="28">
        <v>0</v>
      </c>
      <c r="AA32" s="28">
        <v>6.1945064516053926E-3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0.32087543419317882</v>
      </c>
      <c r="AH32" s="28">
        <v>0</v>
      </c>
      <c r="AI32" s="28">
        <v>0</v>
      </c>
      <c r="AJ32" s="28">
        <v>0</v>
      </c>
      <c r="AK32" s="28">
        <v>0.23044245393560059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14.724864229965711</v>
      </c>
      <c r="AW32" s="28">
        <v>3.0089564657438022</v>
      </c>
      <c r="AX32" s="28">
        <v>3.7167038709632359E-2</v>
      </c>
      <c r="AY32" s="28">
        <v>0</v>
      </c>
      <c r="AZ32" s="28">
        <v>18.90826182988414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9.6647734751803416</v>
      </c>
      <c r="BG32" s="28">
        <v>1.5171610535817011</v>
      </c>
      <c r="BH32" s="28">
        <v>0.12389012903230784</v>
      </c>
      <c r="BI32" s="28">
        <v>0</v>
      </c>
      <c r="BJ32" s="28">
        <v>1.9239049193546749</v>
      </c>
      <c r="BK32" s="29">
        <f t="shared" si="8"/>
        <v>52.08031120441953</v>
      </c>
    </row>
    <row r="33" spans="1:63">
      <c r="A33" s="23"/>
      <c r="B33" s="27" t="s">
        <v>117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7.9587197935153495E-2</v>
      </c>
      <c r="I33" s="28">
        <v>0.13066672903225784</v>
      </c>
      <c r="J33" s="28">
        <v>0</v>
      </c>
      <c r="K33" s="28">
        <v>0</v>
      </c>
      <c r="L33" s="28">
        <v>0.51973738474232789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0.46484759390306735</v>
      </c>
      <c r="S33" s="28">
        <v>0</v>
      </c>
      <c r="T33" s="28">
        <v>0</v>
      </c>
      <c r="U33" s="28">
        <v>0</v>
      </c>
      <c r="V33" s="28">
        <v>0.32012238416138672</v>
      </c>
      <c r="W33" s="28">
        <v>4.6978232258138179E-2</v>
      </c>
      <c r="X33" s="28">
        <v>0</v>
      </c>
      <c r="Y33" s="28">
        <v>0</v>
      </c>
      <c r="Z33" s="28">
        <v>0</v>
      </c>
      <c r="AA33" s="28">
        <v>5.8722790322672726E-2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0.24229023300041264</v>
      </c>
      <c r="AH33" s="28">
        <v>0.11744558064544545</v>
      </c>
      <c r="AI33" s="28">
        <v>0</v>
      </c>
      <c r="AJ33" s="28">
        <v>0</v>
      </c>
      <c r="AK33" s="28">
        <v>5.8722790322672726E-2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12.915066113667768</v>
      </c>
      <c r="AW33" s="28">
        <v>3.399008991847551</v>
      </c>
      <c r="AX33" s="28">
        <v>0</v>
      </c>
      <c r="AY33" s="28">
        <v>0</v>
      </c>
      <c r="AZ33" s="28">
        <v>8.938746743827771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8.1426084629704807</v>
      </c>
      <c r="BG33" s="28">
        <v>0.15150479903244563</v>
      </c>
      <c r="BH33" s="28">
        <v>0.58722790322742724</v>
      </c>
      <c r="BI33" s="28">
        <v>0</v>
      </c>
      <c r="BJ33" s="28">
        <v>3.020599741973979</v>
      </c>
      <c r="BK33" s="29">
        <f t="shared" si="8"/>
        <v>39.19388367287096</v>
      </c>
    </row>
    <row r="34" spans="1:63">
      <c r="A34" s="23"/>
      <c r="B34" s="27" t="s">
        <v>118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0.26402809354800449</v>
      </c>
      <c r="I34" s="28">
        <v>0</v>
      </c>
      <c r="J34" s="28">
        <v>0</v>
      </c>
      <c r="K34" s="28">
        <v>0</v>
      </c>
      <c r="L34" s="28">
        <v>0.65712533196810896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0.48980528041887927</v>
      </c>
      <c r="S34" s="28">
        <v>0</v>
      </c>
      <c r="T34" s="28">
        <v>0</v>
      </c>
      <c r="U34" s="28">
        <v>0</v>
      </c>
      <c r="V34" s="28">
        <v>1.1631193548392007</v>
      </c>
      <c r="W34" s="28">
        <v>8.1087720320814211E-3</v>
      </c>
      <c r="X34" s="28">
        <v>3.1022285548228921E-2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0.35528862661148602</v>
      </c>
      <c r="AH34" s="28">
        <v>3.4677570967620544E-2</v>
      </c>
      <c r="AI34" s="28">
        <v>0</v>
      </c>
      <c r="AJ34" s="28">
        <v>0</v>
      </c>
      <c r="AK34" s="28">
        <v>0.19272358525745842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10.883200016094714</v>
      </c>
      <c r="AW34" s="28">
        <v>1.5019277992219588</v>
      </c>
      <c r="AX34" s="28">
        <v>3.4677570967620544E-2</v>
      </c>
      <c r="AY34" s="28">
        <v>0</v>
      </c>
      <c r="AZ34" s="28">
        <v>8.6547064334001522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11.357950861144078</v>
      </c>
      <c r="BG34" s="28">
        <v>3.2025819910568623</v>
      </c>
      <c r="BH34" s="28">
        <v>0.52016356451490831</v>
      </c>
      <c r="BI34" s="28">
        <v>0</v>
      </c>
      <c r="BJ34" s="28">
        <v>3.9741729107633987</v>
      </c>
      <c r="BK34" s="29">
        <f t="shared" si="8"/>
        <v>43.325280048354756</v>
      </c>
    </row>
    <row r="35" spans="1:63">
      <c r="A35" s="23"/>
      <c r="B35" s="27" t="s">
        <v>119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0.20215309741895737</v>
      </c>
      <c r="I35" s="28">
        <v>0.1203832767741192</v>
      </c>
      <c r="J35" s="28">
        <v>0</v>
      </c>
      <c r="K35" s="28">
        <v>0</v>
      </c>
      <c r="L35" s="28">
        <v>9.945846754646487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0.31702226645105064</v>
      </c>
      <c r="S35" s="28">
        <v>0</v>
      </c>
      <c r="T35" s="28">
        <v>7.1835975548311448E-2</v>
      </c>
      <c r="U35" s="28">
        <v>0</v>
      </c>
      <c r="V35" s="28">
        <v>0.83611368558043342</v>
      </c>
      <c r="W35" s="28">
        <v>6.7829864515267391E-3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0.22072559619407012</v>
      </c>
      <c r="AH35" s="28">
        <v>0</v>
      </c>
      <c r="AI35" s="28">
        <v>0</v>
      </c>
      <c r="AJ35" s="28">
        <v>0</v>
      </c>
      <c r="AK35" s="28">
        <v>0.15533038974251231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4.459874662298331</v>
      </c>
      <c r="AW35" s="28">
        <v>1.1350591205521741</v>
      </c>
      <c r="AX35" s="28">
        <v>0.59916380322806184</v>
      </c>
      <c r="AY35" s="28">
        <v>0</v>
      </c>
      <c r="AZ35" s="28">
        <v>5.6728479137289174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6.4160752808137467</v>
      </c>
      <c r="BG35" s="28">
        <v>2.8941569863981083</v>
      </c>
      <c r="BH35" s="28">
        <v>0.33914932258183694</v>
      </c>
      <c r="BI35" s="28">
        <v>0</v>
      </c>
      <c r="BJ35" s="28">
        <v>3.5402001673655321</v>
      </c>
      <c r="BK35" s="29">
        <f t="shared" si="8"/>
        <v>36.932721285774178</v>
      </c>
    </row>
    <row r="36" spans="1:63">
      <c r="A36" s="23"/>
      <c r="B36" s="27" t="s">
        <v>120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0.43159412172415934</v>
      </c>
      <c r="I36" s="28">
        <v>5.5816827021641646E-2</v>
      </c>
      <c r="J36" s="28">
        <v>0</v>
      </c>
      <c r="K36" s="28">
        <v>0</v>
      </c>
      <c r="L36" s="28">
        <v>5.9231745351370666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0.53386366522011397</v>
      </c>
      <c r="S36" s="28">
        <v>0</v>
      </c>
      <c r="T36" s="28">
        <v>0</v>
      </c>
      <c r="U36" s="28">
        <v>0</v>
      </c>
      <c r="V36" s="28">
        <v>0.71180987802605333</v>
      </c>
      <c r="W36" s="28">
        <v>1.7707268708451157E-3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5.7100898771930142E-2</v>
      </c>
      <c r="AH36" s="28">
        <v>0</v>
      </c>
      <c r="AI36" s="28">
        <v>0</v>
      </c>
      <c r="AJ36" s="28">
        <v>0</v>
      </c>
      <c r="AK36" s="28">
        <v>5.903179419117029E-3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4.1035695541487058</v>
      </c>
      <c r="AW36" s="28">
        <v>1.7001814547573022E-2</v>
      </c>
      <c r="AX36" s="28">
        <v>0</v>
      </c>
      <c r="AY36" s="28">
        <v>0</v>
      </c>
      <c r="AZ36" s="28">
        <v>1.5555723808536843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6.2987663457037923</v>
      </c>
      <c r="BG36" s="28">
        <v>1.4044153741164694E-2</v>
      </c>
      <c r="BH36" s="28">
        <v>0</v>
      </c>
      <c r="BI36" s="28">
        <v>0</v>
      </c>
      <c r="BJ36" s="28">
        <v>1.7592046318463732</v>
      </c>
      <c r="BK36" s="29">
        <f t="shared" si="8"/>
        <v>21.469192713032218</v>
      </c>
    </row>
    <row r="37" spans="1:63">
      <c r="A37" s="23"/>
      <c r="B37" s="27" t="s">
        <v>121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0.42387940648340217</v>
      </c>
      <c r="I37" s="28">
        <v>0.37318117741926665</v>
      </c>
      <c r="J37" s="28">
        <v>0.10662319354831902</v>
      </c>
      <c r="K37" s="28">
        <v>0</v>
      </c>
      <c r="L37" s="28">
        <v>11.796818930904905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0.86527894403154015</v>
      </c>
      <c r="S37" s="28">
        <v>0.13545733045152417</v>
      </c>
      <c r="T37" s="28">
        <v>0</v>
      </c>
      <c r="U37" s="28">
        <v>0</v>
      </c>
      <c r="V37" s="28">
        <v>1.2421530983546036</v>
      </c>
      <c r="W37" s="28">
        <v>5.2632903225350181E-3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0.17178710967782945</v>
      </c>
      <c r="AH37" s="28">
        <v>0</v>
      </c>
      <c r="AI37" s="28">
        <v>0</v>
      </c>
      <c r="AJ37" s="28">
        <v>0</v>
      </c>
      <c r="AK37" s="28">
        <v>2.1053161290140072E-3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5.5716342353453845</v>
      </c>
      <c r="AW37" s="28">
        <v>4.450685666448611</v>
      </c>
      <c r="AX37" s="28">
        <v>2.1053161290440072E-2</v>
      </c>
      <c r="AY37" s="28">
        <v>0</v>
      </c>
      <c r="AZ37" s="28">
        <v>6.637743632104911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8.975610838034223</v>
      </c>
      <c r="BG37" s="28">
        <v>0.26316451613075093</v>
      </c>
      <c r="BH37" s="28">
        <v>0.26316451613075087</v>
      </c>
      <c r="BI37" s="28">
        <v>0</v>
      </c>
      <c r="BJ37" s="28">
        <v>5.0063120749017092</v>
      </c>
      <c r="BK37" s="29">
        <f t="shared" si="8"/>
        <v>46.311916437709719</v>
      </c>
    </row>
    <row r="38" spans="1:63">
      <c r="A38" s="23"/>
      <c r="B38" s="27" t="s">
        <v>122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0.56617021616097218</v>
      </c>
      <c r="I38" s="28">
        <v>0.31959483870967215</v>
      </c>
      <c r="J38" s="28">
        <v>0</v>
      </c>
      <c r="K38" s="28">
        <v>0</v>
      </c>
      <c r="L38" s="28">
        <v>5.567511172936257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0.44461437728979758</v>
      </c>
      <c r="S38" s="28">
        <v>1.0653161290324407</v>
      </c>
      <c r="T38" s="28">
        <v>0</v>
      </c>
      <c r="U38" s="28">
        <v>0</v>
      </c>
      <c r="V38" s="28">
        <v>0.98168881290312182</v>
      </c>
      <c r="W38" s="28">
        <v>3.1639112903052392E-3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0.15862015077426267</v>
      </c>
      <c r="AH38" s="28">
        <v>0</v>
      </c>
      <c r="AI38" s="28">
        <v>0</v>
      </c>
      <c r="AJ38" s="28">
        <v>0</v>
      </c>
      <c r="AK38" s="28">
        <v>1.8485984903230612E-2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4.106301044254514</v>
      </c>
      <c r="AW38" s="28">
        <v>0.36912298387141124</v>
      </c>
      <c r="AX38" s="28">
        <v>0</v>
      </c>
      <c r="AY38" s="28">
        <v>0</v>
      </c>
      <c r="AZ38" s="28">
        <v>5.6607661026528042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5.3722435751517628</v>
      </c>
      <c r="BG38" s="28">
        <v>0.36595907258120597</v>
      </c>
      <c r="BH38" s="28">
        <v>0.58005040322666046</v>
      </c>
      <c r="BI38" s="28">
        <v>0</v>
      </c>
      <c r="BJ38" s="28">
        <v>3.536938190358327</v>
      </c>
      <c r="BK38" s="29">
        <f t="shared" si="8"/>
        <v>29.116546966096745</v>
      </c>
    </row>
    <row r="39" spans="1:63">
      <c r="A39" s="23"/>
      <c r="B39" s="27" t="s">
        <v>123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0.27888484670932767</v>
      </c>
      <c r="I39" s="28">
        <v>0.54479861612903724</v>
      </c>
      <c r="J39" s="28">
        <v>0</v>
      </c>
      <c r="K39" s="28">
        <v>0</v>
      </c>
      <c r="L39" s="28">
        <v>6.0463573367755217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0.4107649291283107</v>
      </c>
      <c r="S39" s="28">
        <v>0.2136465161290538</v>
      </c>
      <c r="T39" s="28">
        <v>0</v>
      </c>
      <c r="U39" s="28">
        <v>0</v>
      </c>
      <c r="V39" s="28">
        <v>0.1334771660642336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9.6811406645131576E-2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3.1793081228047639</v>
      </c>
      <c r="AW39" s="28">
        <v>0.30772121483891818</v>
      </c>
      <c r="AX39" s="28">
        <v>0</v>
      </c>
      <c r="AY39" s="28">
        <v>0</v>
      </c>
      <c r="AZ39" s="28">
        <v>3.47233590935822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3.5799931269951704</v>
      </c>
      <c r="BG39" s="28">
        <v>0.26084763961315449</v>
      </c>
      <c r="BH39" s="28">
        <v>0.63556877419426383</v>
      </c>
      <c r="BI39" s="28">
        <v>0</v>
      </c>
      <c r="BJ39" s="28">
        <v>2.6643962131310213</v>
      </c>
      <c r="BK39" s="29">
        <f t="shared" si="8"/>
        <v>21.824911818516128</v>
      </c>
    </row>
    <row r="40" spans="1:63">
      <c r="A40" s="23"/>
      <c r="B40" s="27" t="s">
        <v>124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0.24800876828389334</v>
      </c>
      <c r="I40" s="28">
        <v>24.096951209287823</v>
      </c>
      <c r="J40" s="28">
        <v>20.362427207280934</v>
      </c>
      <c r="K40" s="28">
        <v>0</v>
      </c>
      <c r="L40" s="28">
        <v>8.2651525757345592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0.57693745714067923</v>
      </c>
      <c r="S40" s="28">
        <v>0.882014342461652</v>
      </c>
      <c r="T40" s="28">
        <v>67.253944229016142</v>
      </c>
      <c r="U40" s="28">
        <v>0</v>
      </c>
      <c r="V40" s="28">
        <v>5.0089137010199529</v>
      </c>
      <c r="W40" s="28">
        <v>2.0974458312900605E-3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3.2494346998305321E-2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10.374349532987985</v>
      </c>
      <c r="AW40" s="28">
        <v>49.985691852108239</v>
      </c>
      <c r="AX40" s="28">
        <v>0.22594705081027822</v>
      </c>
      <c r="AY40" s="28">
        <v>0</v>
      </c>
      <c r="AZ40" s="28">
        <v>35.739427363475507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13.793317808280658</v>
      </c>
      <c r="BG40" s="28">
        <v>8.2259273896540055</v>
      </c>
      <c r="BH40" s="28">
        <v>21.735531223028641</v>
      </c>
      <c r="BI40" s="28">
        <v>0</v>
      </c>
      <c r="BJ40" s="28">
        <v>8.2531772165349508</v>
      </c>
      <c r="BK40" s="29">
        <f t="shared" si="8"/>
        <v>275.06231071993545</v>
      </c>
    </row>
    <row r="41" spans="1:63">
      <c r="A41" s="23"/>
      <c r="B41" s="27" t="s">
        <v>125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6.7989438387016224E-2</v>
      </c>
      <c r="I41" s="28">
        <v>2.4513826848710241</v>
      </c>
      <c r="J41" s="28">
        <v>0</v>
      </c>
      <c r="K41" s="28">
        <v>0</v>
      </c>
      <c r="L41" s="28">
        <v>2.3944381263871213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0.84880481481263503</v>
      </c>
      <c r="AW41" s="28">
        <v>0.65553953037903434</v>
      </c>
      <c r="AX41" s="28">
        <v>0</v>
      </c>
      <c r="AY41" s="28">
        <v>0</v>
      </c>
      <c r="AZ41" s="28">
        <v>1.9734656163670625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0.7139806864376862</v>
      </c>
      <c r="BG41" s="28">
        <v>7.8373709641490051E-5</v>
      </c>
      <c r="BH41" s="28">
        <v>8.481488291579993E-2</v>
      </c>
      <c r="BI41" s="28">
        <v>0</v>
      </c>
      <c r="BJ41" s="28">
        <v>0.34799923073297956</v>
      </c>
      <c r="BK41" s="29">
        <f t="shared" si="8"/>
        <v>9.5384933850000007</v>
      </c>
    </row>
    <row r="42" spans="1:63">
      <c r="A42" s="23"/>
      <c r="B42" s="27" t="s">
        <v>126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0.20395203509902404</v>
      </c>
      <c r="I42" s="28">
        <v>0.30070045714168864</v>
      </c>
      <c r="J42" s="28">
        <v>0.12037450635999122</v>
      </c>
      <c r="K42" s="28">
        <v>0</v>
      </c>
      <c r="L42" s="28">
        <v>2.1745549623001414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0.39937830837750365</v>
      </c>
      <c r="S42" s="28">
        <v>0</v>
      </c>
      <c r="T42" s="28">
        <v>0</v>
      </c>
      <c r="U42" s="28">
        <v>0</v>
      </c>
      <c r="V42" s="28">
        <v>0.20036465859261876</v>
      </c>
      <c r="W42" s="28">
        <v>4.6798063687597291E-6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3.9113084433343305E-2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2.8298925063237417</v>
      </c>
      <c r="AW42" s="28">
        <v>2.9730938605065784</v>
      </c>
      <c r="AX42" s="28">
        <v>0</v>
      </c>
      <c r="AY42" s="28">
        <v>0</v>
      </c>
      <c r="AZ42" s="28">
        <v>5.1534729303961377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3.9025175036792814</v>
      </c>
      <c r="BG42" s="28">
        <v>0.23258920326108223</v>
      </c>
      <c r="BH42" s="28">
        <v>0</v>
      </c>
      <c r="BI42" s="28">
        <v>0</v>
      </c>
      <c r="BJ42" s="28">
        <v>2.7170448178838162</v>
      </c>
      <c r="BK42" s="29">
        <f t="shared" si="8"/>
        <v>21.247053514161319</v>
      </c>
    </row>
    <row r="43" spans="1:63">
      <c r="A43" s="23"/>
      <c r="B43" s="27" t="s">
        <v>127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3.6099736387017328E-2</v>
      </c>
      <c r="I43" s="28">
        <v>0</v>
      </c>
      <c r="J43" s="28">
        <v>0</v>
      </c>
      <c r="K43" s="28">
        <v>0</v>
      </c>
      <c r="L43" s="28">
        <v>3.1105521161301098E-2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0.19310642587099167</v>
      </c>
      <c r="S43" s="28">
        <v>0</v>
      </c>
      <c r="T43" s="28">
        <v>0</v>
      </c>
      <c r="U43" s="28">
        <v>0</v>
      </c>
      <c r="V43" s="28">
        <v>5.739666196778654E-2</v>
      </c>
      <c r="W43" s="28">
        <v>1.3043337485581822E-2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7.4440478129239859E-2</v>
      </c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0.56970127670920556</v>
      </c>
      <c r="AW43" s="28">
        <v>1.5030774139159692E-5</v>
      </c>
      <c r="AX43" s="28">
        <v>0</v>
      </c>
      <c r="AY43" s="28">
        <v>0</v>
      </c>
      <c r="AZ43" s="28">
        <v>1.8166475806089599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1.51912877568673</v>
      </c>
      <c r="BG43" s="28">
        <v>0.41954669622870167</v>
      </c>
      <c r="BH43" s="28">
        <v>0</v>
      </c>
      <c r="BI43" s="28">
        <v>0</v>
      </c>
      <c r="BJ43" s="28">
        <v>1.2657710672806708</v>
      </c>
      <c r="BK43" s="29">
        <f t="shared" si="8"/>
        <v>5.9960025882903256</v>
      </c>
    </row>
    <row r="44" spans="1:63">
      <c r="A44" s="23"/>
      <c r="B44" s="27" t="s">
        <v>128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9.1610189999860606E-2</v>
      </c>
      <c r="I44" s="28">
        <v>0.30460696690325856</v>
      </c>
      <c r="J44" s="28">
        <v>0</v>
      </c>
      <c r="K44" s="28">
        <v>0</v>
      </c>
      <c r="L44" s="28">
        <v>3.9294868942908918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0.35579110890285914</v>
      </c>
      <c r="S44" s="28">
        <v>0</v>
      </c>
      <c r="T44" s="28">
        <v>0</v>
      </c>
      <c r="U44" s="28">
        <v>0</v>
      </c>
      <c r="V44" s="28">
        <v>0.13382954329022573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7.2316985575651069E-3</v>
      </c>
      <c r="AH44" s="28">
        <v>0</v>
      </c>
      <c r="AI44" s="28">
        <v>0</v>
      </c>
      <c r="AJ44" s="28">
        <v>0</v>
      </c>
      <c r="AK44" s="28">
        <v>1.4077654501836007E-2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0.57516804727708082</v>
      </c>
      <c r="AW44" s="28">
        <v>2.7000476602578742</v>
      </c>
      <c r="AX44" s="28">
        <v>0</v>
      </c>
      <c r="AY44" s="28">
        <v>0</v>
      </c>
      <c r="AZ44" s="28">
        <v>1.6055363600399384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2.0565586426707618</v>
      </c>
      <c r="BG44" s="28">
        <v>0.95827343300172074</v>
      </c>
      <c r="BH44" s="28">
        <v>0.30052223893332308</v>
      </c>
      <c r="BI44" s="28">
        <v>0</v>
      </c>
      <c r="BJ44" s="28">
        <v>2.3936858977921585</v>
      </c>
      <c r="BK44" s="29">
        <f t="shared" si="8"/>
        <v>15.426426336419354</v>
      </c>
    </row>
    <row r="45" spans="1:63">
      <c r="A45" s="23"/>
      <c r="B45" s="27" t="s">
        <v>129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0.19026120451461681</v>
      </c>
      <c r="I45" s="28">
        <v>0.55447319601175715</v>
      </c>
      <c r="J45" s="28">
        <v>0</v>
      </c>
      <c r="K45" s="28">
        <v>0</v>
      </c>
      <c r="L45" s="28">
        <v>0.51868887609042014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0.7223222356822887</v>
      </c>
      <c r="S45" s="28">
        <v>0.2909953614078622</v>
      </c>
      <c r="T45" s="28">
        <v>0</v>
      </c>
      <c r="U45" s="28">
        <v>0</v>
      </c>
      <c r="V45" s="28">
        <v>1.7443575128736986</v>
      </c>
      <c r="W45" s="28">
        <v>3.1158787469593045E-2</v>
      </c>
      <c r="X45" s="28">
        <v>0.13355760571684994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6.2700047862027458E-2</v>
      </c>
      <c r="AH45" s="28">
        <v>0</v>
      </c>
      <c r="AI45" s="28">
        <v>0</v>
      </c>
      <c r="AJ45" s="28">
        <v>0</v>
      </c>
      <c r="AK45" s="28">
        <v>0.19903841699576311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24.220850918951207</v>
      </c>
      <c r="AW45" s="28">
        <v>1.1202937136754407</v>
      </c>
      <c r="AX45" s="28">
        <v>0.53589379997203168</v>
      </c>
      <c r="AY45" s="28">
        <v>0</v>
      </c>
      <c r="AZ45" s="28">
        <v>6.3156644089202931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29.304585668360978</v>
      </c>
      <c r="BG45" s="28">
        <v>2.033199118844994</v>
      </c>
      <c r="BH45" s="28">
        <v>1.0915544016760739</v>
      </c>
      <c r="BI45" s="28">
        <v>0</v>
      </c>
      <c r="BJ45" s="28">
        <v>14.039401083651539</v>
      </c>
      <c r="BK45" s="29">
        <f t="shared" si="8"/>
        <v>83.108996358677445</v>
      </c>
    </row>
    <row r="46" spans="1:63">
      <c r="A46" s="23"/>
      <c r="B46" s="27" t="s">
        <v>130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7.4732901992851799</v>
      </c>
      <c r="I46" s="28">
        <v>960.76972414316799</v>
      </c>
      <c r="J46" s="28">
        <v>428.98011451585751</v>
      </c>
      <c r="K46" s="28">
        <v>0</v>
      </c>
      <c r="L46" s="28">
        <v>77.477390224670472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14.573327754410112</v>
      </c>
      <c r="S46" s="28">
        <v>70.733047014777583</v>
      </c>
      <c r="T46" s="28">
        <v>131.23106733908139</v>
      </c>
      <c r="U46" s="28">
        <v>0</v>
      </c>
      <c r="V46" s="28">
        <v>11.916372709071432</v>
      </c>
      <c r="W46" s="28">
        <v>0.14079098504080792</v>
      </c>
      <c r="X46" s="28">
        <v>0</v>
      </c>
      <c r="Y46" s="28">
        <v>0</v>
      </c>
      <c r="Z46" s="28">
        <v>0</v>
      </c>
      <c r="AA46" s="28">
        <v>0.47344198815663335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0.48785536362664567</v>
      </c>
      <c r="AH46" s="28">
        <v>0.27785217051093913</v>
      </c>
      <c r="AI46" s="28">
        <v>0</v>
      </c>
      <c r="AJ46" s="28">
        <v>0</v>
      </c>
      <c r="AK46" s="28">
        <v>0.59017109086675712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34.501154230967281</v>
      </c>
      <c r="AW46" s="28">
        <v>509.87361149672756</v>
      </c>
      <c r="AX46" s="28">
        <v>4.1538346638177925</v>
      </c>
      <c r="AY46" s="28">
        <v>0</v>
      </c>
      <c r="AZ46" s="28">
        <v>168.43799389963354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88.793361230218608</v>
      </c>
      <c r="BG46" s="28">
        <v>35.036233682831146</v>
      </c>
      <c r="BH46" s="28">
        <v>28.275888453798174</v>
      </c>
      <c r="BI46" s="28">
        <v>0</v>
      </c>
      <c r="BJ46" s="28">
        <v>96.869108499835207</v>
      </c>
      <c r="BK46" s="29">
        <f t="shared" si="8"/>
        <v>2671.0656316563527</v>
      </c>
    </row>
    <row r="47" spans="1:63">
      <c r="A47" s="23"/>
      <c r="B47" s="30" t="s">
        <v>92</v>
      </c>
      <c r="C47" s="31">
        <f>SUM(C30:C46)</f>
        <v>0</v>
      </c>
      <c r="D47" s="31">
        <f t="shared" ref="D47:BJ47" si="9">SUM(D30:D46)</f>
        <v>0</v>
      </c>
      <c r="E47" s="31">
        <f t="shared" si="9"/>
        <v>0</v>
      </c>
      <c r="F47" s="31">
        <f t="shared" si="9"/>
        <v>0</v>
      </c>
      <c r="G47" s="31">
        <f t="shared" si="9"/>
        <v>0</v>
      </c>
      <c r="H47" s="31">
        <f t="shared" si="9"/>
        <v>12.233664540362909</v>
      </c>
      <c r="I47" s="31">
        <f t="shared" si="9"/>
        <v>1003.0786790032444</v>
      </c>
      <c r="J47" s="31">
        <f t="shared" si="9"/>
        <v>450.09213974493446</v>
      </c>
      <c r="K47" s="31">
        <f t="shared" si="9"/>
        <v>0</v>
      </c>
      <c r="L47" s="31">
        <f t="shared" si="9"/>
        <v>177.61397693421566</v>
      </c>
      <c r="M47" s="31">
        <f t="shared" si="9"/>
        <v>0</v>
      </c>
      <c r="N47" s="31">
        <f t="shared" si="9"/>
        <v>0</v>
      </c>
      <c r="O47" s="31">
        <f t="shared" si="9"/>
        <v>0</v>
      </c>
      <c r="P47" s="31">
        <f t="shared" si="9"/>
        <v>0</v>
      </c>
      <c r="Q47" s="31">
        <f t="shared" si="9"/>
        <v>0</v>
      </c>
      <c r="R47" s="31">
        <f t="shared" si="9"/>
        <v>22.406625473927519</v>
      </c>
      <c r="S47" s="31">
        <f t="shared" si="9"/>
        <v>77.063282818743843</v>
      </c>
      <c r="T47" s="31">
        <f t="shared" si="9"/>
        <v>199.15288421579055</v>
      </c>
      <c r="U47" s="31">
        <f t="shared" si="9"/>
        <v>0</v>
      </c>
      <c r="V47" s="31">
        <f t="shared" si="9"/>
        <v>27.255831904005547</v>
      </c>
      <c r="W47" s="31">
        <f t="shared" si="9"/>
        <v>0.55210106031376383</v>
      </c>
      <c r="X47" s="31">
        <f t="shared" si="9"/>
        <v>0.16457989126507885</v>
      </c>
      <c r="Y47" s="31">
        <f t="shared" si="9"/>
        <v>0</v>
      </c>
      <c r="Z47" s="31">
        <f t="shared" si="9"/>
        <v>0</v>
      </c>
      <c r="AA47" s="31">
        <f t="shared" si="9"/>
        <v>0.60060138170507849</v>
      </c>
      <c r="AB47" s="31">
        <f t="shared" si="9"/>
        <v>0</v>
      </c>
      <c r="AC47" s="31">
        <f t="shared" si="9"/>
        <v>0</v>
      </c>
      <c r="AD47" s="31">
        <f t="shared" si="9"/>
        <v>0</v>
      </c>
      <c r="AE47" s="31">
        <f t="shared" si="9"/>
        <v>0</v>
      </c>
      <c r="AF47" s="31">
        <f t="shared" si="9"/>
        <v>0</v>
      </c>
      <c r="AG47" s="31">
        <f t="shared" si="9"/>
        <v>3.1010805298535038</v>
      </c>
      <c r="AH47" s="31">
        <f t="shared" si="9"/>
        <v>0.42997532212400513</v>
      </c>
      <c r="AI47" s="31">
        <f t="shared" si="9"/>
        <v>0</v>
      </c>
      <c r="AJ47" s="31">
        <f t="shared" si="9"/>
        <v>0</v>
      </c>
      <c r="AK47" s="31">
        <f t="shared" si="9"/>
        <v>2.1618370454067604</v>
      </c>
      <c r="AL47" s="31">
        <f t="shared" si="9"/>
        <v>0</v>
      </c>
      <c r="AM47" s="31">
        <f t="shared" si="9"/>
        <v>0</v>
      </c>
      <c r="AN47" s="31">
        <f t="shared" si="9"/>
        <v>0</v>
      </c>
      <c r="AO47" s="31">
        <f t="shared" si="9"/>
        <v>0</v>
      </c>
      <c r="AP47" s="31">
        <f t="shared" si="9"/>
        <v>0</v>
      </c>
      <c r="AQ47" s="31">
        <f t="shared" si="9"/>
        <v>0</v>
      </c>
      <c r="AR47" s="31">
        <f t="shared" si="9"/>
        <v>0</v>
      </c>
      <c r="AS47" s="31">
        <f t="shared" si="9"/>
        <v>0</v>
      </c>
      <c r="AT47" s="31">
        <f t="shared" si="9"/>
        <v>0</v>
      </c>
      <c r="AU47" s="31">
        <f t="shared" si="9"/>
        <v>0</v>
      </c>
      <c r="AV47" s="31">
        <f t="shared" si="9"/>
        <v>175.7622481497711</v>
      </c>
      <c r="AW47" s="31">
        <f t="shared" si="9"/>
        <v>640.50574687871608</v>
      </c>
      <c r="AX47" s="31">
        <f t="shared" si="9"/>
        <v>10.899218564957252</v>
      </c>
      <c r="AY47" s="31">
        <f t="shared" si="9"/>
        <v>0</v>
      </c>
      <c r="AZ47" s="31">
        <f t="shared" si="9"/>
        <v>379.11497121111211</v>
      </c>
      <c r="BA47" s="31">
        <f t="shared" si="9"/>
        <v>0</v>
      </c>
      <c r="BB47" s="31">
        <f t="shared" si="9"/>
        <v>0</v>
      </c>
      <c r="BC47" s="31">
        <f t="shared" si="9"/>
        <v>0</v>
      </c>
      <c r="BD47" s="31">
        <f t="shared" si="9"/>
        <v>0</v>
      </c>
      <c r="BE47" s="31">
        <f t="shared" si="9"/>
        <v>0</v>
      </c>
      <c r="BF47" s="31">
        <f t="shared" si="9"/>
        <v>236.1952794270139</v>
      </c>
      <c r="BG47" s="31">
        <f t="shared" si="9"/>
        <v>59.568423789362697</v>
      </c>
      <c r="BH47" s="31">
        <f t="shared" si="9"/>
        <v>63.324190317470837</v>
      </c>
      <c r="BI47" s="31">
        <f t="shared" si="9"/>
        <v>0</v>
      </c>
      <c r="BJ47" s="31">
        <f t="shared" si="9"/>
        <v>173.987581763572</v>
      </c>
      <c r="BK47" s="29">
        <f t="shared" si="8"/>
        <v>3715.2649199678694</v>
      </c>
    </row>
    <row r="48" spans="1:63">
      <c r="A48" s="23"/>
      <c r="B48" s="33" t="s">
        <v>82</v>
      </c>
      <c r="C48" s="28">
        <f t="shared" ref="C48:AH48" si="10">C9+C12+C22+C25+C28+C47</f>
        <v>0</v>
      </c>
      <c r="D48" s="28">
        <f t="shared" si="10"/>
        <v>0</v>
      </c>
      <c r="E48" s="28">
        <f t="shared" si="10"/>
        <v>0</v>
      </c>
      <c r="F48" s="28">
        <f t="shared" si="10"/>
        <v>0</v>
      </c>
      <c r="G48" s="28">
        <f t="shared" si="10"/>
        <v>0</v>
      </c>
      <c r="H48" s="28">
        <f t="shared" si="10"/>
        <v>21.37034159839498</v>
      </c>
      <c r="I48" s="28">
        <f t="shared" si="10"/>
        <v>5859.9161153037176</v>
      </c>
      <c r="J48" s="28">
        <f t="shared" si="10"/>
        <v>2515.2572312680113</v>
      </c>
      <c r="K48" s="28">
        <f t="shared" si="10"/>
        <v>0</v>
      </c>
      <c r="L48" s="28">
        <f t="shared" si="10"/>
        <v>610.07062726347669</v>
      </c>
      <c r="M48" s="28">
        <f t="shared" si="10"/>
        <v>0</v>
      </c>
      <c r="N48" s="28">
        <f t="shared" si="10"/>
        <v>0</v>
      </c>
      <c r="O48" s="28">
        <f t="shared" si="10"/>
        <v>0</v>
      </c>
      <c r="P48" s="28">
        <f t="shared" si="10"/>
        <v>0</v>
      </c>
      <c r="Q48" s="28">
        <f t="shared" si="10"/>
        <v>0</v>
      </c>
      <c r="R48" s="28">
        <f t="shared" si="10"/>
        <v>30.305514111153876</v>
      </c>
      <c r="S48" s="28">
        <f t="shared" si="10"/>
        <v>314.50513764244249</v>
      </c>
      <c r="T48" s="28">
        <f t="shared" si="10"/>
        <v>598.30635843709365</v>
      </c>
      <c r="U48" s="28">
        <f t="shared" si="10"/>
        <v>0</v>
      </c>
      <c r="V48" s="28">
        <f t="shared" si="10"/>
        <v>49.43156935274088</v>
      </c>
      <c r="W48" s="28">
        <f t="shared" si="10"/>
        <v>0.55312447002820597</v>
      </c>
      <c r="X48" s="28">
        <f t="shared" si="10"/>
        <v>158.08321071928728</v>
      </c>
      <c r="Y48" s="28">
        <f t="shared" si="10"/>
        <v>0</v>
      </c>
      <c r="Z48" s="28">
        <f t="shared" si="10"/>
        <v>0</v>
      </c>
      <c r="AA48" s="28">
        <f t="shared" si="10"/>
        <v>0.61236054359412084</v>
      </c>
      <c r="AB48" s="28">
        <f t="shared" si="10"/>
        <v>0</v>
      </c>
      <c r="AC48" s="28">
        <f t="shared" si="10"/>
        <v>0</v>
      </c>
      <c r="AD48" s="28">
        <f t="shared" si="10"/>
        <v>0</v>
      </c>
      <c r="AE48" s="28">
        <f t="shared" si="10"/>
        <v>0</v>
      </c>
      <c r="AF48" s="28">
        <f t="shared" si="10"/>
        <v>0</v>
      </c>
      <c r="AG48" s="28">
        <f t="shared" si="10"/>
        <v>3.5677698792966619</v>
      </c>
      <c r="AH48" s="28">
        <f t="shared" si="10"/>
        <v>0.67491587735395708</v>
      </c>
      <c r="AI48" s="28">
        <f t="shared" ref="AI48:BJ48" si="11">AI9+AI12+AI22+AI25+AI28+AI47</f>
        <v>0</v>
      </c>
      <c r="AJ48" s="28">
        <f t="shared" si="11"/>
        <v>0</v>
      </c>
      <c r="AK48" s="28">
        <f t="shared" si="11"/>
        <v>3.6630496854119219</v>
      </c>
      <c r="AL48" s="28">
        <f t="shared" si="11"/>
        <v>0</v>
      </c>
      <c r="AM48" s="28">
        <f t="shared" si="11"/>
        <v>0</v>
      </c>
      <c r="AN48" s="28">
        <f t="shared" si="11"/>
        <v>0</v>
      </c>
      <c r="AO48" s="28">
        <f t="shared" si="11"/>
        <v>0</v>
      </c>
      <c r="AP48" s="28">
        <f t="shared" si="11"/>
        <v>0</v>
      </c>
      <c r="AQ48" s="28">
        <f t="shared" si="11"/>
        <v>0</v>
      </c>
      <c r="AR48" s="28">
        <f t="shared" si="11"/>
        <v>0</v>
      </c>
      <c r="AS48" s="28">
        <f t="shared" si="11"/>
        <v>0</v>
      </c>
      <c r="AT48" s="28">
        <f t="shared" si="11"/>
        <v>0</v>
      </c>
      <c r="AU48" s="28">
        <f t="shared" si="11"/>
        <v>0</v>
      </c>
      <c r="AV48" s="28">
        <f t="shared" si="11"/>
        <v>204.92530879867959</v>
      </c>
      <c r="AW48" s="28">
        <f t="shared" si="11"/>
        <v>1916.0852207023697</v>
      </c>
      <c r="AX48" s="28">
        <f t="shared" si="11"/>
        <v>827.11403215783196</v>
      </c>
      <c r="AY48" s="28">
        <f t="shared" si="11"/>
        <v>0</v>
      </c>
      <c r="AZ48" s="28">
        <f t="shared" si="11"/>
        <v>512.01424775383691</v>
      </c>
      <c r="BA48" s="28">
        <f t="shared" si="11"/>
        <v>0</v>
      </c>
      <c r="BB48" s="28">
        <f t="shared" si="11"/>
        <v>0</v>
      </c>
      <c r="BC48" s="28">
        <f t="shared" si="11"/>
        <v>0</v>
      </c>
      <c r="BD48" s="28">
        <f t="shared" si="11"/>
        <v>0</v>
      </c>
      <c r="BE48" s="28">
        <f t="shared" si="11"/>
        <v>0</v>
      </c>
      <c r="BF48" s="28">
        <f t="shared" si="11"/>
        <v>258.10695419350174</v>
      </c>
      <c r="BG48" s="28">
        <f t="shared" si="11"/>
        <v>155.61944720086112</v>
      </c>
      <c r="BH48" s="28">
        <f t="shared" si="11"/>
        <v>208.08164575434239</v>
      </c>
      <c r="BI48" s="28">
        <f t="shared" si="11"/>
        <v>0</v>
      </c>
      <c r="BJ48" s="28">
        <f t="shared" si="11"/>
        <v>220.84486346173838</v>
      </c>
      <c r="BK48" s="29">
        <f t="shared" si="8"/>
        <v>14469.109046175165</v>
      </c>
    </row>
    <row r="49" spans="1:63" ht="3.75" customHeight="1">
      <c r="A49" s="23"/>
      <c r="B49" s="34"/>
      <c r="C49" s="47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9"/>
    </row>
    <row r="50" spans="1:63">
      <c r="A50" s="23" t="s">
        <v>1</v>
      </c>
      <c r="B50" s="24" t="s">
        <v>7</v>
      </c>
      <c r="C50" s="47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9"/>
    </row>
    <row r="51" spans="1:63" s="35" customFormat="1">
      <c r="A51" s="23" t="s">
        <v>78</v>
      </c>
      <c r="B51" s="26" t="s">
        <v>2</v>
      </c>
      <c r="C51" s="54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6"/>
    </row>
    <row r="52" spans="1:63" s="35" customFormat="1">
      <c r="A52" s="23"/>
      <c r="B52" s="27" t="s">
        <v>131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1.1945767425948162</v>
      </c>
      <c r="I52" s="28">
        <v>0.3079758518423551</v>
      </c>
      <c r="J52" s="28">
        <v>0</v>
      </c>
      <c r="K52" s="28">
        <v>0</v>
      </c>
      <c r="L52" s="28">
        <v>0.28126059380322566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1.8068766541244849</v>
      </c>
      <c r="S52" s="28">
        <v>0</v>
      </c>
      <c r="T52" s="28">
        <v>0</v>
      </c>
      <c r="U52" s="28">
        <v>0</v>
      </c>
      <c r="V52" s="28">
        <v>0.20135229350608708</v>
      </c>
      <c r="W52" s="28">
        <v>5.0313605034461036E-2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0.49759514180248993</v>
      </c>
      <c r="AH52" s="28">
        <v>0</v>
      </c>
      <c r="AI52" s="28">
        <v>0</v>
      </c>
      <c r="AJ52" s="28">
        <v>0</v>
      </c>
      <c r="AK52" s="28">
        <v>8.8503357648605188E-2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19.622854092588383</v>
      </c>
      <c r="AW52" s="28">
        <v>0.22563178562159811</v>
      </c>
      <c r="AX52" s="28">
        <v>0</v>
      </c>
      <c r="AY52" s="28">
        <v>0</v>
      </c>
      <c r="AZ52" s="28">
        <v>2.1923457769293697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37.597159503718657</v>
      </c>
      <c r="BG52" s="28">
        <v>0.45396175822165441</v>
      </c>
      <c r="BH52" s="28">
        <v>0</v>
      </c>
      <c r="BI52" s="28">
        <v>0</v>
      </c>
      <c r="BJ52" s="28">
        <v>3.7648875989508643</v>
      </c>
      <c r="BK52" s="29">
        <f t="shared" ref="BK52:BK53" si="12">SUM(C52:BJ52)</f>
        <v>68.285294756387046</v>
      </c>
    </row>
    <row r="53" spans="1:63" s="35" customFormat="1">
      <c r="A53" s="23"/>
      <c r="B53" s="27" t="s">
        <v>132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1.1343625456135051</v>
      </c>
      <c r="I53" s="28">
        <v>0.52162326525849367</v>
      </c>
      <c r="J53" s="28">
        <v>0</v>
      </c>
      <c r="K53" s="28">
        <v>0</v>
      </c>
      <c r="L53" s="28">
        <v>7.1939413225376022E-3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1.5649201148299394</v>
      </c>
      <c r="S53" s="28">
        <v>0</v>
      </c>
      <c r="T53" s="28">
        <v>0</v>
      </c>
      <c r="U53" s="28">
        <v>0</v>
      </c>
      <c r="V53" s="28">
        <v>1.0952116556168571E-2</v>
      </c>
      <c r="W53" s="28">
        <v>4.941814253717608E-2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0.10995037680671993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73.931513000142331</v>
      </c>
      <c r="AW53" s="28">
        <v>0.16742826594434054</v>
      </c>
      <c r="AX53" s="28">
        <v>0</v>
      </c>
      <c r="AY53" s="28">
        <v>0</v>
      </c>
      <c r="AZ53" s="28">
        <v>4.7805742167730294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118.06937780935701</v>
      </c>
      <c r="BG53" s="28">
        <v>0</v>
      </c>
      <c r="BH53" s="28">
        <v>0</v>
      </c>
      <c r="BI53" s="28">
        <v>0</v>
      </c>
      <c r="BJ53" s="28">
        <v>0.83731445108473379</v>
      </c>
      <c r="BK53" s="29">
        <f t="shared" si="12"/>
        <v>201.18462824622597</v>
      </c>
    </row>
    <row r="54" spans="1:63" s="35" customFormat="1">
      <c r="A54" s="23"/>
      <c r="B54" s="30" t="s">
        <v>87</v>
      </c>
      <c r="C54" s="36">
        <f>SUM(C52:C53)</f>
        <v>0</v>
      </c>
      <c r="D54" s="36">
        <f t="shared" ref="D54:BK54" si="13">SUM(D52:D53)</f>
        <v>0</v>
      </c>
      <c r="E54" s="36">
        <f t="shared" si="13"/>
        <v>0</v>
      </c>
      <c r="F54" s="36">
        <f t="shared" si="13"/>
        <v>0</v>
      </c>
      <c r="G54" s="36">
        <f t="shared" si="13"/>
        <v>0</v>
      </c>
      <c r="H54" s="36">
        <f t="shared" si="13"/>
        <v>2.3289392882083213</v>
      </c>
      <c r="I54" s="36">
        <f t="shared" si="13"/>
        <v>0.82959911710084877</v>
      </c>
      <c r="J54" s="36">
        <f t="shared" si="13"/>
        <v>0</v>
      </c>
      <c r="K54" s="36">
        <f t="shared" si="13"/>
        <v>0</v>
      </c>
      <c r="L54" s="36">
        <f t="shared" si="13"/>
        <v>0.28845453512576325</v>
      </c>
      <c r="M54" s="36">
        <f t="shared" si="13"/>
        <v>0</v>
      </c>
      <c r="N54" s="36">
        <f t="shared" si="13"/>
        <v>0</v>
      </c>
      <c r="O54" s="36">
        <f t="shared" si="13"/>
        <v>0</v>
      </c>
      <c r="P54" s="36">
        <f t="shared" si="13"/>
        <v>0</v>
      </c>
      <c r="Q54" s="36">
        <f t="shared" si="13"/>
        <v>0</v>
      </c>
      <c r="R54" s="36">
        <f t="shared" si="13"/>
        <v>3.3717967689544244</v>
      </c>
      <c r="S54" s="36">
        <f t="shared" si="13"/>
        <v>0</v>
      </c>
      <c r="T54" s="36">
        <f t="shared" si="13"/>
        <v>0</v>
      </c>
      <c r="U54" s="36">
        <f t="shared" si="13"/>
        <v>0</v>
      </c>
      <c r="V54" s="36">
        <f t="shared" si="13"/>
        <v>0.21230441006225564</v>
      </c>
      <c r="W54" s="36">
        <f t="shared" si="13"/>
        <v>9.9731747571637108E-2</v>
      </c>
      <c r="X54" s="36">
        <f t="shared" si="13"/>
        <v>0</v>
      </c>
      <c r="Y54" s="36">
        <f t="shared" si="13"/>
        <v>0</v>
      </c>
      <c r="Z54" s="36">
        <f t="shared" si="13"/>
        <v>0</v>
      </c>
      <c r="AA54" s="36">
        <f t="shared" si="13"/>
        <v>0</v>
      </c>
      <c r="AB54" s="36">
        <f t="shared" si="13"/>
        <v>0</v>
      </c>
      <c r="AC54" s="36">
        <f t="shared" si="13"/>
        <v>0</v>
      </c>
      <c r="AD54" s="36">
        <f t="shared" si="13"/>
        <v>0</v>
      </c>
      <c r="AE54" s="36">
        <f t="shared" si="13"/>
        <v>0</v>
      </c>
      <c r="AF54" s="36">
        <f t="shared" si="13"/>
        <v>0</v>
      </c>
      <c r="AG54" s="36">
        <f t="shared" si="13"/>
        <v>0.6075455186092098</v>
      </c>
      <c r="AH54" s="36">
        <f t="shared" si="13"/>
        <v>0</v>
      </c>
      <c r="AI54" s="36">
        <f t="shared" si="13"/>
        <v>0</v>
      </c>
      <c r="AJ54" s="36">
        <f t="shared" si="13"/>
        <v>0</v>
      </c>
      <c r="AK54" s="36">
        <f t="shared" si="13"/>
        <v>8.8503357648605188E-2</v>
      </c>
      <c r="AL54" s="36">
        <f t="shared" si="13"/>
        <v>0</v>
      </c>
      <c r="AM54" s="36">
        <f t="shared" si="13"/>
        <v>0</v>
      </c>
      <c r="AN54" s="36">
        <f t="shared" si="13"/>
        <v>0</v>
      </c>
      <c r="AO54" s="36">
        <f t="shared" si="13"/>
        <v>0</v>
      </c>
      <c r="AP54" s="36">
        <f t="shared" si="13"/>
        <v>0</v>
      </c>
      <c r="AQ54" s="36">
        <f t="shared" si="13"/>
        <v>0</v>
      </c>
      <c r="AR54" s="36">
        <f t="shared" si="13"/>
        <v>0</v>
      </c>
      <c r="AS54" s="36">
        <f t="shared" si="13"/>
        <v>0</v>
      </c>
      <c r="AT54" s="36">
        <f t="shared" si="13"/>
        <v>0</v>
      </c>
      <c r="AU54" s="36">
        <f t="shared" si="13"/>
        <v>0</v>
      </c>
      <c r="AV54" s="36">
        <f t="shared" si="13"/>
        <v>93.554367092730715</v>
      </c>
      <c r="AW54" s="36">
        <f t="shared" si="13"/>
        <v>0.39306005156593865</v>
      </c>
      <c r="AX54" s="36">
        <f t="shared" si="13"/>
        <v>0</v>
      </c>
      <c r="AY54" s="36">
        <f t="shared" si="13"/>
        <v>0</v>
      </c>
      <c r="AZ54" s="36">
        <f t="shared" si="13"/>
        <v>6.9729199937023996</v>
      </c>
      <c r="BA54" s="36">
        <f t="shared" si="13"/>
        <v>0</v>
      </c>
      <c r="BB54" s="36">
        <f t="shared" si="13"/>
        <v>0</v>
      </c>
      <c r="BC54" s="36">
        <f t="shared" si="13"/>
        <v>0</v>
      </c>
      <c r="BD54" s="36">
        <f t="shared" si="13"/>
        <v>0</v>
      </c>
      <c r="BE54" s="36">
        <f t="shared" si="13"/>
        <v>0</v>
      </c>
      <c r="BF54" s="36">
        <f t="shared" si="13"/>
        <v>155.66653731307565</v>
      </c>
      <c r="BG54" s="36">
        <f t="shared" si="13"/>
        <v>0.45396175822165441</v>
      </c>
      <c r="BH54" s="36">
        <f t="shared" si="13"/>
        <v>0</v>
      </c>
      <c r="BI54" s="36">
        <f t="shared" si="13"/>
        <v>0</v>
      </c>
      <c r="BJ54" s="36">
        <f t="shared" si="13"/>
        <v>4.602202050035598</v>
      </c>
      <c r="BK54" s="36">
        <f t="shared" si="13"/>
        <v>269.46992300261303</v>
      </c>
    </row>
    <row r="55" spans="1:63">
      <c r="A55" s="23" t="s">
        <v>79</v>
      </c>
      <c r="B55" s="26" t="s">
        <v>16</v>
      </c>
      <c r="C55" s="47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9"/>
    </row>
    <row r="56" spans="1:63">
      <c r="A56" s="23"/>
      <c r="B56" s="27" t="s">
        <v>133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1.1915236887467722</v>
      </c>
      <c r="I56" s="28">
        <v>1.8741415632143941</v>
      </c>
      <c r="J56" s="28">
        <v>0</v>
      </c>
      <c r="K56" s="28">
        <v>0</v>
      </c>
      <c r="L56" s="28">
        <v>10.38190287945898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1.2298841777185083</v>
      </c>
      <c r="S56" s="28">
        <v>0.43160310376905031</v>
      </c>
      <c r="T56" s="28">
        <v>0</v>
      </c>
      <c r="U56" s="28">
        <v>0</v>
      </c>
      <c r="V56" s="28">
        <v>1.5060212774471251</v>
      </c>
      <c r="W56" s="28">
        <v>2.7642427903774816E-2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0.22145820500710972</v>
      </c>
      <c r="AH56" s="28">
        <v>6.8488609679815252E-2</v>
      </c>
      <c r="AI56" s="28">
        <v>0</v>
      </c>
      <c r="AJ56" s="28">
        <v>0</v>
      </c>
      <c r="AK56" s="28">
        <v>0.39891252843326774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7.8682601614280419</v>
      </c>
      <c r="AW56" s="28">
        <v>1.6282858292398532</v>
      </c>
      <c r="AX56" s="28">
        <v>0</v>
      </c>
      <c r="AY56" s="28">
        <v>0</v>
      </c>
      <c r="AZ56" s="28">
        <v>4.8588752322196402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13.539644328341566</v>
      </c>
      <c r="BG56" s="28">
        <v>0.37193267439991629</v>
      </c>
      <c r="BH56" s="28">
        <v>0.24460217742792592</v>
      </c>
      <c r="BI56" s="28">
        <v>0</v>
      </c>
      <c r="BJ56" s="28">
        <v>4.3531755129190683</v>
      </c>
      <c r="BK56" s="29">
        <f t="shared" ref="BK56:BK68" si="14">SUM(C56:BJ56)</f>
        <v>50.196354377354808</v>
      </c>
    </row>
    <row r="57" spans="1:63">
      <c r="A57" s="23"/>
      <c r="B57" s="27" t="s">
        <v>134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0.45291474645102725</v>
      </c>
      <c r="I57" s="28">
        <v>0.52149919354839147</v>
      </c>
      <c r="J57" s="28">
        <v>0</v>
      </c>
      <c r="K57" s="28">
        <v>0</v>
      </c>
      <c r="L57" s="28">
        <v>14.803899091034395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0.78018966957950509</v>
      </c>
      <c r="S57" s="28">
        <v>0.20859967741933658</v>
      </c>
      <c r="T57" s="28">
        <v>0</v>
      </c>
      <c r="U57" s="28">
        <v>0</v>
      </c>
      <c r="V57" s="28">
        <v>0.37759652728990456</v>
      </c>
      <c r="W57" s="28">
        <v>1.561849016115891E-2</v>
      </c>
      <c r="X57" s="28">
        <v>0</v>
      </c>
      <c r="Y57" s="28">
        <v>0</v>
      </c>
      <c r="Z57" s="28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0.48118163225928401</v>
      </c>
      <c r="AH57" s="28">
        <v>0</v>
      </c>
      <c r="AI57" s="28">
        <v>0</v>
      </c>
      <c r="AJ57" s="28">
        <v>0</v>
      </c>
      <c r="AK57" s="28">
        <v>0.15194411951667308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8.4746291074599149</v>
      </c>
      <c r="AW57" s="28">
        <v>0.54904805151786307</v>
      </c>
      <c r="AX57" s="28">
        <v>0</v>
      </c>
      <c r="AY57" s="28">
        <v>0</v>
      </c>
      <c r="AZ57" s="28">
        <v>4.5270415999163545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18.40221559479345</v>
      </c>
      <c r="BG57" s="28">
        <v>0.62236348803414743</v>
      </c>
      <c r="BH57" s="28">
        <v>0</v>
      </c>
      <c r="BI57" s="28">
        <v>0</v>
      </c>
      <c r="BJ57" s="28">
        <v>6.7901345037604726</v>
      </c>
      <c r="BK57" s="29">
        <f t="shared" si="14"/>
        <v>57.158875492741878</v>
      </c>
    </row>
    <row r="58" spans="1:63">
      <c r="A58" s="23"/>
      <c r="B58" s="27" t="s">
        <v>135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0.54879163603193104</v>
      </c>
      <c r="I58" s="28">
        <v>0</v>
      </c>
      <c r="J58" s="28">
        <v>0</v>
      </c>
      <c r="K58" s="28">
        <v>0</v>
      </c>
      <c r="L58" s="28">
        <v>9.1178010308730091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0.33659622261188282</v>
      </c>
      <c r="S58" s="28">
        <v>1.9779574193504689E-2</v>
      </c>
      <c r="T58" s="28">
        <v>0</v>
      </c>
      <c r="U58" s="28">
        <v>0</v>
      </c>
      <c r="V58" s="28">
        <v>0.32265430412837648</v>
      </c>
      <c r="W58" s="28">
        <v>2.94167709660578E-3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6.4390627354834126E-2</v>
      </c>
      <c r="AH58" s="28">
        <v>0</v>
      </c>
      <c r="AI58" s="28">
        <v>0</v>
      </c>
      <c r="AJ58" s="28">
        <v>0</v>
      </c>
      <c r="AK58" s="28">
        <v>2.9273675161161083E-2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0</v>
      </c>
      <c r="AV58" s="28">
        <v>4.8765552755441073</v>
      </c>
      <c r="AW58" s="28">
        <v>0.39295727593621999</v>
      </c>
      <c r="AX58" s="28">
        <v>0</v>
      </c>
      <c r="AY58" s="28">
        <v>0</v>
      </c>
      <c r="AZ58" s="28">
        <v>4.7408196849117443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10.328382258700195</v>
      </c>
      <c r="BG58" s="28">
        <v>0.39383143283942179</v>
      </c>
      <c r="BH58" s="28">
        <v>0</v>
      </c>
      <c r="BI58" s="28">
        <v>0</v>
      </c>
      <c r="BJ58" s="28">
        <v>3.1172049606169661</v>
      </c>
      <c r="BK58" s="29">
        <f t="shared" si="14"/>
        <v>34.291979635999958</v>
      </c>
    </row>
    <row r="59" spans="1:63">
      <c r="A59" s="23"/>
      <c r="B59" s="27" t="s">
        <v>136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1.7434385940665493</v>
      </c>
      <c r="I59" s="28">
        <v>8.4142348020013618</v>
      </c>
      <c r="J59" s="28">
        <v>0</v>
      </c>
      <c r="K59" s="28">
        <v>0</v>
      </c>
      <c r="L59" s="28">
        <v>61.801756579417464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1.9531576405521083</v>
      </c>
      <c r="S59" s="28">
        <v>0</v>
      </c>
      <c r="T59" s="28">
        <v>0</v>
      </c>
      <c r="U59" s="28">
        <v>0</v>
      </c>
      <c r="V59" s="28">
        <v>0.38089776280126397</v>
      </c>
      <c r="W59" s="28">
        <v>9.6179167719944669E-2</v>
      </c>
      <c r="X59" s="28">
        <v>0</v>
      </c>
      <c r="Y59" s="28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0.44927619946678055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87.496240694086424</v>
      </c>
      <c r="AW59" s="28">
        <v>4.6477725063054622</v>
      </c>
      <c r="AX59" s="28">
        <v>0</v>
      </c>
      <c r="AY59" s="28">
        <v>0</v>
      </c>
      <c r="AZ59" s="28">
        <v>9.8826604630675181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157.72247815204625</v>
      </c>
      <c r="BG59" s="28">
        <v>1.7998210795849579</v>
      </c>
      <c r="BH59" s="28">
        <v>0.34729807937309765</v>
      </c>
      <c r="BI59" s="28">
        <v>0</v>
      </c>
      <c r="BJ59" s="28">
        <v>7.2444717206093756</v>
      </c>
      <c r="BK59" s="29">
        <f t="shared" si="14"/>
        <v>343.97968344109859</v>
      </c>
    </row>
    <row r="60" spans="1:63">
      <c r="A60" s="23"/>
      <c r="B60" s="27" t="s">
        <v>137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2.9791605618494912</v>
      </c>
      <c r="I60" s="28">
        <v>9.6062366946178379</v>
      </c>
      <c r="J60" s="28">
        <v>0</v>
      </c>
      <c r="K60" s="28">
        <v>0</v>
      </c>
      <c r="L60" s="28">
        <v>16.107974677860454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4.0639348363318497</v>
      </c>
      <c r="S60" s="28">
        <v>41.114863065965693</v>
      </c>
      <c r="T60" s="28">
        <v>0</v>
      </c>
      <c r="U60" s="28">
        <v>0</v>
      </c>
      <c r="V60" s="28">
        <v>1.9421692131489201</v>
      </c>
      <c r="W60" s="28">
        <v>8.5644407947568543E-2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0.73109628635536728</v>
      </c>
      <c r="AH60" s="28">
        <v>0</v>
      </c>
      <c r="AI60" s="28">
        <v>0</v>
      </c>
      <c r="AJ60" s="28">
        <v>0</v>
      </c>
      <c r="AK60" s="28">
        <v>7.0036645349082258E-2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28">
        <v>32.396687773634802</v>
      </c>
      <c r="AW60" s="28">
        <v>2.6218623675363952</v>
      </c>
      <c r="AX60" s="28">
        <v>0</v>
      </c>
      <c r="AY60" s="28">
        <v>0</v>
      </c>
      <c r="AZ60" s="28">
        <v>5.2016343141058234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71.262836679467043</v>
      </c>
      <c r="BG60" s="28">
        <v>1.5663962850164066</v>
      </c>
      <c r="BH60" s="28">
        <v>6.1346383499420011E-3</v>
      </c>
      <c r="BI60" s="28">
        <v>0</v>
      </c>
      <c r="BJ60" s="28">
        <v>10.362549184946984</v>
      </c>
      <c r="BK60" s="29">
        <f t="shared" si="14"/>
        <v>200.11921763248361</v>
      </c>
    </row>
    <row r="61" spans="1:63">
      <c r="A61" s="23"/>
      <c r="B61" s="27" t="s">
        <v>138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0.86828104585761212</v>
      </c>
      <c r="I61" s="28">
        <v>0.20774244851837206</v>
      </c>
      <c r="J61" s="28">
        <v>0</v>
      </c>
      <c r="K61" s="28">
        <v>0</v>
      </c>
      <c r="L61" s="28">
        <v>3.0740802773880218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0.79433841922207071</v>
      </c>
      <c r="S61" s="28">
        <v>0.28097031351917295</v>
      </c>
      <c r="T61" s="28">
        <v>0</v>
      </c>
      <c r="U61" s="28">
        <v>0</v>
      </c>
      <c r="V61" s="28">
        <v>1.049094226785074</v>
      </c>
      <c r="W61" s="28">
        <v>8.2271014759399252E-3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6.2517309636531529E-2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0</v>
      </c>
      <c r="AV61" s="28">
        <v>3.8430276494114888</v>
      </c>
      <c r="AW61" s="28">
        <v>9.8541906456398737E-2</v>
      </c>
      <c r="AX61" s="28">
        <v>0</v>
      </c>
      <c r="AY61" s="28">
        <v>0</v>
      </c>
      <c r="AZ61" s="28">
        <v>1.5580612343697289</v>
      </c>
      <c r="BA61" s="28">
        <v>0</v>
      </c>
      <c r="BB61" s="28">
        <v>0</v>
      </c>
      <c r="BC61" s="28">
        <v>0</v>
      </c>
      <c r="BD61" s="28">
        <v>0</v>
      </c>
      <c r="BE61" s="28">
        <v>0</v>
      </c>
      <c r="BF61" s="28">
        <v>5.3591790062237097</v>
      </c>
      <c r="BG61" s="28">
        <v>0.10003273629441649</v>
      </c>
      <c r="BH61" s="28">
        <v>0</v>
      </c>
      <c r="BI61" s="28">
        <v>0</v>
      </c>
      <c r="BJ61" s="28">
        <v>0.7379875534543805</v>
      </c>
      <c r="BK61" s="29">
        <f t="shared" si="14"/>
        <v>18.042081228612922</v>
      </c>
    </row>
    <row r="62" spans="1:63">
      <c r="A62" s="23"/>
      <c r="B62" s="27" t="s">
        <v>139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0.92591656685730894</v>
      </c>
      <c r="I62" s="28">
        <v>0.18555551559384703</v>
      </c>
      <c r="J62" s="28">
        <v>0</v>
      </c>
      <c r="K62" s="28">
        <v>0</v>
      </c>
      <c r="L62" s="28">
        <v>0.54423284698683849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0.6156446452748533</v>
      </c>
      <c r="S62" s="28">
        <v>0.26131687475512388</v>
      </c>
      <c r="T62" s="28">
        <v>0</v>
      </c>
      <c r="U62" s="28">
        <v>0</v>
      </c>
      <c r="V62" s="28">
        <v>0.12741713324170623</v>
      </c>
      <c r="W62" s="28">
        <v>8.6508438962805394E-3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1.9866289184728884E-2</v>
      </c>
      <c r="AH62" s="28">
        <v>0</v>
      </c>
      <c r="AI62" s="28">
        <v>0</v>
      </c>
      <c r="AJ62" s="28">
        <v>0</v>
      </c>
      <c r="AK62" s="28">
        <v>3.0061548468891976E-4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5.4933971855480825</v>
      </c>
      <c r="AW62" s="28">
        <v>0.52280611198640636</v>
      </c>
      <c r="AX62" s="28">
        <v>0</v>
      </c>
      <c r="AY62" s="28">
        <v>0</v>
      </c>
      <c r="AZ62" s="28">
        <v>0.69816384639175955</v>
      </c>
      <c r="BA62" s="28">
        <v>0</v>
      </c>
      <c r="BB62" s="28">
        <v>0</v>
      </c>
      <c r="BC62" s="28">
        <v>0</v>
      </c>
      <c r="BD62" s="28">
        <v>0</v>
      </c>
      <c r="BE62" s="28">
        <v>0</v>
      </c>
      <c r="BF62" s="28">
        <v>5.7926759075779266</v>
      </c>
      <c r="BG62" s="28">
        <v>0.24790019110264355</v>
      </c>
      <c r="BH62" s="28">
        <v>0</v>
      </c>
      <c r="BI62" s="28">
        <v>0</v>
      </c>
      <c r="BJ62" s="28">
        <v>0.54145022818230992</v>
      </c>
      <c r="BK62" s="29">
        <f t="shared" si="14"/>
        <v>15.985294802064505</v>
      </c>
    </row>
    <row r="63" spans="1:63">
      <c r="A63" s="23"/>
      <c r="B63" s="27" t="s">
        <v>140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0.37223308322931226</v>
      </c>
      <c r="I63" s="28">
        <v>0.50141667270916468</v>
      </c>
      <c r="J63" s="28">
        <v>0</v>
      </c>
      <c r="K63" s="28">
        <v>0</v>
      </c>
      <c r="L63" s="28">
        <v>5.15361536867927E-2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0.73888159975004541</v>
      </c>
      <c r="S63" s="28">
        <v>0</v>
      </c>
      <c r="T63" s="28">
        <v>0</v>
      </c>
      <c r="U63" s="28">
        <v>0</v>
      </c>
      <c r="V63" s="28">
        <v>0.73965033646339251</v>
      </c>
      <c r="W63" s="28">
        <v>8.2385689886783936E-2</v>
      </c>
      <c r="X63" s="28">
        <v>4.7076890331337233E-3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0.15312048541676992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15.98198550774207</v>
      </c>
      <c r="AW63" s="28">
        <v>0.59127080263155507</v>
      </c>
      <c r="AX63" s="28">
        <v>0</v>
      </c>
      <c r="AY63" s="28">
        <v>0</v>
      </c>
      <c r="AZ63" s="28">
        <v>0.87564733822699881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31.835872211051434</v>
      </c>
      <c r="BG63" s="28">
        <v>0.49686285969255439</v>
      </c>
      <c r="BH63" s="28">
        <v>0</v>
      </c>
      <c r="BI63" s="28">
        <v>0</v>
      </c>
      <c r="BJ63" s="28">
        <v>1.4530679671573981</v>
      </c>
      <c r="BK63" s="29">
        <f t="shared" si="14"/>
        <v>53.878638396677403</v>
      </c>
    </row>
    <row r="64" spans="1:63">
      <c r="A64" s="23"/>
      <c r="B64" s="27" t="s">
        <v>141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1.5141386327313255</v>
      </c>
      <c r="I64" s="28">
        <v>0.60909559235546462</v>
      </c>
      <c r="J64" s="28">
        <v>11.060077418782175</v>
      </c>
      <c r="K64" s="28">
        <v>0</v>
      </c>
      <c r="L64" s="28">
        <v>20.349052784248254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1.8420602508772146</v>
      </c>
      <c r="S64" s="28">
        <v>3.1620447224162879E-2</v>
      </c>
      <c r="T64" s="28">
        <v>0</v>
      </c>
      <c r="U64" s="28">
        <v>0</v>
      </c>
      <c r="V64" s="28">
        <v>1.1088416865878814</v>
      </c>
      <c r="W64" s="28">
        <v>3.6234088771852718E-2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0.40427808614083849</v>
      </c>
      <c r="AH64" s="28">
        <v>0</v>
      </c>
      <c r="AI64" s="28">
        <v>0</v>
      </c>
      <c r="AJ64" s="28">
        <v>0</v>
      </c>
      <c r="AK64" s="28">
        <v>0.37800981072347151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9.7368671257595771</v>
      </c>
      <c r="AW64" s="28">
        <v>1.9753339491376674</v>
      </c>
      <c r="AX64" s="28">
        <v>0</v>
      </c>
      <c r="AY64" s="28">
        <v>0</v>
      </c>
      <c r="AZ64" s="28">
        <v>7.5249557466623331</v>
      </c>
      <c r="BA64" s="28">
        <v>0</v>
      </c>
      <c r="BB64" s="28">
        <v>0</v>
      </c>
      <c r="BC64" s="28">
        <v>0</v>
      </c>
      <c r="BD64" s="28">
        <v>0</v>
      </c>
      <c r="BE64" s="28">
        <v>0</v>
      </c>
      <c r="BF64" s="28">
        <v>24.708440893704932</v>
      </c>
      <c r="BG64" s="28">
        <v>0.3099126566943553</v>
      </c>
      <c r="BH64" s="28">
        <v>0</v>
      </c>
      <c r="BI64" s="28">
        <v>0</v>
      </c>
      <c r="BJ64" s="28">
        <v>6.5221661537274365</v>
      </c>
      <c r="BK64" s="29">
        <f t="shared" si="14"/>
        <v>88.11108532412895</v>
      </c>
    </row>
    <row r="65" spans="1:63">
      <c r="A65" s="23"/>
      <c r="B65" s="27" t="s">
        <v>142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0.75245132929062397</v>
      </c>
      <c r="I65" s="28">
        <v>0</v>
      </c>
      <c r="J65" s="28">
        <v>0</v>
      </c>
      <c r="K65" s="28">
        <v>0</v>
      </c>
      <c r="L65" s="28">
        <v>6.0250845161219133E-2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0.64532787061260277</v>
      </c>
      <c r="S65" s="28">
        <v>0</v>
      </c>
      <c r="T65" s="28">
        <v>0</v>
      </c>
      <c r="U65" s="28">
        <v>0</v>
      </c>
      <c r="V65" s="28">
        <v>0.11733124596781251</v>
      </c>
      <c r="W65" s="28">
        <v>3.3746653225100605E-3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0.26946819067752548</v>
      </c>
      <c r="AH65" s="28">
        <v>0</v>
      </c>
      <c r="AI65" s="28">
        <v>0</v>
      </c>
      <c r="AJ65" s="28">
        <v>0</v>
      </c>
      <c r="AK65" s="28">
        <v>1.3498661290340242E-2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5.0966007770653432</v>
      </c>
      <c r="AW65" s="28">
        <v>5.9700931419388537E-2</v>
      </c>
      <c r="AX65" s="28">
        <v>0</v>
      </c>
      <c r="AY65" s="28">
        <v>0</v>
      </c>
      <c r="AZ65" s="28">
        <v>0.56055496580788289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11.032612238254831</v>
      </c>
      <c r="BG65" s="28">
        <v>0.26997322580720479</v>
      </c>
      <c r="BH65" s="28">
        <v>0</v>
      </c>
      <c r="BI65" s="28">
        <v>0</v>
      </c>
      <c r="BJ65" s="28">
        <v>0.39395395180666654</v>
      </c>
      <c r="BK65" s="29">
        <f t="shared" si="14"/>
        <v>19.27509889848395</v>
      </c>
    </row>
    <row r="66" spans="1:63">
      <c r="A66" s="23"/>
      <c r="B66" s="27" t="s">
        <v>143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0.79429669751551291</v>
      </c>
      <c r="I66" s="28">
        <v>0</v>
      </c>
      <c r="J66" s="28">
        <v>0</v>
      </c>
      <c r="K66" s="28">
        <v>0</v>
      </c>
      <c r="L66" s="28">
        <v>8.0379828412916297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0.6939099679671652</v>
      </c>
      <c r="S66" s="28">
        <v>0</v>
      </c>
      <c r="T66" s="28">
        <v>0</v>
      </c>
      <c r="U66" s="28">
        <v>0</v>
      </c>
      <c r="V66" s="28">
        <v>8.873332919343295E-2</v>
      </c>
      <c r="W66" s="28">
        <v>2.3518579999844601E-2</v>
      </c>
      <c r="X66" s="28">
        <v>0</v>
      </c>
      <c r="Y66" s="28">
        <v>0</v>
      </c>
      <c r="Z66" s="28">
        <v>0</v>
      </c>
      <c r="AA66" s="28">
        <v>4.8996967741328987E-3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0.28632466119442246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5.947816366981125</v>
      </c>
      <c r="AW66" s="28">
        <v>0.20679170225928847</v>
      </c>
      <c r="AX66" s="28">
        <v>0</v>
      </c>
      <c r="AY66" s="28">
        <v>0</v>
      </c>
      <c r="AZ66" s="28">
        <v>0.97518192881078214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13.501993688226253</v>
      </c>
      <c r="BG66" s="28">
        <v>0.44450049135768455</v>
      </c>
      <c r="BH66" s="28">
        <v>0</v>
      </c>
      <c r="BI66" s="28">
        <v>0</v>
      </c>
      <c r="BJ66" s="28">
        <v>1.9440064596867401</v>
      </c>
      <c r="BK66" s="29">
        <f t="shared" si="14"/>
        <v>32.949956411258015</v>
      </c>
    </row>
    <row r="67" spans="1:63">
      <c r="A67" s="23"/>
      <c r="B67" s="30" t="s">
        <v>88</v>
      </c>
      <c r="C67" s="28">
        <f>SUM(C56:C66)</f>
        <v>0</v>
      </c>
      <c r="D67" s="28">
        <f t="shared" ref="D67:BJ67" si="15">SUM(D56:D66)</f>
        <v>0</v>
      </c>
      <c r="E67" s="28">
        <f t="shared" si="15"/>
        <v>0</v>
      </c>
      <c r="F67" s="28">
        <f t="shared" si="15"/>
        <v>0</v>
      </c>
      <c r="G67" s="28">
        <f t="shared" si="15"/>
        <v>0</v>
      </c>
      <c r="H67" s="28">
        <f t="shared" si="15"/>
        <v>12.143146582627468</v>
      </c>
      <c r="I67" s="28">
        <f t="shared" si="15"/>
        <v>21.919922482558835</v>
      </c>
      <c r="J67" s="28">
        <f t="shared" si="15"/>
        <v>11.060077418782175</v>
      </c>
      <c r="K67" s="28">
        <f t="shared" si="15"/>
        <v>0</v>
      </c>
      <c r="L67" s="28">
        <f t="shared" si="15"/>
        <v>144.33047000740706</v>
      </c>
      <c r="M67" s="28">
        <f t="shared" si="15"/>
        <v>0</v>
      </c>
      <c r="N67" s="28">
        <f t="shared" si="15"/>
        <v>0</v>
      </c>
      <c r="O67" s="28">
        <f t="shared" si="15"/>
        <v>0</v>
      </c>
      <c r="P67" s="28">
        <f t="shared" si="15"/>
        <v>0</v>
      </c>
      <c r="Q67" s="28">
        <f t="shared" si="15"/>
        <v>0</v>
      </c>
      <c r="R67" s="28">
        <f t="shared" si="15"/>
        <v>13.693925300497806</v>
      </c>
      <c r="S67" s="28">
        <f t="shared" si="15"/>
        <v>42.348753056846043</v>
      </c>
      <c r="T67" s="28">
        <f t="shared" si="15"/>
        <v>0</v>
      </c>
      <c r="U67" s="28">
        <f t="shared" si="15"/>
        <v>0</v>
      </c>
      <c r="V67" s="28">
        <f t="shared" si="15"/>
        <v>7.7604070430548893</v>
      </c>
      <c r="W67" s="28">
        <f t="shared" si="15"/>
        <v>0.39041714018226453</v>
      </c>
      <c r="X67" s="28">
        <f t="shared" si="15"/>
        <v>4.7076890331337233E-3</v>
      </c>
      <c r="Y67" s="28">
        <f t="shared" si="15"/>
        <v>0</v>
      </c>
      <c r="Z67" s="28">
        <f t="shared" si="15"/>
        <v>0</v>
      </c>
      <c r="AA67" s="28">
        <f t="shared" si="15"/>
        <v>4.8996967741328987E-3</v>
      </c>
      <c r="AB67" s="28">
        <f t="shared" si="15"/>
        <v>0</v>
      </c>
      <c r="AC67" s="28">
        <f t="shared" si="15"/>
        <v>0</v>
      </c>
      <c r="AD67" s="28">
        <f t="shared" si="15"/>
        <v>0</v>
      </c>
      <c r="AE67" s="28">
        <f t="shared" si="15"/>
        <v>0</v>
      </c>
      <c r="AF67" s="28">
        <f t="shared" si="15"/>
        <v>0</v>
      </c>
      <c r="AG67" s="28">
        <f t="shared" si="15"/>
        <v>3.1429779726941929</v>
      </c>
      <c r="AH67" s="28">
        <f t="shared" si="15"/>
        <v>6.8488609679815252E-2</v>
      </c>
      <c r="AI67" s="28">
        <f t="shared" si="15"/>
        <v>0</v>
      </c>
      <c r="AJ67" s="28">
        <f t="shared" si="15"/>
        <v>0</v>
      </c>
      <c r="AK67" s="28">
        <f t="shared" si="15"/>
        <v>1.041976055958685</v>
      </c>
      <c r="AL67" s="28">
        <f t="shared" si="15"/>
        <v>0</v>
      </c>
      <c r="AM67" s="28">
        <f t="shared" si="15"/>
        <v>0</v>
      </c>
      <c r="AN67" s="28">
        <f t="shared" si="15"/>
        <v>0</v>
      </c>
      <c r="AO67" s="28">
        <f t="shared" si="15"/>
        <v>0</v>
      </c>
      <c r="AP67" s="28">
        <f t="shared" si="15"/>
        <v>0</v>
      </c>
      <c r="AQ67" s="28">
        <f t="shared" si="15"/>
        <v>0</v>
      </c>
      <c r="AR67" s="28">
        <f t="shared" si="15"/>
        <v>0</v>
      </c>
      <c r="AS67" s="28">
        <f t="shared" si="15"/>
        <v>0</v>
      </c>
      <c r="AT67" s="28">
        <f t="shared" si="15"/>
        <v>0</v>
      </c>
      <c r="AU67" s="28">
        <f t="shared" si="15"/>
        <v>0</v>
      </c>
      <c r="AV67" s="28">
        <f t="shared" si="15"/>
        <v>187.21206762466096</v>
      </c>
      <c r="AW67" s="28">
        <f t="shared" si="15"/>
        <v>13.294371434426498</v>
      </c>
      <c r="AX67" s="28">
        <f t="shared" si="15"/>
        <v>0</v>
      </c>
      <c r="AY67" s="28">
        <f t="shared" si="15"/>
        <v>0</v>
      </c>
      <c r="AZ67" s="28">
        <f t="shared" si="15"/>
        <v>41.403596354490567</v>
      </c>
      <c r="BA67" s="28">
        <f t="shared" si="15"/>
        <v>0</v>
      </c>
      <c r="BB67" s="28">
        <f t="shared" si="15"/>
        <v>0</v>
      </c>
      <c r="BC67" s="28">
        <f t="shared" si="15"/>
        <v>0</v>
      </c>
      <c r="BD67" s="28">
        <f t="shared" si="15"/>
        <v>0</v>
      </c>
      <c r="BE67" s="28">
        <f t="shared" si="15"/>
        <v>0</v>
      </c>
      <c r="BF67" s="28">
        <f t="shared" si="15"/>
        <v>363.48633095838755</v>
      </c>
      <c r="BG67" s="28">
        <f t="shared" si="15"/>
        <v>6.6235271208237094</v>
      </c>
      <c r="BH67" s="28">
        <f t="shared" si="15"/>
        <v>0.59803489515096553</v>
      </c>
      <c r="BI67" s="28">
        <f t="shared" si="15"/>
        <v>0</v>
      </c>
      <c r="BJ67" s="28">
        <f t="shared" si="15"/>
        <v>43.460168196867805</v>
      </c>
      <c r="BK67" s="29">
        <f t="shared" si="14"/>
        <v>913.98826564090461</v>
      </c>
    </row>
    <row r="68" spans="1:63">
      <c r="A68" s="23"/>
      <c r="B68" s="33" t="s">
        <v>86</v>
      </c>
      <c r="C68" s="31">
        <f t="shared" ref="C68:AH68" si="16">C54+C67</f>
        <v>0</v>
      </c>
      <c r="D68" s="31">
        <f t="shared" si="16"/>
        <v>0</v>
      </c>
      <c r="E68" s="31">
        <f t="shared" si="16"/>
        <v>0</v>
      </c>
      <c r="F68" s="31">
        <f t="shared" si="16"/>
        <v>0</v>
      </c>
      <c r="G68" s="31">
        <f t="shared" si="16"/>
        <v>0</v>
      </c>
      <c r="H68" s="31">
        <f t="shared" si="16"/>
        <v>14.472085870835789</v>
      </c>
      <c r="I68" s="31">
        <f t="shared" si="16"/>
        <v>22.749521599659683</v>
      </c>
      <c r="J68" s="31">
        <f t="shared" si="16"/>
        <v>11.060077418782175</v>
      </c>
      <c r="K68" s="31">
        <f t="shared" si="16"/>
        <v>0</v>
      </c>
      <c r="L68" s="31">
        <f t="shared" si="16"/>
        <v>144.61892454253282</v>
      </c>
      <c r="M68" s="31">
        <f t="shared" si="16"/>
        <v>0</v>
      </c>
      <c r="N68" s="31">
        <f t="shared" si="16"/>
        <v>0</v>
      </c>
      <c r="O68" s="31">
        <f t="shared" si="16"/>
        <v>0</v>
      </c>
      <c r="P68" s="31">
        <f t="shared" si="16"/>
        <v>0</v>
      </c>
      <c r="Q68" s="31">
        <f t="shared" si="16"/>
        <v>0</v>
      </c>
      <c r="R68" s="31">
        <f t="shared" si="16"/>
        <v>17.065722069452232</v>
      </c>
      <c r="S68" s="31">
        <f t="shared" si="16"/>
        <v>42.348753056846043</v>
      </c>
      <c r="T68" s="31">
        <f t="shared" si="16"/>
        <v>0</v>
      </c>
      <c r="U68" s="31">
        <f t="shared" si="16"/>
        <v>0</v>
      </c>
      <c r="V68" s="31">
        <f t="shared" si="16"/>
        <v>7.972711453117145</v>
      </c>
      <c r="W68" s="31">
        <f t="shared" si="16"/>
        <v>0.49014888775390164</v>
      </c>
      <c r="X68" s="31">
        <f t="shared" si="16"/>
        <v>4.7076890331337233E-3</v>
      </c>
      <c r="Y68" s="31">
        <f t="shared" si="16"/>
        <v>0</v>
      </c>
      <c r="Z68" s="31">
        <f t="shared" si="16"/>
        <v>0</v>
      </c>
      <c r="AA68" s="31">
        <f t="shared" si="16"/>
        <v>4.8996967741328987E-3</v>
      </c>
      <c r="AB68" s="31">
        <f t="shared" si="16"/>
        <v>0</v>
      </c>
      <c r="AC68" s="31">
        <f t="shared" si="16"/>
        <v>0</v>
      </c>
      <c r="AD68" s="31">
        <f t="shared" si="16"/>
        <v>0</v>
      </c>
      <c r="AE68" s="31">
        <f t="shared" si="16"/>
        <v>0</v>
      </c>
      <c r="AF68" s="31">
        <f t="shared" si="16"/>
        <v>0</v>
      </c>
      <c r="AG68" s="31">
        <f t="shared" si="16"/>
        <v>3.7505234913034027</v>
      </c>
      <c r="AH68" s="31">
        <f t="shared" si="16"/>
        <v>6.8488609679815252E-2</v>
      </c>
      <c r="AI68" s="31">
        <f t="shared" ref="AI68:BJ68" si="17">AI54+AI67</f>
        <v>0</v>
      </c>
      <c r="AJ68" s="31">
        <f t="shared" si="17"/>
        <v>0</v>
      </c>
      <c r="AK68" s="31">
        <f t="shared" si="17"/>
        <v>1.1304794136072902</v>
      </c>
      <c r="AL68" s="31">
        <f t="shared" si="17"/>
        <v>0</v>
      </c>
      <c r="AM68" s="31">
        <f t="shared" si="17"/>
        <v>0</v>
      </c>
      <c r="AN68" s="31">
        <f t="shared" si="17"/>
        <v>0</v>
      </c>
      <c r="AO68" s="31">
        <f t="shared" si="17"/>
        <v>0</v>
      </c>
      <c r="AP68" s="31">
        <f t="shared" si="17"/>
        <v>0</v>
      </c>
      <c r="AQ68" s="31">
        <f t="shared" si="17"/>
        <v>0</v>
      </c>
      <c r="AR68" s="31">
        <f t="shared" si="17"/>
        <v>0</v>
      </c>
      <c r="AS68" s="31">
        <f t="shared" si="17"/>
        <v>0</v>
      </c>
      <c r="AT68" s="31">
        <f t="shared" si="17"/>
        <v>0</v>
      </c>
      <c r="AU68" s="31">
        <f t="shared" si="17"/>
        <v>0</v>
      </c>
      <c r="AV68" s="31">
        <f t="shared" si="17"/>
        <v>280.76643471739169</v>
      </c>
      <c r="AW68" s="31">
        <f t="shared" si="17"/>
        <v>13.687431485992438</v>
      </c>
      <c r="AX68" s="31">
        <f t="shared" si="17"/>
        <v>0</v>
      </c>
      <c r="AY68" s="31">
        <f t="shared" si="17"/>
        <v>0</v>
      </c>
      <c r="AZ68" s="31">
        <f t="shared" si="17"/>
        <v>48.376516348192965</v>
      </c>
      <c r="BA68" s="31">
        <f t="shared" si="17"/>
        <v>0</v>
      </c>
      <c r="BB68" s="31">
        <f t="shared" si="17"/>
        <v>0</v>
      </c>
      <c r="BC68" s="31">
        <f t="shared" si="17"/>
        <v>0</v>
      </c>
      <c r="BD68" s="31">
        <f t="shared" si="17"/>
        <v>0</v>
      </c>
      <c r="BE68" s="31">
        <f t="shared" si="17"/>
        <v>0</v>
      </c>
      <c r="BF68" s="31">
        <f t="shared" si="17"/>
        <v>519.15286827146315</v>
      </c>
      <c r="BG68" s="31">
        <f t="shared" si="17"/>
        <v>7.0774888790453634</v>
      </c>
      <c r="BH68" s="31">
        <f t="shared" si="17"/>
        <v>0.59803489515096553</v>
      </c>
      <c r="BI68" s="31">
        <f t="shared" si="17"/>
        <v>0</v>
      </c>
      <c r="BJ68" s="31">
        <f t="shared" si="17"/>
        <v>48.062370246903406</v>
      </c>
      <c r="BK68" s="29">
        <f t="shared" si="14"/>
        <v>1183.4581886435176</v>
      </c>
    </row>
    <row r="69" spans="1:63" ht="3" customHeight="1">
      <c r="A69" s="23"/>
      <c r="B69" s="26"/>
      <c r="C69" s="47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9"/>
    </row>
    <row r="70" spans="1:63">
      <c r="A70" s="23" t="s">
        <v>17</v>
      </c>
      <c r="B70" s="24" t="s">
        <v>8</v>
      </c>
      <c r="C70" s="47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9"/>
    </row>
    <row r="71" spans="1:63">
      <c r="A71" s="23" t="s">
        <v>78</v>
      </c>
      <c r="B71" s="26" t="s">
        <v>18</v>
      </c>
      <c r="C71" s="47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9"/>
    </row>
    <row r="72" spans="1:63">
      <c r="A72" s="23"/>
      <c r="B72" s="27" t="s">
        <v>144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0.64906682028575147</v>
      </c>
      <c r="I72" s="28">
        <v>0.17518279447889151</v>
      </c>
      <c r="J72" s="28">
        <v>0</v>
      </c>
      <c r="K72" s="28">
        <v>0</v>
      </c>
      <c r="L72" s="28">
        <v>0.55488243410327009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0.84515130631949065</v>
      </c>
      <c r="S72" s="28">
        <v>0</v>
      </c>
      <c r="T72" s="28">
        <v>0</v>
      </c>
      <c r="U72" s="28">
        <v>0</v>
      </c>
      <c r="V72" s="28">
        <v>0.45925609161904696</v>
      </c>
      <c r="W72" s="28">
        <v>4.8023414499923965E-3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8.7594203041873459E-2</v>
      </c>
      <c r="AH72" s="28">
        <v>0</v>
      </c>
      <c r="AI72" s="28">
        <v>0</v>
      </c>
      <c r="AJ72" s="28">
        <v>0</v>
      </c>
      <c r="AK72" s="28">
        <v>4.3661819236593208E-2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11.334978403623827</v>
      </c>
      <c r="AW72" s="28">
        <v>0.76593958261889883</v>
      </c>
      <c r="AX72" s="28">
        <v>0</v>
      </c>
      <c r="AY72" s="28">
        <v>0</v>
      </c>
      <c r="AZ72" s="28">
        <v>4.1219840361975093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16.464458772410634</v>
      </c>
      <c r="BG72" s="28">
        <v>0.14067281662395623</v>
      </c>
      <c r="BH72" s="28">
        <v>0</v>
      </c>
      <c r="BI72" s="28">
        <v>0</v>
      </c>
      <c r="BJ72" s="28">
        <v>4.4484139484095335</v>
      </c>
      <c r="BK72" s="29">
        <f t="shared" ref="BK72:BK73" si="18">SUM(C72:BJ72)</f>
        <v>40.096045370419262</v>
      </c>
    </row>
    <row r="73" spans="1:63">
      <c r="A73" s="23"/>
      <c r="B73" s="33" t="s">
        <v>85</v>
      </c>
      <c r="C73" s="31">
        <f>SUM(C72)</f>
        <v>0</v>
      </c>
      <c r="D73" s="31">
        <f t="shared" ref="D73:BJ73" si="19">SUM(D72)</f>
        <v>0</v>
      </c>
      <c r="E73" s="31">
        <f t="shared" si="19"/>
        <v>0</v>
      </c>
      <c r="F73" s="31">
        <f t="shared" si="19"/>
        <v>0</v>
      </c>
      <c r="G73" s="31">
        <f t="shared" si="19"/>
        <v>0</v>
      </c>
      <c r="H73" s="31">
        <f t="shared" si="19"/>
        <v>0.64906682028575147</v>
      </c>
      <c r="I73" s="31">
        <f t="shared" si="19"/>
        <v>0.17518279447889151</v>
      </c>
      <c r="J73" s="31">
        <f t="shared" si="19"/>
        <v>0</v>
      </c>
      <c r="K73" s="31">
        <f t="shared" si="19"/>
        <v>0</v>
      </c>
      <c r="L73" s="31">
        <f t="shared" si="19"/>
        <v>0.55488243410327009</v>
      </c>
      <c r="M73" s="31">
        <f t="shared" si="19"/>
        <v>0</v>
      </c>
      <c r="N73" s="31">
        <f t="shared" si="19"/>
        <v>0</v>
      </c>
      <c r="O73" s="31">
        <f t="shared" si="19"/>
        <v>0</v>
      </c>
      <c r="P73" s="31">
        <f t="shared" si="19"/>
        <v>0</v>
      </c>
      <c r="Q73" s="31">
        <f t="shared" si="19"/>
        <v>0</v>
      </c>
      <c r="R73" s="31">
        <f t="shared" si="19"/>
        <v>0.84515130631949065</v>
      </c>
      <c r="S73" s="31">
        <f t="shared" si="19"/>
        <v>0</v>
      </c>
      <c r="T73" s="31">
        <f t="shared" si="19"/>
        <v>0</v>
      </c>
      <c r="U73" s="31">
        <f t="shared" si="19"/>
        <v>0</v>
      </c>
      <c r="V73" s="31">
        <f t="shared" si="19"/>
        <v>0.45925609161904696</v>
      </c>
      <c r="W73" s="31">
        <f t="shared" si="19"/>
        <v>4.8023414499923965E-3</v>
      </c>
      <c r="X73" s="31">
        <f t="shared" si="19"/>
        <v>0</v>
      </c>
      <c r="Y73" s="31">
        <f t="shared" si="19"/>
        <v>0</v>
      </c>
      <c r="Z73" s="31">
        <f t="shared" si="19"/>
        <v>0</v>
      </c>
      <c r="AA73" s="31">
        <f t="shared" si="19"/>
        <v>0</v>
      </c>
      <c r="AB73" s="31">
        <f t="shared" si="19"/>
        <v>0</v>
      </c>
      <c r="AC73" s="31">
        <f t="shared" si="19"/>
        <v>0</v>
      </c>
      <c r="AD73" s="31">
        <f t="shared" si="19"/>
        <v>0</v>
      </c>
      <c r="AE73" s="31">
        <f t="shared" si="19"/>
        <v>0</v>
      </c>
      <c r="AF73" s="31">
        <f t="shared" si="19"/>
        <v>0</v>
      </c>
      <c r="AG73" s="31">
        <f t="shared" si="19"/>
        <v>8.7594203041873459E-2</v>
      </c>
      <c r="AH73" s="31">
        <f t="shared" si="19"/>
        <v>0</v>
      </c>
      <c r="AI73" s="31">
        <f t="shared" si="19"/>
        <v>0</v>
      </c>
      <c r="AJ73" s="31">
        <f t="shared" si="19"/>
        <v>0</v>
      </c>
      <c r="AK73" s="31">
        <f t="shared" si="19"/>
        <v>4.3661819236593208E-2</v>
      </c>
      <c r="AL73" s="31">
        <f t="shared" si="19"/>
        <v>0</v>
      </c>
      <c r="AM73" s="31">
        <f t="shared" si="19"/>
        <v>0</v>
      </c>
      <c r="AN73" s="31">
        <f t="shared" si="19"/>
        <v>0</v>
      </c>
      <c r="AO73" s="31">
        <f t="shared" si="19"/>
        <v>0</v>
      </c>
      <c r="AP73" s="31">
        <f t="shared" si="19"/>
        <v>0</v>
      </c>
      <c r="AQ73" s="31">
        <f t="shared" si="19"/>
        <v>0</v>
      </c>
      <c r="AR73" s="31">
        <f t="shared" si="19"/>
        <v>0</v>
      </c>
      <c r="AS73" s="31">
        <f t="shared" si="19"/>
        <v>0</v>
      </c>
      <c r="AT73" s="31">
        <f t="shared" si="19"/>
        <v>0</v>
      </c>
      <c r="AU73" s="31">
        <f t="shared" si="19"/>
        <v>0</v>
      </c>
      <c r="AV73" s="31">
        <f t="shared" si="19"/>
        <v>11.334978403623827</v>
      </c>
      <c r="AW73" s="31">
        <f t="shared" si="19"/>
        <v>0.76593958261889883</v>
      </c>
      <c r="AX73" s="31">
        <f t="shared" si="19"/>
        <v>0</v>
      </c>
      <c r="AY73" s="31">
        <f t="shared" si="19"/>
        <v>0</v>
      </c>
      <c r="AZ73" s="31">
        <f t="shared" si="19"/>
        <v>4.1219840361975093</v>
      </c>
      <c r="BA73" s="31">
        <f t="shared" si="19"/>
        <v>0</v>
      </c>
      <c r="BB73" s="31">
        <f t="shared" si="19"/>
        <v>0</v>
      </c>
      <c r="BC73" s="31">
        <f t="shared" si="19"/>
        <v>0</v>
      </c>
      <c r="BD73" s="31">
        <f t="shared" si="19"/>
        <v>0</v>
      </c>
      <c r="BE73" s="31">
        <f t="shared" si="19"/>
        <v>0</v>
      </c>
      <c r="BF73" s="31">
        <f t="shared" si="19"/>
        <v>16.464458772410634</v>
      </c>
      <c r="BG73" s="31">
        <f t="shared" si="19"/>
        <v>0.14067281662395623</v>
      </c>
      <c r="BH73" s="31">
        <f t="shared" si="19"/>
        <v>0</v>
      </c>
      <c r="BI73" s="31">
        <f t="shared" si="19"/>
        <v>0</v>
      </c>
      <c r="BJ73" s="31">
        <f t="shared" si="19"/>
        <v>4.4484139484095335</v>
      </c>
      <c r="BK73" s="29">
        <f t="shared" si="18"/>
        <v>40.096045370419262</v>
      </c>
    </row>
    <row r="74" spans="1:63" ht="2.25" customHeight="1">
      <c r="A74" s="23"/>
      <c r="B74" s="26"/>
      <c r="C74" s="47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9"/>
    </row>
    <row r="75" spans="1:63">
      <c r="A75" s="23" t="s">
        <v>4</v>
      </c>
      <c r="B75" s="24" t="s">
        <v>9</v>
      </c>
      <c r="C75" s="47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9"/>
    </row>
    <row r="76" spans="1:63">
      <c r="A76" s="23" t="s">
        <v>78</v>
      </c>
      <c r="B76" s="26" t="s">
        <v>19</v>
      </c>
      <c r="C76" s="47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9"/>
    </row>
    <row r="77" spans="1:63">
      <c r="A77" s="23"/>
      <c r="B77" s="30" t="s">
        <v>39</v>
      </c>
      <c r="C77" s="31"/>
      <c r="D77" s="28"/>
      <c r="E77" s="28"/>
      <c r="F77" s="28"/>
      <c r="G77" s="37"/>
      <c r="H77" s="31"/>
      <c r="I77" s="28"/>
      <c r="J77" s="28"/>
      <c r="K77" s="28"/>
      <c r="L77" s="37"/>
      <c r="M77" s="31"/>
      <c r="N77" s="28"/>
      <c r="O77" s="28"/>
      <c r="P77" s="28"/>
      <c r="Q77" s="37"/>
      <c r="R77" s="31"/>
      <c r="S77" s="28"/>
      <c r="T77" s="28"/>
      <c r="U77" s="28"/>
      <c r="V77" s="37"/>
      <c r="W77" s="31"/>
      <c r="X77" s="28"/>
      <c r="Y77" s="28"/>
      <c r="Z77" s="28"/>
      <c r="AA77" s="37"/>
      <c r="AB77" s="31"/>
      <c r="AC77" s="28"/>
      <c r="AD77" s="28"/>
      <c r="AE77" s="28"/>
      <c r="AF77" s="37"/>
      <c r="AG77" s="31"/>
      <c r="AH77" s="28"/>
      <c r="AI77" s="28"/>
      <c r="AJ77" s="28"/>
      <c r="AK77" s="37"/>
      <c r="AL77" s="31"/>
      <c r="AM77" s="28"/>
      <c r="AN77" s="28"/>
      <c r="AO77" s="28"/>
      <c r="AP77" s="37"/>
      <c r="AQ77" s="31"/>
      <c r="AR77" s="28"/>
      <c r="AS77" s="28"/>
      <c r="AT77" s="28"/>
      <c r="AU77" s="37"/>
      <c r="AV77" s="31"/>
      <c r="AW77" s="28"/>
      <c r="AX77" s="28"/>
      <c r="AY77" s="28"/>
      <c r="AZ77" s="37"/>
      <c r="BA77" s="31"/>
      <c r="BB77" s="28"/>
      <c r="BC77" s="28"/>
      <c r="BD77" s="28"/>
      <c r="BE77" s="37"/>
      <c r="BF77" s="31"/>
      <c r="BG77" s="28"/>
      <c r="BH77" s="28"/>
      <c r="BI77" s="28"/>
      <c r="BJ77" s="37"/>
      <c r="BK77" s="29"/>
    </row>
    <row r="78" spans="1:63">
      <c r="A78" s="23"/>
      <c r="B78" s="30" t="s">
        <v>87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  <c r="AL78" s="31">
        <v>0</v>
      </c>
      <c r="AM78" s="31">
        <v>0</v>
      </c>
      <c r="AN78" s="31">
        <v>0</v>
      </c>
      <c r="AO78" s="31">
        <v>0</v>
      </c>
      <c r="AP78" s="31">
        <v>0</v>
      </c>
      <c r="AQ78" s="31">
        <v>0</v>
      </c>
      <c r="AR78" s="31">
        <v>0</v>
      </c>
      <c r="AS78" s="31">
        <v>0</v>
      </c>
      <c r="AT78" s="31">
        <v>0</v>
      </c>
      <c r="AU78" s="31">
        <v>0</v>
      </c>
      <c r="AV78" s="31">
        <v>0</v>
      </c>
      <c r="AW78" s="31">
        <v>0</v>
      </c>
      <c r="AX78" s="31">
        <v>0</v>
      </c>
      <c r="AY78" s="31">
        <v>0</v>
      </c>
      <c r="AZ78" s="31">
        <v>0</v>
      </c>
      <c r="BA78" s="31">
        <v>0</v>
      </c>
      <c r="BB78" s="31">
        <v>0</v>
      </c>
      <c r="BC78" s="31">
        <v>0</v>
      </c>
      <c r="BD78" s="31">
        <v>0</v>
      </c>
      <c r="BE78" s="31">
        <v>0</v>
      </c>
      <c r="BF78" s="31">
        <v>0</v>
      </c>
      <c r="BG78" s="31">
        <v>0</v>
      </c>
      <c r="BH78" s="31">
        <v>0</v>
      </c>
      <c r="BI78" s="31">
        <v>0</v>
      </c>
      <c r="BJ78" s="31">
        <v>0</v>
      </c>
      <c r="BK78" s="29">
        <f>SUM(C78:BJ78)</f>
        <v>0</v>
      </c>
    </row>
    <row r="79" spans="1:63">
      <c r="A79" s="23" t="s">
        <v>79</v>
      </c>
      <c r="B79" s="26" t="s">
        <v>20</v>
      </c>
      <c r="C79" s="47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9"/>
    </row>
    <row r="80" spans="1:63">
      <c r="A80" s="23"/>
      <c r="B80" s="30" t="s">
        <v>146</v>
      </c>
      <c r="C80" s="31">
        <v>0</v>
      </c>
      <c r="D80" s="28">
        <v>0</v>
      </c>
      <c r="E80" s="28">
        <v>0</v>
      </c>
      <c r="F80" s="28">
        <v>0</v>
      </c>
      <c r="G80" s="37">
        <v>0</v>
      </c>
      <c r="H80" s="31">
        <v>0</v>
      </c>
      <c r="I80" s="28">
        <v>0</v>
      </c>
      <c r="J80" s="28">
        <v>0</v>
      </c>
      <c r="K80" s="28">
        <v>0</v>
      </c>
      <c r="L80" s="37">
        <v>0</v>
      </c>
      <c r="M80" s="31">
        <v>0</v>
      </c>
      <c r="N80" s="28">
        <v>0</v>
      </c>
      <c r="O80" s="28">
        <v>0</v>
      </c>
      <c r="P80" s="28">
        <v>0</v>
      </c>
      <c r="Q80" s="37">
        <v>0</v>
      </c>
      <c r="R80" s="31">
        <v>0</v>
      </c>
      <c r="S80" s="28">
        <v>0</v>
      </c>
      <c r="T80" s="28">
        <v>0</v>
      </c>
      <c r="U80" s="28">
        <v>0</v>
      </c>
      <c r="V80" s="37">
        <v>0</v>
      </c>
      <c r="W80" s="31">
        <v>0</v>
      </c>
      <c r="X80" s="28">
        <v>0</v>
      </c>
      <c r="Y80" s="28">
        <v>0</v>
      </c>
      <c r="Z80" s="28">
        <v>0</v>
      </c>
      <c r="AA80" s="37">
        <v>0</v>
      </c>
      <c r="AB80" s="31">
        <v>0</v>
      </c>
      <c r="AC80" s="28">
        <v>0</v>
      </c>
      <c r="AD80" s="28">
        <v>0</v>
      </c>
      <c r="AE80" s="28">
        <v>0</v>
      </c>
      <c r="AF80" s="37">
        <v>0</v>
      </c>
      <c r="AG80" s="31">
        <v>0</v>
      </c>
      <c r="AH80" s="28">
        <v>0</v>
      </c>
      <c r="AI80" s="28">
        <v>0</v>
      </c>
      <c r="AJ80" s="28">
        <v>0</v>
      </c>
      <c r="AK80" s="37">
        <v>0</v>
      </c>
      <c r="AL80" s="31">
        <v>0</v>
      </c>
      <c r="AM80" s="28">
        <v>0</v>
      </c>
      <c r="AN80" s="28">
        <v>0</v>
      </c>
      <c r="AO80" s="28">
        <v>0</v>
      </c>
      <c r="AP80" s="37">
        <v>0</v>
      </c>
      <c r="AQ80" s="31">
        <v>0</v>
      </c>
      <c r="AR80" s="28">
        <v>0</v>
      </c>
      <c r="AS80" s="28">
        <v>0</v>
      </c>
      <c r="AT80" s="28">
        <v>0</v>
      </c>
      <c r="AU80" s="37">
        <v>0</v>
      </c>
      <c r="AV80" s="31">
        <v>0.46430257374321687</v>
      </c>
      <c r="AW80" s="28">
        <v>64.156563310223163</v>
      </c>
      <c r="AX80" s="28">
        <v>5.9105631119735556</v>
      </c>
      <c r="AY80" s="28">
        <v>0</v>
      </c>
      <c r="AZ80" s="37">
        <v>2.7092295232508836</v>
      </c>
      <c r="BA80" s="31">
        <v>0</v>
      </c>
      <c r="BB80" s="28">
        <v>0</v>
      </c>
      <c r="BC80" s="28">
        <v>0</v>
      </c>
      <c r="BD80" s="28">
        <v>0</v>
      </c>
      <c r="BE80" s="37">
        <v>0</v>
      </c>
      <c r="BF80" s="31">
        <v>0.10120955671778202</v>
      </c>
      <c r="BG80" s="28">
        <v>2.9267351644139336E-2</v>
      </c>
      <c r="BH80" s="28">
        <v>0</v>
      </c>
      <c r="BI80" s="28">
        <v>0</v>
      </c>
      <c r="BJ80" s="37">
        <v>0.59720285111188998</v>
      </c>
      <c r="BK80" s="29">
        <f t="shared" ref="BK80:BK85" si="20">SUM(C80:BJ80)</f>
        <v>73.968338278664618</v>
      </c>
    </row>
    <row r="81" spans="1:63">
      <c r="A81" s="23"/>
      <c r="B81" s="30" t="s">
        <v>147</v>
      </c>
      <c r="C81" s="31">
        <v>0</v>
      </c>
      <c r="D81" s="28">
        <v>0</v>
      </c>
      <c r="E81" s="28">
        <v>0</v>
      </c>
      <c r="F81" s="28">
        <v>0</v>
      </c>
      <c r="G81" s="37">
        <v>0</v>
      </c>
      <c r="H81" s="31">
        <v>0</v>
      </c>
      <c r="I81" s="28">
        <v>0</v>
      </c>
      <c r="J81" s="28">
        <v>0</v>
      </c>
      <c r="K81" s="28">
        <v>0</v>
      </c>
      <c r="L81" s="37">
        <v>0</v>
      </c>
      <c r="M81" s="31">
        <v>0</v>
      </c>
      <c r="N81" s="28">
        <v>0</v>
      </c>
      <c r="O81" s="28">
        <v>0</v>
      </c>
      <c r="P81" s="28">
        <v>0</v>
      </c>
      <c r="Q81" s="37">
        <v>0</v>
      </c>
      <c r="R81" s="31">
        <v>0</v>
      </c>
      <c r="S81" s="28">
        <v>0</v>
      </c>
      <c r="T81" s="28">
        <v>0</v>
      </c>
      <c r="U81" s="28">
        <v>0</v>
      </c>
      <c r="V81" s="37">
        <v>0</v>
      </c>
      <c r="W81" s="31">
        <v>0</v>
      </c>
      <c r="X81" s="28">
        <v>0</v>
      </c>
      <c r="Y81" s="28">
        <v>0</v>
      </c>
      <c r="Z81" s="28">
        <v>0</v>
      </c>
      <c r="AA81" s="37">
        <v>0</v>
      </c>
      <c r="AB81" s="31">
        <v>0</v>
      </c>
      <c r="AC81" s="28">
        <v>0</v>
      </c>
      <c r="AD81" s="28">
        <v>0</v>
      </c>
      <c r="AE81" s="28">
        <v>0</v>
      </c>
      <c r="AF81" s="37">
        <v>0</v>
      </c>
      <c r="AG81" s="31">
        <v>0</v>
      </c>
      <c r="AH81" s="28">
        <v>0</v>
      </c>
      <c r="AI81" s="28">
        <v>0</v>
      </c>
      <c r="AJ81" s="28">
        <v>0</v>
      </c>
      <c r="AK81" s="37">
        <v>0</v>
      </c>
      <c r="AL81" s="31">
        <v>0</v>
      </c>
      <c r="AM81" s="28">
        <v>0</v>
      </c>
      <c r="AN81" s="28">
        <v>0</v>
      </c>
      <c r="AO81" s="28">
        <v>0</v>
      </c>
      <c r="AP81" s="37">
        <v>0</v>
      </c>
      <c r="AQ81" s="31">
        <v>0</v>
      </c>
      <c r="AR81" s="28">
        <v>0</v>
      </c>
      <c r="AS81" s="28">
        <v>0</v>
      </c>
      <c r="AT81" s="28">
        <v>0</v>
      </c>
      <c r="AU81" s="37">
        <v>0</v>
      </c>
      <c r="AV81" s="31">
        <v>0.10319892745113739</v>
      </c>
      <c r="AW81" s="28">
        <v>126.69264256063482</v>
      </c>
      <c r="AX81" s="28">
        <v>221.60100826870371</v>
      </c>
      <c r="AY81" s="28">
        <v>0</v>
      </c>
      <c r="AZ81" s="37">
        <v>0</v>
      </c>
      <c r="BA81" s="31">
        <v>0</v>
      </c>
      <c r="BB81" s="28">
        <v>0</v>
      </c>
      <c r="BC81" s="28">
        <v>0</v>
      </c>
      <c r="BD81" s="28">
        <v>0</v>
      </c>
      <c r="BE81" s="37">
        <v>0</v>
      </c>
      <c r="BF81" s="31">
        <v>7.9259910560896846E-2</v>
      </c>
      <c r="BG81" s="28">
        <v>7.8345873870256337</v>
      </c>
      <c r="BH81" s="28">
        <v>0</v>
      </c>
      <c r="BI81" s="28">
        <v>0</v>
      </c>
      <c r="BJ81" s="37">
        <v>0.47354857706616976</v>
      </c>
      <c r="BK81" s="29">
        <f t="shared" si="20"/>
        <v>356.78424563144239</v>
      </c>
    </row>
    <row r="82" spans="1:63">
      <c r="A82" s="23"/>
      <c r="B82" s="30" t="s">
        <v>148</v>
      </c>
      <c r="C82" s="31">
        <v>0</v>
      </c>
      <c r="D82" s="28">
        <v>0</v>
      </c>
      <c r="E82" s="28">
        <v>0</v>
      </c>
      <c r="F82" s="28">
        <v>0</v>
      </c>
      <c r="G82" s="37">
        <v>0</v>
      </c>
      <c r="H82" s="31">
        <v>0</v>
      </c>
      <c r="I82" s="28">
        <v>0</v>
      </c>
      <c r="J82" s="28">
        <v>0</v>
      </c>
      <c r="K82" s="28">
        <v>0</v>
      </c>
      <c r="L82" s="37">
        <v>0</v>
      </c>
      <c r="M82" s="31">
        <v>0</v>
      </c>
      <c r="N82" s="28">
        <v>0</v>
      </c>
      <c r="O82" s="28">
        <v>0</v>
      </c>
      <c r="P82" s="28">
        <v>0</v>
      </c>
      <c r="Q82" s="37">
        <v>0</v>
      </c>
      <c r="R82" s="31">
        <v>0</v>
      </c>
      <c r="S82" s="28">
        <v>0</v>
      </c>
      <c r="T82" s="28">
        <v>0</v>
      </c>
      <c r="U82" s="28">
        <v>0</v>
      </c>
      <c r="V82" s="37">
        <v>0</v>
      </c>
      <c r="W82" s="31">
        <v>0</v>
      </c>
      <c r="X82" s="28">
        <v>0</v>
      </c>
      <c r="Y82" s="28">
        <v>0</v>
      </c>
      <c r="Z82" s="28">
        <v>0</v>
      </c>
      <c r="AA82" s="37">
        <v>0</v>
      </c>
      <c r="AB82" s="31">
        <v>0</v>
      </c>
      <c r="AC82" s="28">
        <v>0</v>
      </c>
      <c r="AD82" s="28">
        <v>0</v>
      </c>
      <c r="AE82" s="28">
        <v>0</v>
      </c>
      <c r="AF82" s="37">
        <v>0</v>
      </c>
      <c r="AG82" s="31">
        <v>0</v>
      </c>
      <c r="AH82" s="28">
        <v>0</v>
      </c>
      <c r="AI82" s="28">
        <v>0</v>
      </c>
      <c r="AJ82" s="28">
        <v>0</v>
      </c>
      <c r="AK82" s="37">
        <v>0</v>
      </c>
      <c r="AL82" s="31">
        <v>0</v>
      </c>
      <c r="AM82" s="28">
        <v>0</v>
      </c>
      <c r="AN82" s="28">
        <v>0</v>
      </c>
      <c r="AO82" s="28">
        <v>0</v>
      </c>
      <c r="AP82" s="37">
        <v>0</v>
      </c>
      <c r="AQ82" s="31">
        <v>0</v>
      </c>
      <c r="AR82" s="28">
        <v>0</v>
      </c>
      <c r="AS82" s="28">
        <v>0</v>
      </c>
      <c r="AT82" s="28">
        <v>0</v>
      </c>
      <c r="AU82" s="37">
        <v>0</v>
      </c>
      <c r="AV82" s="31">
        <v>0.11468826169630499</v>
      </c>
      <c r="AW82" s="28">
        <v>56.181363395251289</v>
      </c>
      <c r="AX82" s="28">
        <v>216.88557144777479</v>
      </c>
      <c r="AY82" s="28">
        <v>0</v>
      </c>
      <c r="AZ82" s="37">
        <v>0</v>
      </c>
      <c r="BA82" s="31">
        <v>0</v>
      </c>
      <c r="BB82" s="28">
        <v>0</v>
      </c>
      <c r="BC82" s="28">
        <v>0</v>
      </c>
      <c r="BD82" s="28">
        <v>0</v>
      </c>
      <c r="BE82" s="37">
        <v>0</v>
      </c>
      <c r="BF82" s="31">
        <v>4.3331464525378421E-2</v>
      </c>
      <c r="BG82" s="28">
        <v>0</v>
      </c>
      <c r="BH82" s="28">
        <v>0</v>
      </c>
      <c r="BI82" s="28">
        <v>0</v>
      </c>
      <c r="BJ82" s="37">
        <v>0</v>
      </c>
      <c r="BK82" s="29">
        <f t="shared" si="20"/>
        <v>273.22495456924776</v>
      </c>
    </row>
    <row r="83" spans="1:63">
      <c r="A83" s="23"/>
      <c r="B83" s="30" t="s">
        <v>149</v>
      </c>
      <c r="C83" s="31">
        <v>0</v>
      </c>
      <c r="D83" s="42">
        <v>0</v>
      </c>
      <c r="E83" s="42">
        <v>0</v>
      </c>
      <c r="F83" s="42">
        <v>0</v>
      </c>
      <c r="G83" s="46">
        <v>0</v>
      </c>
      <c r="H83" s="31">
        <v>0</v>
      </c>
      <c r="I83" s="42">
        <v>0</v>
      </c>
      <c r="J83" s="42">
        <v>0</v>
      </c>
      <c r="K83" s="42">
        <v>0</v>
      </c>
      <c r="L83" s="46">
        <v>0</v>
      </c>
      <c r="M83" s="31">
        <v>0</v>
      </c>
      <c r="N83" s="42">
        <v>0</v>
      </c>
      <c r="O83" s="42">
        <v>0</v>
      </c>
      <c r="P83" s="42">
        <v>0</v>
      </c>
      <c r="Q83" s="46">
        <v>0</v>
      </c>
      <c r="R83" s="31">
        <v>0</v>
      </c>
      <c r="S83" s="42">
        <v>0</v>
      </c>
      <c r="T83" s="42">
        <v>0</v>
      </c>
      <c r="U83" s="42">
        <v>0</v>
      </c>
      <c r="V83" s="46">
        <v>0</v>
      </c>
      <c r="W83" s="31">
        <v>0</v>
      </c>
      <c r="X83" s="42">
        <v>0</v>
      </c>
      <c r="Y83" s="42">
        <v>0</v>
      </c>
      <c r="Z83" s="42">
        <v>0</v>
      </c>
      <c r="AA83" s="46">
        <v>0</v>
      </c>
      <c r="AB83" s="31">
        <v>0</v>
      </c>
      <c r="AC83" s="42">
        <v>0</v>
      </c>
      <c r="AD83" s="42">
        <v>0</v>
      </c>
      <c r="AE83" s="42">
        <v>0</v>
      </c>
      <c r="AF83" s="46">
        <v>0</v>
      </c>
      <c r="AG83" s="31">
        <v>0</v>
      </c>
      <c r="AH83" s="42">
        <v>0</v>
      </c>
      <c r="AI83" s="42">
        <v>0</v>
      </c>
      <c r="AJ83" s="42">
        <v>0</v>
      </c>
      <c r="AK83" s="46">
        <v>0</v>
      </c>
      <c r="AL83" s="31">
        <v>0</v>
      </c>
      <c r="AM83" s="42">
        <v>0</v>
      </c>
      <c r="AN83" s="42">
        <v>0</v>
      </c>
      <c r="AO83" s="42">
        <v>0</v>
      </c>
      <c r="AP83" s="46">
        <v>0</v>
      </c>
      <c r="AQ83" s="31">
        <v>0</v>
      </c>
      <c r="AR83" s="42">
        <v>0</v>
      </c>
      <c r="AS83" s="42">
        <v>0</v>
      </c>
      <c r="AT83" s="42">
        <v>0</v>
      </c>
      <c r="AU83" s="46">
        <v>0</v>
      </c>
      <c r="AV83" s="31">
        <v>0.57567039833661604</v>
      </c>
      <c r="AW83" s="42">
        <v>0.58689318839055016</v>
      </c>
      <c r="AX83" s="42">
        <v>233.96875441724086</v>
      </c>
      <c r="AY83" s="42">
        <v>0</v>
      </c>
      <c r="AZ83" s="46">
        <v>0</v>
      </c>
      <c r="BA83" s="31">
        <v>0</v>
      </c>
      <c r="BB83" s="42">
        <v>0</v>
      </c>
      <c r="BC83" s="42">
        <v>0</v>
      </c>
      <c r="BD83" s="42">
        <v>0</v>
      </c>
      <c r="BE83" s="46">
        <v>0</v>
      </c>
      <c r="BF83" s="31">
        <v>1.8121959081488088</v>
      </c>
      <c r="BG83" s="42">
        <v>0</v>
      </c>
      <c r="BH83" s="42">
        <v>0</v>
      </c>
      <c r="BI83" s="42">
        <v>0</v>
      </c>
      <c r="BJ83" s="46">
        <v>0</v>
      </c>
      <c r="BK83" s="29">
        <f t="shared" si="20"/>
        <v>236.94351391211686</v>
      </c>
    </row>
    <row r="84" spans="1:63">
      <c r="A84" s="23"/>
      <c r="B84" s="30" t="s">
        <v>88</v>
      </c>
      <c r="C84" s="31">
        <f>SUM(C80:C83)</f>
        <v>0</v>
      </c>
      <c r="D84" s="31">
        <f t="shared" ref="D84:BJ84" si="21">SUM(D80:D83)</f>
        <v>0</v>
      </c>
      <c r="E84" s="31">
        <f t="shared" si="21"/>
        <v>0</v>
      </c>
      <c r="F84" s="31">
        <f t="shared" si="21"/>
        <v>0</v>
      </c>
      <c r="G84" s="31">
        <f t="shared" si="21"/>
        <v>0</v>
      </c>
      <c r="H84" s="31">
        <f t="shared" si="21"/>
        <v>0</v>
      </c>
      <c r="I84" s="31">
        <f t="shared" si="21"/>
        <v>0</v>
      </c>
      <c r="J84" s="31">
        <f t="shared" si="21"/>
        <v>0</v>
      </c>
      <c r="K84" s="31">
        <f t="shared" si="21"/>
        <v>0</v>
      </c>
      <c r="L84" s="31">
        <f t="shared" si="21"/>
        <v>0</v>
      </c>
      <c r="M84" s="31">
        <f t="shared" si="21"/>
        <v>0</v>
      </c>
      <c r="N84" s="31">
        <f t="shared" si="21"/>
        <v>0</v>
      </c>
      <c r="O84" s="31">
        <f t="shared" si="21"/>
        <v>0</v>
      </c>
      <c r="P84" s="31">
        <f t="shared" si="21"/>
        <v>0</v>
      </c>
      <c r="Q84" s="31">
        <f t="shared" si="21"/>
        <v>0</v>
      </c>
      <c r="R84" s="31">
        <f t="shared" si="21"/>
        <v>0</v>
      </c>
      <c r="S84" s="31">
        <f t="shared" si="21"/>
        <v>0</v>
      </c>
      <c r="T84" s="31">
        <f t="shared" si="21"/>
        <v>0</v>
      </c>
      <c r="U84" s="31">
        <f t="shared" si="21"/>
        <v>0</v>
      </c>
      <c r="V84" s="31">
        <f t="shared" si="21"/>
        <v>0</v>
      </c>
      <c r="W84" s="31">
        <f t="shared" si="21"/>
        <v>0</v>
      </c>
      <c r="X84" s="31">
        <f t="shared" si="21"/>
        <v>0</v>
      </c>
      <c r="Y84" s="31">
        <f t="shared" si="21"/>
        <v>0</v>
      </c>
      <c r="Z84" s="31">
        <f t="shared" si="21"/>
        <v>0</v>
      </c>
      <c r="AA84" s="31">
        <f t="shared" si="21"/>
        <v>0</v>
      </c>
      <c r="AB84" s="31">
        <f t="shared" si="21"/>
        <v>0</v>
      </c>
      <c r="AC84" s="31">
        <f t="shared" si="21"/>
        <v>0</v>
      </c>
      <c r="AD84" s="31">
        <f t="shared" si="21"/>
        <v>0</v>
      </c>
      <c r="AE84" s="31">
        <f t="shared" si="21"/>
        <v>0</v>
      </c>
      <c r="AF84" s="31">
        <f t="shared" si="21"/>
        <v>0</v>
      </c>
      <c r="AG84" s="31">
        <f t="shared" si="21"/>
        <v>0</v>
      </c>
      <c r="AH84" s="31">
        <f t="shared" si="21"/>
        <v>0</v>
      </c>
      <c r="AI84" s="31">
        <f t="shared" si="21"/>
        <v>0</v>
      </c>
      <c r="AJ84" s="31">
        <f t="shared" si="21"/>
        <v>0</v>
      </c>
      <c r="AK84" s="31">
        <f t="shared" si="21"/>
        <v>0</v>
      </c>
      <c r="AL84" s="31">
        <f t="shared" si="21"/>
        <v>0</v>
      </c>
      <c r="AM84" s="31">
        <f t="shared" si="21"/>
        <v>0</v>
      </c>
      <c r="AN84" s="31">
        <f t="shared" si="21"/>
        <v>0</v>
      </c>
      <c r="AO84" s="31">
        <f t="shared" si="21"/>
        <v>0</v>
      </c>
      <c r="AP84" s="31">
        <f t="shared" si="21"/>
        <v>0</v>
      </c>
      <c r="AQ84" s="31">
        <f t="shared" si="21"/>
        <v>0</v>
      </c>
      <c r="AR84" s="31">
        <f t="shared" si="21"/>
        <v>0</v>
      </c>
      <c r="AS84" s="31">
        <f t="shared" si="21"/>
        <v>0</v>
      </c>
      <c r="AT84" s="31">
        <f t="shared" si="21"/>
        <v>0</v>
      </c>
      <c r="AU84" s="31">
        <f t="shared" si="21"/>
        <v>0</v>
      </c>
      <c r="AV84" s="31">
        <f t="shared" si="21"/>
        <v>1.2578601612272753</v>
      </c>
      <c r="AW84" s="31">
        <f t="shared" si="21"/>
        <v>247.61746245449982</v>
      </c>
      <c r="AX84" s="31">
        <f t="shared" si="21"/>
        <v>678.36589724569285</v>
      </c>
      <c r="AY84" s="31">
        <f t="shared" si="21"/>
        <v>0</v>
      </c>
      <c r="AZ84" s="31">
        <f t="shared" si="21"/>
        <v>2.7092295232508836</v>
      </c>
      <c r="BA84" s="31">
        <f t="shared" si="21"/>
        <v>0</v>
      </c>
      <c r="BB84" s="31">
        <f t="shared" si="21"/>
        <v>0</v>
      </c>
      <c r="BC84" s="31">
        <f t="shared" si="21"/>
        <v>0</v>
      </c>
      <c r="BD84" s="31">
        <f t="shared" si="21"/>
        <v>0</v>
      </c>
      <c r="BE84" s="31">
        <f t="shared" si="21"/>
        <v>0</v>
      </c>
      <c r="BF84" s="31">
        <f t="shared" si="21"/>
        <v>2.0359968399528663</v>
      </c>
      <c r="BG84" s="31">
        <f t="shared" si="21"/>
        <v>7.8638547386697732</v>
      </c>
      <c r="BH84" s="31">
        <f t="shared" si="21"/>
        <v>0</v>
      </c>
      <c r="BI84" s="31">
        <f t="shared" si="21"/>
        <v>0</v>
      </c>
      <c r="BJ84" s="31">
        <f t="shared" si="21"/>
        <v>1.0707514281780597</v>
      </c>
      <c r="BK84" s="29">
        <f t="shared" si="20"/>
        <v>940.92105239147156</v>
      </c>
    </row>
    <row r="85" spans="1:63">
      <c r="A85" s="23"/>
      <c r="B85" s="33" t="s">
        <v>86</v>
      </c>
      <c r="C85" s="31">
        <f>C78+C84</f>
        <v>0</v>
      </c>
      <c r="D85" s="31">
        <f t="shared" ref="D85:BJ85" si="22">D78+D84</f>
        <v>0</v>
      </c>
      <c r="E85" s="31">
        <f t="shared" si="22"/>
        <v>0</v>
      </c>
      <c r="F85" s="31">
        <f t="shared" si="22"/>
        <v>0</v>
      </c>
      <c r="G85" s="31">
        <f t="shared" si="22"/>
        <v>0</v>
      </c>
      <c r="H85" s="31">
        <f t="shared" si="22"/>
        <v>0</v>
      </c>
      <c r="I85" s="31">
        <f t="shared" si="22"/>
        <v>0</v>
      </c>
      <c r="J85" s="31">
        <f t="shared" si="22"/>
        <v>0</v>
      </c>
      <c r="K85" s="31">
        <f t="shared" si="22"/>
        <v>0</v>
      </c>
      <c r="L85" s="31">
        <f t="shared" si="22"/>
        <v>0</v>
      </c>
      <c r="M85" s="31">
        <f t="shared" si="22"/>
        <v>0</v>
      </c>
      <c r="N85" s="31">
        <f t="shared" si="22"/>
        <v>0</v>
      </c>
      <c r="O85" s="31">
        <f t="shared" si="22"/>
        <v>0</v>
      </c>
      <c r="P85" s="31">
        <f t="shared" si="22"/>
        <v>0</v>
      </c>
      <c r="Q85" s="31">
        <f t="shared" si="22"/>
        <v>0</v>
      </c>
      <c r="R85" s="31">
        <f t="shared" si="22"/>
        <v>0</v>
      </c>
      <c r="S85" s="31">
        <f t="shared" si="22"/>
        <v>0</v>
      </c>
      <c r="T85" s="31">
        <f t="shared" si="22"/>
        <v>0</v>
      </c>
      <c r="U85" s="31">
        <f t="shared" si="22"/>
        <v>0</v>
      </c>
      <c r="V85" s="31">
        <f t="shared" si="22"/>
        <v>0</v>
      </c>
      <c r="W85" s="31">
        <f t="shared" si="22"/>
        <v>0</v>
      </c>
      <c r="X85" s="31">
        <f t="shared" si="22"/>
        <v>0</v>
      </c>
      <c r="Y85" s="31">
        <f t="shared" si="22"/>
        <v>0</v>
      </c>
      <c r="Z85" s="31">
        <f t="shared" si="22"/>
        <v>0</v>
      </c>
      <c r="AA85" s="31">
        <f t="shared" si="22"/>
        <v>0</v>
      </c>
      <c r="AB85" s="31">
        <f t="shared" si="22"/>
        <v>0</v>
      </c>
      <c r="AC85" s="31">
        <f t="shared" si="22"/>
        <v>0</v>
      </c>
      <c r="AD85" s="31">
        <f t="shared" si="22"/>
        <v>0</v>
      </c>
      <c r="AE85" s="31">
        <f t="shared" si="22"/>
        <v>0</v>
      </c>
      <c r="AF85" s="31">
        <f t="shared" si="22"/>
        <v>0</v>
      </c>
      <c r="AG85" s="31">
        <f t="shared" si="22"/>
        <v>0</v>
      </c>
      <c r="AH85" s="31">
        <f t="shared" si="22"/>
        <v>0</v>
      </c>
      <c r="AI85" s="31">
        <f t="shared" si="22"/>
        <v>0</v>
      </c>
      <c r="AJ85" s="31">
        <f t="shared" si="22"/>
        <v>0</v>
      </c>
      <c r="AK85" s="31">
        <f t="shared" si="22"/>
        <v>0</v>
      </c>
      <c r="AL85" s="31">
        <f t="shared" si="22"/>
        <v>0</v>
      </c>
      <c r="AM85" s="31">
        <f t="shared" si="22"/>
        <v>0</v>
      </c>
      <c r="AN85" s="31">
        <f t="shared" si="22"/>
        <v>0</v>
      </c>
      <c r="AO85" s="31">
        <f t="shared" si="22"/>
        <v>0</v>
      </c>
      <c r="AP85" s="31">
        <f t="shared" si="22"/>
        <v>0</v>
      </c>
      <c r="AQ85" s="31">
        <f t="shared" si="22"/>
        <v>0</v>
      </c>
      <c r="AR85" s="31">
        <f t="shared" si="22"/>
        <v>0</v>
      </c>
      <c r="AS85" s="31">
        <f t="shared" si="22"/>
        <v>0</v>
      </c>
      <c r="AT85" s="31">
        <f t="shared" si="22"/>
        <v>0</v>
      </c>
      <c r="AU85" s="31">
        <f t="shared" si="22"/>
        <v>0</v>
      </c>
      <c r="AV85" s="31">
        <f t="shared" si="22"/>
        <v>1.2578601612272753</v>
      </c>
      <c r="AW85" s="31">
        <f t="shared" si="22"/>
        <v>247.61746245449982</v>
      </c>
      <c r="AX85" s="31">
        <f t="shared" si="22"/>
        <v>678.36589724569285</v>
      </c>
      <c r="AY85" s="31">
        <f t="shared" si="22"/>
        <v>0</v>
      </c>
      <c r="AZ85" s="31">
        <f t="shared" si="22"/>
        <v>2.7092295232508836</v>
      </c>
      <c r="BA85" s="31">
        <f t="shared" si="22"/>
        <v>0</v>
      </c>
      <c r="BB85" s="31">
        <f t="shared" si="22"/>
        <v>0</v>
      </c>
      <c r="BC85" s="31">
        <f t="shared" si="22"/>
        <v>0</v>
      </c>
      <c r="BD85" s="31">
        <f t="shared" si="22"/>
        <v>0</v>
      </c>
      <c r="BE85" s="31">
        <f t="shared" si="22"/>
        <v>0</v>
      </c>
      <c r="BF85" s="31">
        <f t="shared" si="22"/>
        <v>2.0359968399528663</v>
      </c>
      <c r="BG85" s="31">
        <f t="shared" si="22"/>
        <v>7.8638547386697732</v>
      </c>
      <c r="BH85" s="31">
        <f t="shared" si="22"/>
        <v>0</v>
      </c>
      <c r="BI85" s="31">
        <f t="shared" si="22"/>
        <v>0</v>
      </c>
      <c r="BJ85" s="31">
        <f t="shared" si="22"/>
        <v>1.0707514281780597</v>
      </c>
      <c r="BK85" s="29">
        <f t="shared" si="20"/>
        <v>940.92105239147156</v>
      </c>
    </row>
    <row r="86" spans="1:63" ht="4.5" customHeight="1">
      <c r="A86" s="23"/>
      <c r="B86" s="26"/>
      <c r="C86" s="47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9"/>
    </row>
    <row r="87" spans="1:63">
      <c r="A87" s="23" t="s">
        <v>21</v>
      </c>
      <c r="B87" s="24" t="s">
        <v>22</v>
      </c>
      <c r="C87" s="47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9"/>
    </row>
    <row r="88" spans="1:63">
      <c r="A88" s="23" t="s">
        <v>78</v>
      </c>
      <c r="B88" s="26" t="s">
        <v>23</v>
      </c>
      <c r="C88" s="47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9"/>
    </row>
    <row r="89" spans="1:63">
      <c r="A89" s="23"/>
      <c r="B89" s="30" t="s">
        <v>39</v>
      </c>
      <c r="C89" s="31"/>
      <c r="D89" s="28"/>
      <c r="E89" s="28"/>
      <c r="F89" s="28"/>
      <c r="G89" s="37"/>
      <c r="H89" s="31"/>
      <c r="I89" s="28"/>
      <c r="J89" s="28"/>
      <c r="K89" s="28"/>
      <c r="L89" s="37"/>
      <c r="M89" s="31"/>
      <c r="N89" s="28"/>
      <c r="O89" s="28"/>
      <c r="P89" s="28"/>
      <c r="Q89" s="37"/>
      <c r="R89" s="31"/>
      <c r="S89" s="28"/>
      <c r="T89" s="28"/>
      <c r="U89" s="28"/>
      <c r="V89" s="37"/>
      <c r="W89" s="31"/>
      <c r="X89" s="28"/>
      <c r="Y89" s="28"/>
      <c r="Z89" s="28"/>
      <c r="AA89" s="37"/>
      <c r="AB89" s="31"/>
      <c r="AC89" s="28"/>
      <c r="AD89" s="28"/>
      <c r="AE89" s="28"/>
      <c r="AF89" s="37"/>
      <c r="AG89" s="31"/>
      <c r="AH89" s="28"/>
      <c r="AI89" s="28"/>
      <c r="AJ89" s="28"/>
      <c r="AK89" s="37"/>
      <c r="AL89" s="31"/>
      <c r="AM89" s="28"/>
      <c r="AN89" s="28"/>
      <c r="AO89" s="28"/>
      <c r="AP89" s="37"/>
      <c r="AQ89" s="31"/>
      <c r="AR89" s="28"/>
      <c r="AS89" s="28"/>
      <c r="AT89" s="28"/>
      <c r="AU89" s="37"/>
      <c r="AV89" s="31"/>
      <c r="AW89" s="28"/>
      <c r="AX89" s="28"/>
      <c r="AY89" s="28"/>
      <c r="AZ89" s="37"/>
      <c r="BA89" s="31"/>
      <c r="BB89" s="28"/>
      <c r="BC89" s="28"/>
      <c r="BD89" s="28"/>
      <c r="BE89" s="37"/>
      <c r="BF89" s="31"/>
      <c r="BG89" s="28"/>
      <c r="BH89" s="28"/>
      <c r="BI89" s="28"/>
      <c r="BJ89" s="37"/>
      <c r="BK89" s="29"/>
    </row>
    <row r="90" spans="1:63">
      <c r="A90" s="23"/>
      <c r="B90" s="33" t="s">
        <v>85</v>
      </c>
      <c r="C90" s="31">
        <v>0</v>
      </c>
      <c r="D90" s="28">
        <v>0</v>
      </c>
      <c r="E90" s="28">
        <v>0</v>
      </c>
      <c r="F90" s="28">
        <v>0</v>
      </c>
      <c r="G90" s="37">
        <v>0</v>
      </c>
      <c r="H90" s="31">
        <v>0</v>
      </c>
      <c r="I90" s="28">
        <v>0</v>
      </c>
      <c r="J90" s="28">
        <v>0</v>
      </c>
      <c r="K90" s="28">
        <v>0</v>
      </c>
      <c r="L90" s="37">
        <v>0</v>
      </c>
      <c r="M90" s="31">
        <v>0</v>
      </c>
      <c r="N90" s="28">
        <v>0</v>
      </c>
      <c r="O90" s="28">
        <v>0</v>
      </c>
      <c r="P90" s="28">
        <v>0</v>
      </c>
      <c r="Q90" s="37">
        <v>0</v>
      </c>
      <c r="R90" s="31">
        <v>0</v>
      </c>
      <c r="S90" s="28">
        <v>0</v>
      </c>
      <c r="T90" s="28">
        <v>0</v>
      </c>
      <c r="U90" s="28">
        <v>0</v>
      </c>
      <c r="V90" s="37">
        <v>0</v>
      </c>
      <c r="W90" s="31">
        <v>0</v>
      </c>
      <c r="X90" s="28">
        <v>0</v>
      </c>
      <c r="Y90" s="28">
        <v>0</v>
      </c>
      <c r="Z90" s="28">
        <v>0</v>
      </c>
      <c r="AA90" s="37">
        <v>0</v>
      </c>
      <c r="AB90" s="31">
        <v>0</v>
      </c>
      <c r="AC90" s="28">
        <v>0</v>
      </c>
      <c r="AD90" s="28">
        <v>0</v>
      </c>
      <c r="AE90" s="28">
        <v>0</v>
      </c>
      <c r="AF90" s="37">
        <v>0</v>
      </c>
      <c r="AG90" s="31">
        <v>0</v>
      </c>
      <c r="AH90" s="28">
        <v>0</v>
      </c>
      <c r="AI90" s="28">
        <v>0</v>
      </c>
      <c r="AJ90" s="28">
        <v>0</v>
      </c>
      <c r="AK90" s="37">
        <v>0</v>
      </c>
      <c r="AL90" s="31">
        <v>0</v>
      </c>
      <c r="AM90" s="28">
        <v>0</v>
      </c>
      <c r="AN90" s="28">
        <v>0</v>
      </c>
      <c r="AO90" s="28">
        <v>0</v>
      </c>
      <c r="AP90" s="37">
        <v>0</v>
      </c>
      <c r="AQ90" s="31">
        <v>0</v>
      </c>
      <c r="AR90" s="28">
        <v>0</v>
      </c>
      <c r="AS90" s="28">
        <v>0</v>
      </c>
      <c r="AT90" s="28">
        <v>0</v>
      </c>
      <c r="AU90" s="37">
        <v>0</v>
      </c>
      <c r="AV90" s="31">
        <v>0</v>
      </c>
      <c r="AW90" s="28">
        <v>0</v>
      </c>
      <c r="AX90" s="28">
        <v>0</v>
      </c>
      <c r="AY90" s="28">
        <v>0</v>
      </c>
      <c r="AZ90" s="37">
        <v>0</v>
      </c>
      <c r="BA90" s="31">
        <v>0</v>
      </c>
      <c r="BB90" s="28">
        <v>0</v>
      </c>
      <c r="BC90" s="28">
        <v>0</v>
      </c>
      <c r="BD90" s="28">
        <v>0</v>
      </c>
      <c r="BE90" s="37">
        <v>0</v>
      </c>
      <c r="BF90" s="31">
        <v>0</v>
      </c>
      <c r="BG90" s="28">
        <v>0</v>
      </c>
      <c r="BH90" s="28">
        <v>0</v>
      </c>
      <c r="BI90" s="28">
        <v>0</v>
      </c>
      <c r="BJ90" s="37">
        <v>0</v>
      </c>
      <c r="BK90" s="29">
        <f>SUM(C90:BJ90)</f>
        <v>0</v>
      </c>
    </row>
    <row r="91" spans="1:63" ht="4.5" customHeight="1">
      <c r="A91" s="23"/>
      <c r="B91" s="38"/>
      <c r="C91" s="47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9"/>
    </row>
    <row r="92" spans="1:63">
      <c r="A92" s="23"/>
      <c r="B92" s="39" t="s">
        <v>101</v>
      </c>
      <c r="C92" s="40">
        <f t="shared" ref="C92:AH92" si="23">C48+C68+C73+C85+C90</f>
        <v>0</v>
      </c>
      <c r="D92" s="40">
        <f t="shared" si="23"/>
        <v>0</v>
      </c>
      <c r="E92" s="40">
        <f t="shared" si="23"/>
        <v>0</v>
      </c>
      <c r="F92" s="40">
        <f t="shared" si="23"/>
        <v>0</v>
      </c>
      <c r="G92" s="40">
        <f t="shared" si="23"/>
        <v>0</v>
      </c>
      <c r="H92" s="40">
        <f t="shared" si="23"/>
        <v>36.491494289516524</v>
      </c>
      <c r="I92" s="40">
        <f t="shared" si="23"/>
        <v>5882.8408196978562</v>
      </c>
      <c r="J92" s="40">
        <f t="shared" si="23"/>
        <v>2526.3173086867937</v>
      </c>
      <c r="K92" s="40">
        <f t="shared" si="23"/>
        <v>0</v>
      </c>
      <c r="L92" s="40">
        <f t="shared" si="23"/>
        <v>755.24443424011281</v>
      </c>
      <c r="M92" s="40">
        <f t="shared" si="23"/>
        <v>0</v>
      </c>
      <c r="N92" s="40">
        <f t="shared" si="23"/>
        <v>0</v>
      </c>
      <c r="O92" s="40">
        <f t="shared" si="23"/>
        <v>0</v>
      </c>
      <c r="P92" s="40">
        <f t="shared" si="23"/>
        <v>0</v>
      </c>
      <c r="Q92" s="40">
        <f t="shared" si="23"/>
        <v>0</v>
      </c>
      <c r="R92" s="40">
        <f t="shared" si="23"/>
        <v>48.216387486925598</v>
      </c>
      <c r="S92" s="40">
        <f t="shared" si="23"/>
        <v>356.85389069928851</v>
      </c>
      <c r="T92" s="40">
        <f t="shared" si="23"/>
        <v>598.30635843709365</v>
      </c>
      <c r="U92" s="40">
        <f t="shared" si="23"/>
        <v>0</v>
      </c>
      <c r="V92" s="40">
        <f t="shared" si="23"/>
        <v>57.863536897477069</v>
      </c>
      <c r="W92" s="40">
        <f t="shared" si="23"/>
        <v>1.0480756992321001</v>
      </c>
      <c r="X92" s="40">
        <f t="shared" si="23"/>
        <v>158.08791840832041</v>
      </c>
      <c r="Y92" s="40">
        <f t="shared" si="23"/>
        <v>0</v>
      </c>
      <c r="Z92" s="40">
        <f t="shared" si="23"/>
        <v>0</v>
      </c>
      <c r="AA92" s="40">
        <f t="shared" si="23"/>
        <v>0.61726024036825378</v>
      </c>
      <c r="AB92" s="40">
        <f t="shared" si="23"/>
        <v>0</v>
      </c>
      <c r="AC92" s="40">
        <f t="shared" si="23"/>
        <v>0</v>
      </c>
      <c r="AD92" s="40">
        <f t="shared" si="23"/>
        <v>0</v>
      </c>
      <c r="AE92" s="40">
        <f t="shared" si="23"/>
        <v>0</v>
      </c>
      <c r="AF92" s="40">
        <f t="shared" si="23"/>
        <v>0</v>
      </c>
      <c r="AG92" s="40">
        <f t="shared" si="23"/>
        <v>7.4058875736419383</v>
      </c>
      <c r="AH92" s="40">
        <f t="shared" si="23"/>
        <v>0.74340448703377238</v>
      </c>
      <c r="AI92" s="40">
        <f t="shared" ref="AI92:BK92" si="24">AI48+AI68+AI73+AI85+AI90</f>
        <v>0</v>
      </c>
      <c r="AJ92" s="40">
        <f t="shared" si="24"/>
        <v>0</v>
      </c>
      <c r="AK92" s="40">
        <f t="shared" si="24"/>
        <v>4.8371909182558053</v>
      </c>
      <c r="AL92" s="40">
        <f t="shared" si="24"/>
        <v>0</v>
      </c>
      <c r="AM92" s="40">
        <f t="shared" si="24"/>
        <v>0</v>
      </c>
      <c r="AN92" s="40">
        <f t="shared" si="24"/>
        <v>0</v>
      </c>
      <c r="AO92" s="40">
        <f t="shared" si="24"/>
        <v>0</v>
      </c>
      <c r="AP92" s="40">
        <f t="shared" si="24"/>
        <v>0</v>
      </c>
      <c r="AQ92" s="40">
        <f t="shared" si="24"/>
        <v>0</v>
      </c>
      <c r="AR92" s="40">
        <f t="shared" si="24"/>
        <v>0</v>
      </c>
      <c r="AS92" s="40">
        <f t="shared" si="24"/>
        <v>0</v>
      </c>
      <c r="AT92" s="40">
        <f t="shared" si="24"/>
        <v>0</v>
      </c>
      <c r="AU92" s="40">
        <f t="shared" si="24"/>
        <v>0</v>
      </c>
      <c r="AV92" s="40">
        <f t="shared" si="24"/>
        <v>498.28458208092235</v>
      </c>
      <c r="AW92" s="40">
        <f t="shared" si="24"/>
        <v>2178.1560542254811</v>
      </c>
      <c r="AX92" s="40">
        <f t="shared" si="24"/>
        <v>1505.4799294035247</v>
      </c>
      <c r="AY92" s="40">
        <f t="shared" si="24"/>
        <v>0</v>
      </c>
      <c r="AZ92" s="40">
        <f t="shared" si="24"/>
        <v>567.22197766147826</v>
      </c>
      <c r="BA92" s="40">
        <f t="shared" si="24"/>
        <v>0</v>
      </c>
      <c r="BB92" s="40">
        <f t="shared" si="24"/>
        <v>0</v>
      </c>
      <c r="BC92" s="40">
        <f t="shared" si="24"/>
        <v>0</v>
      </c>
      <c r="BD92" s="40">
        <f t="shared" si="24"/>
        <v>0</v>
      </c>
      <c r="BE92" s="40">
        <f t="shared" si="24"/>
        <v>0</v>
      </c>
      <c r="BF92" s="40">
        <f t="shared" si="24"/>
        <v>795.76027807732828</v>
      </c>
      <c r="BG92" s="40">
        <f t="shared" si="24"/>
        <v>170.70146363520021</v>
      </c>
      <c r="BH92" s="40">
        <f t="shared" si="24"/>
        <v>208.67968064949335</v>
      </c>
      <c r="BI92" s="40">
        <f t="shared" si="24"/>
        <v>0</v>
      </c>
      <c r="BJ92" s="40">
        <f t="shared" si="24"/>
        <v>274.42639908522943</v>
      </c>
      <c r="BK92" s="40">
        <f t="shared" si="24"/>
        <v>16633.584332580573</v>
      </c>
    </row>
    <row r="93" spans="1:63" ht="4.5" customHeight="1">
      <c r="A93" s="23"/>
      <c r="B93" s="39"/>
      <c r="C93" s="52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53"/>
    </row>
    <row r="94" spans="1:63" ht="14.25" customHeight="1">
      <c r="A94" s="23" t="s">
        <v>5</v>
      </c>
      <c r="B94" s="21" t="s">
        <v>25</v>
      </c>
      <c r="C94" s="52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53"/>
    </row>
    <row r="95" spans="1:63">
      <c r="A95" s="23"/>
      <c r="B95" s="30" t="s">
        <v>39</v>
      </c>
      <c r="C95" s="28"/>
      <c r="D95" s="28"/>
      <c r="E95" s="28"/>
      <c r="F95" s="28"/>
      <c r="G95" s="41"/>
      <c r="H95" s="31"/>
      <c r="I95" s="28"/>
      <c r="J95" s="28"/>
      <c r="K95" s="28"/>
      <c r="L95" s="41"/>
      <c r="M95" s="31"/>
      <c r="N95" s="28"/>
      <c r="O95" s="28"/>
      <c r="P95" s="28"/>
      <c r="Q95" s="41"/>
      <c r="R95" s="31"/>
      <c r="S95" s="28"/>
      <c r="T95" s="28"/>
      <c r="U95" s="28"/>
      <c r="V95" s="37"/>
      <c r="W95" s="42"/>
      <c r="X95" s="28"/>
      <c r="Y95" s="28"/>
      <c r="Z95" s="28"/>
      <c r="AA95" s="41"/>
      <c r="AB95" s="31"/>
      <c r="AC95" s="28"/>
      <c r="AD95" s="28"/>
      <c r="AE95" s="28"/>
      <c r="AF95" s="41"/>
      <c r="AG95" s="31"/>
      <c r="AH95" s="28"/>
      <c r="AI95" s="28"/>
      <c r="AJ95" s="28"/>
      <c r="AK95" s="41"/>
      <c r="AL95" s="31"/>
      <c r="AM95" s="28"/>
      <c r="AN95" s="28"/>
      <c r="AO95" s="28"/>
      <c r="AP95" s="41"/>
      <c r="AQ95" s="31"/>
      <c r="AR95" s="28"/>
      <c r="AS95" s="28"/>
      <c r="AT95" s="28"/>
      <c r="AU95" s="41"/>
      <c r="AV95" s="31"/>
      <c r="AW95" s="28"/>
      <c r="AX95" s="28"/>
      <c r="AY95" s="28"/>
      <c r="AZ95" s="41"/>
      <c r="BA95" s="31"/>
      <c r="BB95" s="28"/>
      <c r="BC95" s="28"/>
      <c r="BD95" s="28"/>
      <c r="BE95" s="41"/>
      <c r="BF95" s="31"/>
      <c r="BG95" s="28"/>
      <c r="BH95" s="28"/>
      <c r="BI95" s="28"/>
      <c r="BJ95" s="41"/>
      <c r="BK95" s="31"/>
    </row>
    <row r="96" spans="1:63" ht="13.5" thickBot="1">
      <c r="A96" s="43"/>
      <c r="B96" s="33" t="s">
        <v>85</v>
      </c>
      <c r="C96" s="28">
        <v>0</v>
      </c>
      <c r="D96" s="28">
        <v>0</v>
      </c>
      <c r="E96" s="28">
        <v>0</v>
      </c>
      <c r="F96" s="28">
        <v>0</v>
      </c>
      <c r="G96" s="41">
        <v>0</v>
      </c>
      <c r="H96" s="31">
        <v>0</v>
      </c>
      <c r="I96" s="28">
        <v>0</v>
      </c>
      <c r="J96" s="28">
        <v>0</v>
      </c>
      <c r="K96" s="28">
        <v>0</v>
      </c>
      <c r="L96" s="41">
        <v>0</v>
      </c>
      <c r="M96" s="31">
        <v>0</v>
      </c>
      <c r="N96" s="28">
        <v>0</v>
      </c>
      <c r="O96" s="28">
        <v>0</v>
      </c>
      <c r="P96" s="28">
        <v>0</v>
      </c>
      <c r="Q96" s="41">
        <v>0</v>
      </c>
      <c r="R96" s="31">
        <v>0</v>
      </c>
      <c r="S96" s="28">
        <v>0</v>
      </c>
      <c r="T96" s="28">
        <v>0</v>
      </c>
      <c r="U96" s="28">
        <v>0</v>
      </c>
      <c r="V96" s="37">
        <v>0</v>
      </c>
      <c r="W96" s="42">
        <v>0</v>
      </c>
      <c r="X96" s="28">
        <v>0</v>
      </c>
      <c r="Y96" s="28">
        <v>0</v>
      </c>
      <c r="Z96" s="28">
        <v>0</v>
      </c>
      <c r="AA96" s="41">
        <v>0</v>
      </c>
      <c r="AB96" s="31">
        <v>0</v>
      </c>
      <c r="AC96" s="28">
        <v>0</v>
      </c>
      <c r="AD96" s="28">
        <v>0</v>
      </c>
      <c r="AE96" s="28">
        <v>0</v>
      </c>
      <c r="AF96" s="41">
        <v>0</v>
      </c>
      <c r="AG96" s="31">
        <v>0</v>
      </c>
      <c r="AH96" s="28">
        <v>0</v>
      </c>
      <c r="AI96" s="28">
        <v>0</v>
      </c>
      <c r="AJ96" s="28">
        <v>0</v>
      </c>
      <c r="AK96" s="41">
        <v>0</v>
      </c>
      <c r="AL96" s="31">
        <v>0</v>
      </c>
      <c r="AM96" s="28">
        <v>0</v>
      </c>
      <c r="AN96" s="28">
        <v>0</v>
      </c>
      <c r="AO96" s="28">
        <v>0</v>
      </c>
      <c r="AP96" s="41">
        <v>0</v>
      </c>
      <c r="AQ96" s="31">
        <v>0</v>
      </c>
      <c r="AR96" s="28">
        <v>0</v>
      </c>
      <c r="AS96" s="28">
        <v>0</v>
      </c>
      <c r="AT96" s="28">
        <v>0</v>
      </c>
      <c r="AU96" s="41">
        <v>0</v>
      </c>
      <c r="AV96" s="31">
        <v>0</v>
      </c>
      <c r="AW96" s="28">
        <v>0</v>
      </c>
      <c r="AX96" s="28">
        <v>0</v>
      </c>
      <c r="AY96" s="28">
        <v>0</v>
      </c>
      <c r="AZ96" s="41">
        <v>0</v>
      </c>
      <c r="BA96" s="31">
        <v>0</v>
      </c>
      <c r="BB96" s="28">
        <v>0</v>
      </c>
      <c r="BC96" s="28">
        <v>0</v>
      </c>
      <c r="BD96" s="28">
        <v>0</v>
      </c>
      <c r="BE96" s="41">
        <v>0</v>
      </c>
      <c r="BF96" s="31">
        <v>0</v>
      </c>
      <c r="BG96" s="28">
        <v>0</v>
      </c>
      <c r="BH96" s="28">
        <v>0</v>
      </c>
      <c r="BI96" s="28">
        <v>0</v>
      </c>
      <c r="BJ96" s="41">
        <v>0</v>
      </c>
      <c r="BK96" s="29">
        <f>SUM(C96:BJ96)</f>
        <v>0</v>
      </c>
    </row>
    <row r="97" spans="1:61" ht="6" customHeight="1">
      <c r="A97" s="35"/>
      <c r="B97" s="44"/>
    </row>
    <row r="98" spans="1:61">
      <c r="A98" s="35"/>
      <c r="B98" s="35" t="s">
        <v>28</v>
      </c>
      <c r="L98" s="35" t="s">
        <v>40</v>
      </c>
    </row>
    <row r="99" spans="1:61">
      <c r="A99" s="35"/>
      <c r="B99" s="35" t="s">
        <v>29</v>
      </c>
      <c r="L99" s="35" t="s">
        <v>32</v>
      </c>
    </row>
    <row r="100" spans="1:61">
      <c r="L100" s="35" t="s">
        <v>33</v>
      </c>
    </row>
    <row r="101" spans="1:61">
      <c r="B101" s="35" t="s">
        <v>35</v>
      </c>
      <c r="L101" s="35" t="s">
        <v>100</v>
      </c>
      <c r="BI101" s="45"/>
    </row>
    <row r="102" spans="1:61">
      <c r="B102" s="35" t="s">
        <v>36</v>
      </c>
      <c r="L102" s="35" t="s">
        <v>102</v>
      </c>
    </row>
    <row r="103" spans="1:61">
      <c r="B103" s="35"/>
      <c r="L103" s="35" t="s">
        <v>34</v>
      </c>
    </row>
    <row r="105" spans="1:61">
      <c r="B105" s="25" t="s">
        <v>40</v>
      </c>
    </row>
    <row r="106" spans="1:61">
      <c r="B106" s="25" t="s">
        <v>32</v>
      </c>
    </row>
    <row r="107" spans="1:61">
      <c r="B107" s="25" t="s">
        <v>33</v>
      </c>
    </row>
    <row r="108" spans="1:61">
      <c r="B108" s="25" t="s">
        <v>100</v>
      </c>
    </row>
    <row r="109" spans="1:61">
      <c r="B109" s="25" t="s">
        <v>102</v>
      </c>
    </row>
    <row r="110" spans="1:61">
      <c r="B110" s="25" t="s">
        <v>34</v>
      </c>
    </row>
    <row r="111" spans="1:61">
      <c r="B111" s="35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70:BK70"/>
    <mergeCell ref="C74:BK74"/>
    <mergeCell ref="C10:BK10"/>
    <mergeCell ref="C13:BK13"/>
    <mergeCell ref="C23:BK23"/>
    <mergeCell ref="C26:BK26"/>
    <mergeCell ref="C29:BK29"/>
    <mergeCell ref="C91:BK91"/>
    <mergeCell ref="A1:A5"/>
    <mergeCell ref="C71:BK71"/>
    <mergeCell ref="C93:BK93"/>
    <mergeCell ref="C94:BK94"/>
    <mergeCell ref="C75:BK75"/>
    <mergeCell ref="C76:BK76"/>
    <mergeCell ref="C79:BK79"/>
    <mergeCell ref="C86:BK86"/>
    <mergeCell ref="C87:BK87"/>
    <mergeCell ref="C50:BK50"/>
    <mergeCell ref="C88:BK88"/>
    <mergeCell ref="C51:BK51"/>
    <mergeCell ref="C49:BK49"/>
    <mergeCell ref="C55:BK55"/>
    <mergeCell ref="C69:BK69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K43"/>
  <sheetViews>
    <sheetView topLeftCell="B1" workbookViewId="0">
      <selection activeCell="B1" sqref="B1"/>
    </sheetView>
  </sheetViews>
  <sheetFormatPr defaultRowHeight="12.75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>
      <c r="B2" s="80" t="s">
        <v>151</v>
      </c>
      <c r="C2" s="81"/>
      <c r="D2" s="81"/>
      <c r="E2" s="81"/>
      <c r="F2" s="81"/>
      <c r="G2" s="81"/>
      <c r="H2" s="81"/>
      <c r="I2" s="81"/>
      <c r="J2" s="81"/>
      <c r="K2" s="82"/>
    </row>
    <row r="3" spans="2:11">
      <c r="B3" s="83" t="s">
        <v>145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30">
      <c r="B4" s="22" t="s">
        <v>77</v>
      </c>
      <c r="C4" s="4" t="s">
        <v>41</v>
      </c>
      <c r="D4" s="4" t="s">
        <v>89</v>
      </c>
      <c r="E4" s="4" t="s">
        <v>90</v>
      </c>
      <c r="F4" s="4" t="s">
        <v>7</v>
      </c>
      <c r="G4" s="4" t="s">
        <v>8</v>
      </c>
      <c r="H4" s="4" t="s">
        <v>22</v>
      </c>
      <c r="I4" s="4" t="s">
        <v>96</v>
      </c>
      <c r="J4" s="4" t="s">
        <v>97</v>
      </c>
      <c r="K4" s="4" t="s">
        <v>98</v>
      </c>
    </row>
    <row r="5" spans="2:11">
      <c r="B5" s="1">
        <v>1</v>
      </c>
      <c r="C5" s="2" t="s">
        <v>42</v>
      </c>
      <c r="D5" s="7">
        <v>0</v>
      </c>
      <c r="E5" s="7">
        <v>1.3490186164387599E-2</v>
      </c>
      <c r="F5" s="7">
        <v>0.29637099992783972</v>
      </c>
      <c r="G5" s="7">
        <v>4.9876168235835159E-3</v>
      </c>
      <c r="H5" s="7">
        <v>0</v>
      </c>
      <c r="I5" s="7">
        <v>0</v>
      </c>
      <c r="J5" s="7">
        <v>0</v>
      </c>
      <c r="K5" s="5">
        <v>0</v>
      </c>
    </row>
    <row r="6" spans="2:11">
      <c r="B6" s="1">
        <v>2</v>
      </c>
      <c r="C6" s="3" t="s">
        <v>43</v>
      </c>
      <c r="D6" s="7">
        <v>1.2507160991462665</v>
      </c>
      <c r="E6" s="7">
        <v>3.4942885142479332</v>
      </c>
      <c r="F6" s="7">
        <v>7.7540099762195993</v>
      </c>
      <c r="G6" s="7">
        <v>0.17457369886400134</v>
      </c>
      <c r="H6" s="7">
        <v>0</v>
      </c>
      <c r="I6" s="7">
        <v>0</v>
      </c>
      <c r="J6" s="7">
        <v>8.0187150225706216E-2</v>
      </c>
      <c r="K6" s="5">
        <v>0</v>
      </c>
    </row>
    <row r="7" spans="2:11">
      <c r="B7" s="1">
        <v>3</v>
      </c>
      <c r="C7" s="2" t="s">
        <v>44</v>
      </c>
      <c r="D7" s="7">
        <v>0</v>
      </c>
      <c r="E7" s="7">
        <v>2.4822118037546595E-2</v>
      </c>
      <c r="F7" s="7">
        <v>2.9453837098378444E-2</v>
      </c>
      <c r="G7" s="7">
        <v>0</v>
      </c>
      <c r="H7" s="7">
        <v>0</v>
      </c>
      <c r="I7" s="7">
        <v>0</v>
      </c>
      <c r="J7" s="7">
        <v>0</v>
      </c>
      <c r="K7" s="5">
        <v>0</v>
      </c>
    </row>
    <row r="8" spans="2:11">
      <c r="B8" s="1">
        <v>4</v>
      </c>
      <c r="C8" s="3" t="s">
        <v>45</v>
      </c>
      <c r="D8" s="7">
        <v>173.09207065422785</v>
      </c>
      <c r="E8" s="7">
        <v>16.405497535674936</v>
      </c>
      <c r="F8" s="7">
        <v>7.0014288034756564</v>
      </c>
      <c r="G8" s="7">
        <v>0.21065695769492851</v>
      </c>
      <c r="H8" s="7">
        <v>0</v>
      </c>
      <c r="I8" s="7">
        <v>0</v>
      </c>
      <c r="J8" s="7">
        <v>0</v>
      </c>
      <c r="K8" s="5">
        <v>0</v>
      </c>
    </row>
    <row r="9" spans="2:11">
      <c r="B9" s="1">
        <v>5</v>
      </c>
      <c r="C9" s="3" t="s">
        <v>46</v>
      </c>
      <c r="D9" s="7">
        <v>1.7503913999052148</v>
      </c>
      <c r="E9" s="7">
        <v>17.821608455089482</v>
      </c>
      <c r="F9" s="7">
        <v>35.142149356350828</v>
      </c>
      <c r="G9" s="7">
        <v>0.9212169532261083</v>
      </c>
      <c r="H9" s="7">
        <v>0</v>
      </c>
      <c r="I9" s="7">
        <v>0</v>
      </c>
      <c r="J9" s="7">
        <v>0.20254286882832009</v>
      </c>
      <c r="K9" s="5">
        <v>0</v>
      </c>
    </row>
    <row r="10" spans="2:11">
      <c r="B10" s="1">
        <v>6</v>
      </c>
      <c r="C10" s="3" t="s">
        <v>47</v>
      </c>
      <c r="D10" s="7">
        <v>0.37546334631348582</v>
      </c>
      <c r="E10" s="7">
        <v>2.1397055464293255</v>
      </c>
      <c r="F10" s="7">
        <v>3.6696966283788148</v>
      </c>
      <c r="G10" s="7">
        <v>9.1761623707265816E-2</v>
      </c>
      <c r="H10" s="7">
        <v>0</v>
      </c>
      <c r="I10" s="7">
        <v>0</v>
      </c>
      <c r="J10" s="7">
        <v>5.3870863669279391E-4</v>
      </c>
      <c r="K10" s="5">
        <v>0</v>
      </c>
    </row>
    <row r="11" spans="2:11">
      <c r="B11" s="1">
        <v>7</v>
      </c>
      <c r="C11" s="3" t="s">
        <v>48</v>
      </c>
      <c r="D11" s="7">
        <v>3.5920912042700586</v>
      </c>
      <c r="E11" s="7">
        <v>22.184659129693845</v>
      </c>
      <c r="F11" s="7">
        <v>18.605770054548756</v>
      </c>
      <c r="G11" s="7">
        <v>0.98170735851100643</v>
      </c>
      <c r="H11" s="7">
        <v>0</v>
      </c>
      <c r="I11" s="7">
        <v>0</v>
      </c>
      <c r="J11" s="7">
        <v>0</v>
      </c>
      <c r="K11" s="5">
        <v>0</v>
      </c>
    </row>
    <row r="12" spans="2:11">
      <c r="B12" s="1">
        <v>8</v>
      </c>
      <c r="C12" s="2" t="s">
        <v>49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5">
        <v>0</v>
      </c>
    </row>
    <row r="13" spans="2:11">
      <c r="B13" s="1">
        <v>9</v>
      </c>
      <c r="C13" s="2" t="s">
        <v>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5">
        <v>0</v>
      </c>
    </row>
    <row r="14" spans="2:11">
      <c r="B14" s="1">
        <v>10</v>
      </c>
      <c r="C14" s="3" t="s">
        <v>51</v>
      </c>
      <c r="D14" s="7">
        <v>0.48521626868381829</v>
      </c>
      <c r="E14" s="7">
        <v>29.153006829413012</v>
      </c>
      <c r="F14" s="7">
        <v>10.589046573503301</v>
      </c>
      <c r="G14" s="7">
        <v>0.59970070978350598</v>
      </c>
      <c r="H14" s="7">
        <v>0</v>
      </c>
      <c r="I14" s="7">
        <v>0</v>
      </c>
      <c r="J14" s="7">
        <v>1.2783505327183888E-2</v>
      </c>
      <c r="K14" s="5">
        <v>0</v>
      </c>
    </row>
    <row r="15" spans="2:11">
      <c r="B15" s="1">
        <v>11</v>
      </c>
      <c r="C15" s="3" t="s">
        <v>52</v>
      </c>
      <c r="D15" s="7">
        <v>380.99736275645978</v>
      </c>
      <c r="E15" s="7">
        <v>319.49815485168483</v>
      </c>
      <c r="F15" s="7">
        <v>105.13357784818994</v>
      </c>
      <c r="G15" s="7">
        <v>7.2236592126926444</v>
      </c>
      <c r="H15" s="7">
        <v>0</v>
      </c>
      <c r="I15" s="7">
        <v>0</v>
      </c>
      <c r="J15" s="7">
        <v>0.12748183880602118</v>
      </c>
      <c r="K15" s="5">
        <v>0</v>
      </c>
    </row>
    <row r="16" spans="2:11">
      <c r="B16" s="1">
        <v>12</v>
      </c>
      <c r="C16" s="3" t="s">
        <v>53</v>
      </c>
      <c r="D16" s="7">
        <v>385.45874153580888</v>
      </c>
      <c r="E16" s="7">
        <v>23.091064624111592</v>
      </c>
      <c r="F16" s="7">
        <v>6.9782209607262171</v>
      </c>
      <c r="G16" s="7">
        <v>0.34788547280194876</v>
      </c>
      <c r="H16" s="7">
        <v>0</v>
      </c>
      <c r="I16" s="7">
        <v>0</v>
      </c>
      <c r="J16" s="7">
        <v>2.3766993617320608E-2</v>
      </c>
      <c r="K16" s="5">
        <v>0</v>
      </c>
    </row>
    <row r="17" spans="2:11">
      <c r="B17" s="1">
        <v>13</v>
      </c>
      <c r="C17" s="3" t="s">
        <v>54</v>
      </c>
      <c r="D17" s="7">
        <v>0.10782489181608557</v>
      </c>
      <c r="E17" s="7">
        <v>0.20390484608040019</v>
      </c>
      <c r="F17" s="7">
        <v>0.75120521684046981</v>
      </c>
      <c r="G17" s="7">
        <v>1.7256775852293373E-2</v>
      </c>
      <c r="H17" s="7">
        <v>0</v>
      </c>
      <c r="I17" s="7">
        <v>0</v>
      </c>
      <c r="J17" s="7">
        <v>8.2698423675316114E-4</v>
      </c>
      <c r="K17" s="5">
        <v>0</v>
      </c>
    </row>
    <row r="18" spans="2:11">
      <c r="B18" s="1">
        <v>14</v>
      </c>
      <c r="C18" s="3" t="s">
        <v>55</v>
      </c>
      <c r="D18" s="7">
        <v>0.2328632908551293</v>
      </c>
      <c r="E18" s="7">
        <v>1.4079562435652813</v>
      </c>
      <c r="F18" s="7">
        <v>4.3009759193642729</v>
      </c>
      <c r="G18" s="7">
        <v>0.12178183407609551</v>
      </c>
      <c r="H18" s="7">
        <v>0</v>
      </c>
      <c r="I18" s="7">
        <v>0</v>
      </c>
      <c r="J18" s="7">
        <v>1.2202432699978231E-4</v>
      </c>
      <c r="K18" s="5">
        <v>0</v>
      </c>
    </row>
    <row r="19" spans="2:11">
      <c r="B19" s="1">
        <v>15</v>
      </c>
      <c r="C19" s="3" t="s">
        <v>56</v>
      </c>
      <c r="D19" s="7">
        <v>9.6672291224108839</v>
      </c>
      <c r="E19" s="7">
        <v>29.917236429922792</v>
      </c>
      <c r="F19" s="7">
        <v>34.342743491933902</v>
      </c>
      <c r="G19" s="7">
        <v>1.3613867072366093</v>
      </c>
      <c r="H19" s="7">
        <v>0</v>
      </c>
      <c r="I19" s="7">
        <v>0</v>
      </c>
      <c r="J19" s="7">
        <v>0</v>
      </c>
      <c r="K19" s="5">
        <v>0</v>
      </c>
    </row>
    <row r="20" spans="2:11">
      <c r="B20" s="1">
        <v>16</v>
      </c>
      <c r="C20" s="3" t="s">
        <v>57</v>
      </c>
      <c r="D20" s="7">
        <v>435.97724124458659</v>
      </c>
      <c r="E20" s="7">
        <v>253.05174094955268</v>
      </c>
      <c r="F20" s="7">
        <v>103.14565042250067</v>
      </c>
      <c r="G20" s="7">
        <v>1.6086079041821049</v>
      </c>
      <c r="H20" s="7">
        <v>0</v>
      </c>
      <c r="I20" s="7">
        <v>0</v>
      </c>
      <c r="J20" s="7">
        <v>7.9769825468130309</v>
      </c>
      <c r="K20" s="5">
        <v>0</v>
      </c>
    </row>
    <row r="21" spans="2:11">
      <c r="B21" s="1">
        <v>17</v>
      </c>
      <c r="C21" s="3" t="s">
        <v>58</v>
      </c>
      <c r="D21" s="7">
        <v>16.599414887129029</v>
      </c>
      <c r="E21" s="7">
        <v>37.0062249781963</v>
      </c>
      <c r="F21" s="7">
        <v>61.092038344877494</v>
      </c>
      <c r="G21" s="7">
        <v>0.99280062732132046</v>
      </c>
      <c r="H21" s="7">
        <v>0</v>
      </c>
      <c r="I21" s="7">
        <v>0</v>
      </c>
      <c r="J21" s="7">
        <v>0.21663665796744647</v>
      </c>
      <c r="K21" s="5">
        <v>0</v>
      </c>
    </row>
    <row r="22" spans="2:11">
      <c r="B22" s="1">
        <v>18</v>
      </c>
      <c r="C22" s="2" t="s">
        <v>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5">
        <v>0</v>
      </c>
    </row>
    <row r="23" spans="2:11">
      <c r="B23" s="1">
        <v>19</v>
      </c>
      <c r="C23" s="3" t="s">
        <v>60</v>
      </c>
      <c r="D23" s="7">
        <v>2.1175348297908245</v>
      </c>
      <c r="E23" s="7">
        <v>27.907268528096253</v>
      </c>
      <c r="F23" s="7">
        <v>85.359398593717771</v>
      </c>
      <c r="G23" s="7">
        <v>1.4019414459737007</v>
      </c>
      <c r="H23" s="7">
        <v>0</v>
      </c>
      <c r="I23" s="7">
        <v>0</v>
      </c>
      <c r="J23" s="7">
        <v>0.35615990778443052</v>
      </c>
      <c r="K23" s="5">
        <v>0</v>
      </c>
    </row>
    <row r="24" spans="2:11">
      <c r="B24" s="1">
        <v>20</v>
      </c>
      <c r="C24" s="3" t="s">
        <v>61</v>
      </c>
      <c r="D24" s="7">
        <v>7186.9247917917064</v>
      </c>
      <c r="E24" s="7">
        <v>2418.8185442798344</v>
      </c>
      <c r="F24" s="7">
        <v>318.52288614120084</v>
      </c>
      <c r="G24" s="7">
        <v>11.566948456445788</v>
      </c>
      <c r="H24" s="7">
        <v>0</v>
      </c>
      <c r="I24" s="7">
        <v>0</v>
      </c>
      <c r="J24" s="7">
        <v>928.89654493583771</v>
      </c>
      <c r="K24" s="5">
        <v>0</v>
      </c>
    </row>
    <row r="25" spans="2:11">
      <c r="B25" s="1">
        <v>21</v>
      </c>
      <c r="C25" s="2" t="s">
        <v>62</v>
      </c>
      <c r="D25" s="7">
        <v>1.6639153222841378E-5</v>
      </c>
      <c r="E25" s="7">
        <v>1.3661601871497391E-2</v>
      </c>
      <c r="F25" s="7">
        <v>7.2227462788980012E-2</v>
      </c>
      <c r="G25" s="7">
        <v>1.3229192254673369E-3</v>
      </c>
      <c r="H25" s="7">
        <v>0</v>
      </c>
      <c r="I25" s="7">
        <v>0</v>
      </c>
      <c r="J25" s="7">
        <v>0</v>
      </c>
      <c r="K25" s="5">
        <v>0</v>
      </c>
    </row>
    <row r="26" spans="2:11">
      <c r="B26" s="1">
        <v>22</v>
      </c>
      <c r="C26" s="3" t="s">
        <v>63</v>
      </c>
      <c r="D26" s="7">
        <v>2.2015920283488276E-2</v>
      </c>
      <c r="E26" s="7">
        <v>5.3472356724941043E-2</v>
      </c>
      <c r="F26" s="7">
        <v>0.49230942632199115</v>
      </c>
      <c r="G26" s="7">
        <v>3.5179899047685904E-3</v>
      </c>
      <c r="H26" s="7">
        <v>0</v>
      </c>
      <c r="I26" s="7">
        <v>0</v>
      </c>
      <c r="J26" s="7">
        <v>0</v>
      </c>
      <c r="K26" s="5">
        <v>0</v>
      </c>
    </row>
    <row r="27" spans="2:11">
      <c r="B27" s="1">
        <v>23</v>
      </c>
      <c r="C27" s="2" t="s">
        <v>64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5">
        <v>0</v>
      </c>
    </row>
    <row r="28" spans="2:11">
      <c r="B28" s="1">
        <v>24</v>
      </c>
      <c r="C28" s="2" t="s">
        <v>65</v>
      </c>
      <c r="D28" s="7">
        <v>0</v>
      </c>
      <c r="E28" s="7">
        <v>5.1739026942050563E-2</v>
      </c>
      <c r="F28" s="7">
        <v>4.5655533083475412E-2</v>
      </c>
      <c r="G28" s="7">
        <v>5.4752439187924998E-3</v>
      </c>
      <c r="H28" s="7">
        <v>0</v>
      </c>
      <c r="I28" s="7">
        <v>0</v>
      </c>
      <c r="J28" s="7">
        <v>0</v>
      </c>
      <c r="K28" s="5">
        <v>0</v>
      </c>
    </row>
    <row r="29" spans="2:11">
      <c r="B29" s="1">
        <v>25</v>
      </c>
      <c r="C29" s="3" t="s">
        <v>66</v>
      </c>
      <c r="D29" s="7">
        <v>459.59568038016869</v>
      </c>
      <c r="E29" s="7">
        <v>436.44040672265771</v>
      </c>
      <c r="F29" s="7">
        <v>33.232904402676454</v>
      </c>
      <c r="G29" s="7">
        <v>1.928825273131304</v>
      </c>
      <c r="H29" s="7">
        <v>0</v>
      </c>
      <c r="I29" s="7">
        <v>0</v>
      </c>
      <c r="J29" s="7">
        <v>0.11224993171013685</v>
      </c>
      <c r="K29" s="5">
        <v>0</v>
      </c>
    </row>
    <row r="30" spans="2:11">
      <c r="B30" s="1">
        <v>26</v>
      </c>
      <c r="C30" s="3" t="s">
        <v>67</v>
      </c>
      <c r="D30" s="7">
        <v>2.0691373674715918</v>
      </c>
      <c r="E30" s="7">
        <v>10.304112214094626</v>
      </c>
      <c r="F30" s="7">
        <v>11.167989336546118</v>
      </c>
      <c r="G30" s="7">
        <v>0.32142917130841309</v>
      </c>
      <c r="H30" s="7">
        <v>0</v>
      </c>
      <c r="I30" s="7">
        <v>0</v>
      </c>
      <c r="J30" s="7">
        <v>2.1713046029298737E-2</v>
      </c>
      <c r="K30" s="5">
        <v>0</v>
      </c>
    </row>
    <row r="31" spans="2:11">
      <c r="B31" s="1">
        <v>27</v>
      </c>
      <c r="C31" s="3" t="s">
        <v>16</v>
      </c>
      <c r="D31" s="7">
        <v>8.80972489407435E-2</v>
      </c>
      <c r="E31" s="7">
        <v>5.3695815359008341</v>
      </c>
      <c r="F31" s="7">
        <v>1.3209781860703727</v>
      </c>
      <c r="G31" s="7">
        <v>2.5908957523043633E-2</v>
      </c>
      <c r="H31" s="7">
        <v>0</v>
      </c>
      <c r="I31" s="7">
        <v>0</v>
      </c>
      <c r="J31" s="7">
        <v>0.92532032717859414</v>
      </c>
      <c r="K31" s="5">
        <v>0</v>
      </c>
    </row>
    <row r="32" spans="2:11">
      <c r="B32" s="1">
        <v>28</v>
      </c>
      <c r="C32" s="3" t="s">
        <v>68</v>
      </c>
      <c r="D32" s="7">
        <v>3.0241566918954401</v>
      </c>
      <c r="E32" s="7">
        <v>0.69996464826658922</v>
      </c>
      <c r="F32" s="7">
        <v>1.0457784805571144</v>
      </c>
      <c r="G32" s="7">
        <v>3.6785448382292362E-3</v>
      </c>
      <c r="H32" s="7">
        <v>0</v>
      </c>
      <c r="I32" s="7">
        <v>0</v>
      </c>
      <c r="J32" s="7">
        <v>0</v>
      </c>
      <c r="K32" s="5">
        <v>0</v>
      </c>
    </row>
    <row r="33" spans="2:11">
      <c r="B33" s="1">
        <v>29</v>
      </c>
      <c r="C33" s="3" t="s">
        <v>69</v>
      </c>
      <c r="D33" s="7">
        <v>2.5613147849014215</v>
      </c>
      <c r="E33" s="7">
        <v>24.480007629660676</v>
      </c>
      <c r="F33" s="7">
        <v>25.861146740445125</v>
      </c>
      <c r="G33" s="7">
        <v>0.62510567274579987</v>
      </c>
      <c r="H33" s="7">
        <v>0</v>
      </c>
      <c r="I33" s="7">
        <v>0</v>
      </c>
      <c r="J33" s="7">
        <v>4.754197483293304E-4</v>
      </c>
      <c r="K33" s="5">
        <v>0</v>
      </c>
    </row>
    <row r="34" spans="2:11">
      <c r="B34" s="1">
        <v>30</v>
      </c>
      <c r="C34" s="3" t="s">
        <v>70</v>
      </c>
      <c r="D34" s="7">
        <v>62.900869442787148</v>
      </c>
      <c r="E34" s="7">
        <v>91.432747133881008</v>
      </c>
      <c r="F34" s="7">
        <v>24.395414572198472</v>
      </c>
      <c r="G34" s="7">
        <v>0.35291559949284029</v>
      </c>
      <c r="H34" s="7">
        <v>0</v>
      </c>
      <c r="I34" s="7">
        <v>0</v>
      </c>
      <c r="J34" s="7">
        <v>0.204475933268708</v>
      </c>
      <c r="K34" s="5">
        <v>0</v>
      </c>
    </row>
    <row r="35" spans="2:11">
      <c r="B35" s="1">
        <v>31</v>
      </c>
      <c r="C35" s="2" t="s">
        <v>71</v>
      </c>
      <c r="D35" s="7">
        <v>0.76112352564273267</v>
      </c>
      <c r="E35" s="7">
        <v>0.2501833755323612</v>
      </c>
      <c r="F35" s="7">
        <v>0.13990688329800016</v>
      </c>
      <c r="G35" s="7">
        <v>0</v>
      </c>
      <c r="H35" s="7">
        <v>0</v>
      </c>
      <c r="I35" s="7">
        <v>0</v>
      </c>
      <c r="J35" s="7">
        <v>0</v>
      </c>
      <c r="K35" s="5">
        <v>0</v>
      </c>
    </row>
    <row r="36" spans="2:11">
      <c r="B36" s="1">
        <v>32</v>
      </c>
      <c r="C36" s="3" t="s">
        <v>72</v>
      </c>
      <c r="D36" s="7">
        <v>704.87196198715731</v>
      </c>
      <c r="E36" s="7">
        <v>99.86312214821011</v>
      </c>
      <c r="F36" s="7">
        <v>34.393838333538838</v>
      </c>
      <c r="G36" s="7">
        <v>0.912999685723346</v>
      </c>
      <c r="H36" s="7">
        <v>0</v>
      </c>
      <c r="I36" s="7">
        <v>0</v>
      </c>
      <c r="J36" s="7">
        <v>5.824947630530803E-2</v>
      </c>
      <c r="K36" s="5">
        <v>0</v>
      </c>
    </row>
    <row r="37" spans="2:11">
      <c r="B37" s="1">
        <v>33</v>
      </c>
      <c r="C37" s="3" t="s">
        <v>103</v>
      </c>
      <c r="D37" s="7">
        <v>80.242663713548382</v>
      </c>
      <c r="E37" s="7">
        <v>57.542799769701979</v>
      </c>
      <c r="F37" s="7">
        <v>28.331144223439253</v>
      </c>
      <c r="G37" s="7">
        <v>0.32782176668355789</v>
      </c>
      <c r="H37" s="7">
        <v>0</v>
      </c>
      <c r="I37" s="7">
        <v>0</v>
      </c>
      <c r="J37" s="7">
        <v>0.28709073009327912</v>
      </c>
      <c r="K37" s="5">
        <v>0</v>
      </c>
    </row>
    <row r="38" spans="2:11">
      <c r="B38" s="1">
        <v>34</v>
      </c>
      <c r="C38" s="3" t="s">
        <v>73</v>
      </c>
      <c r="D38" s="7">
        <v>3.1321508176895489E-2</v>
      </c>
      <c r="E38" s="7">
        <v>7.1776831976839831E-2</v>
      </c>
      <c r="F38" s="7">
        <v>0.63594466014828965</v>
      </c>
      <c r="G38" s="7">
        <v>7.0445020409428656E-3</v>
      </c>
      <c r="H38" s="7">
        <v>0</v>
      </c>
      <c r="I38" s="7">
        <v>0</v>
      </c>
      <c r="J38" s="7">
        <v>3.5732490929873311E-4</v>
      </c>
      <c r="K38" s="5">
        <v>0</v>
      </c>
    </row>
    <row r="39" spans="2:11">
      <c r="B39" s="1">
        <v>35</v>
      </c>
      <c r="C39" s="3" t="s">
        <v>74</v>
      </c>
      <c r="D39" s="7">
        <v>20.759634649706818</v>
      </c>
      <c r="E39" s="7">
        <v>138.96668870499639</v>
      </c>
      <c r="F39" s="7">
        <v>133.05776282898685</v>
      </c>
      <c r="G39" s="7">
        <v>4.0214826498536711</v>
      </c>
      <c r="H39" s="7">
        <v>0</v>
      </c>
      <c r="I39" s="7">
        <v>0</v>
      </c>
      <c r="J39" s="7">
        <v>0.42398733983743153</v>
      </c>
      <c r="K39" s="5">
        <v>0</v>
      </c>
    </row>
    <row r="40" spans="2:11">
      <c r="B40" s="1">
        <v>36</v>
      </c>
      <c r="C40" s="3" t="s">
        <v>75</v>
      </c>
      <c r="D40" s="7">
        <v>0.14974648303571064</v>
      </c>
      <c r="E40" s="7">
        <v>6.6207281408230667</v>
      </c>
      <c r="F40" s="7">
        <v>5.9514247811018599</v>
      </c>
      <c r="G40" s="7">
        <v>0.61386844848257105</v>
      </c>
      <c r="H40" s="7">
        <v>0</v>
      </c>
      <c r="I40" s="7">
        <v>0</v>
      </c>
      <c r="J40" s="7">
        <v>0</v>
      </c>
      <c r="K40" s="5">
        <v>0</v>
      </c>
    </row>
    <row r="41" spans="2:11">
      <c r="B41" s="1">
        <v>37</v>
      </c>
      <c r="C41" s="3" t="s">
        <v>76</v>
      </c>
      <c r="D41" s="7">
        <v>246.88542911843604</v>
      </c>
      <c r="E41" s="7">
        <v>212.21675750369872</v>
      </c>
      <c r="F41" s="7">
        <v>80.599139623461127</v>
      </c>
      <c r="G41" s="7">
        <v>3.3177755903536248</v>
      </c>
      <c r="H41" s="7">
        <v>0</v>
      </c>
      <c r="I41" s="7">
        <v>0</v>
      </c>
      <c r="J41" s="7">
        <v>0.99255873998929878</v>
      </c>
      <c r="K41" s="5">
        <v>0</v>
      </c>
    </row>
    <row r="42" spans="2:11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>
      <c r="B43" t="s">
        <v>91</v>
      </c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2016-09-06T05:20:14Z</dcterms:modified>
</cp:coreProperties>
</file>