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Rolling Basis Historicals\2025\"/>
    </mc:Choice>
  </mc:AlternateContent>
  <xr:revisionPtr revIDLastSave="0" documentId="13_ncr:1_{43EF4646-0AA9-4E73-B511-B27386DDBA12}" xr6:coauthVersionLast="47" xr6:coauthVersionMax="47" xr10:uidLastSave="{00000000-0000-0000-0000-000000000000}"/>
  <bookViews>
    <workbookView xWindow="-120" yWindow="-120" windowWidth="20730" windowHeight="11040" activeTab="2" xr2:uid="{FA2ECEA8-C832-4FD6-A547-C39A3CFE4B7F}"/>
  </bookViews>
  <sheets>
    <sheet name="Tracking Error" sheetId="1" r:id="rId1"/>
    <sheet name="Debt Index Replication Factor" sheetId="2" r:id="rId2"/>
    <sheet name="Tracking Difference" sheetId="3" r:id="rId3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s="1"/>
</calcChain>
</file>

<file path=xl/sharedStrings.xml><?xml version="1.0" encoding="utf-8"?>
<sst xmlns="http://schemas.openxmlformats.org/spreadsheetml/2006/main" count="137" uniqueCount="62">
  <si>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</si>
  <si>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</si>
  <si>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</si>
  <si>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</si>
  <si>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</si>
  <si>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</si>
  <si>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</si>
  <si>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</si>
  <si>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</si>
  <si>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</si>
  <si>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</si>
  <si>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</si>
  <si>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</si>
  <si>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</si>
  <si>
    <t>ISIN</t>
  </si>
  <si>
    <t>Portfolio</t>
  </si>
  <si>
    <t>Index Constituents</t>
  </si>
  <si>
    <t>Minimum</t>
  </si>
  <si>
    <t>IN0020240019</t>
  </si>
  <si>
    <t>IN0020250026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</si>
  <si>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</si>
  <si>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</si>
  <si>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</si>
  <si>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</si>
  <si>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</si>
  <si>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</si>
  <si>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 July 2025, of LIC MF Nifty 8-13 yr G-sec ETF is </t>
    </r>
    <r>
      <rPr>
        <b/>
        <sz val="11"/>
        <color theme="1"/>
        <rFont val="Calibri"/>
        <family val="2"/>
        <scheme val="minor"/>
      </rPr>
      <t>97.26%</t>
    </r>
  </si>
  <si>
    <t>Name of the fund</t>
  </si>
  <si>
    <t>LIC MF GOLD EXCHANGE TRADED FUND</t>
  </si>
  <si>
    <t>Category (Debt/Equity)</t>
  </si>
  <si>
    <t>Equity</t>
  </si>
  <si>
    <t>Debt</t>
  </si>
  <si>
    <t>Others</t>
  </si>
  <si>
    <t>Launch Date
 (DD/MM/YYYY)</t>
  </si>
  <si>
    <t>AUM as on July-31, 2025(INR in Cr.)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</si>
  <si>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</si>
  <si>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</si>
  <si>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</si>
  <si>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</si>
  <si>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</si>
  <si>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</si>
  <si>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</si>
  <si>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</si>
  <si>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Name of Scheme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</si>
  <si>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</si>
  <si>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</si>
  <si>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</si>
  <si>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</si>
  <si>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</si>
  <si>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</si>
  <si>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</si>
  <si>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</si>
  <si>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</si>
  <si>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</si>
  <si>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/>
  </si>
  <si>
    <t>LIC MF Nifty 50 Index Fund</t>
  </si>
  <si>
    <t>LIC MF Nifty Next 50 Index Fund</t>
  </si>
  <si>
    <t>LICNETFN50</t>
  </si>
  <si>
    <t>LICNFNHGP</t>
  </si>
  <si>
    <t>LICNMID100</t>
  </si>
  <si>
    <t>LICNETFSEN</t>
  </si>
  <si>
    <t>LICMFGOLD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</si>
</sst>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9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0" fontId="0" fillId="0" borderId="0" xfId="0" applyNumberFormat="1"/>
    <xf numFmtId="0" fontId="26" fillId="0" borderId="1" xfId="0" applyFont="1" applyBorder="1"/>
    <xf numFmtId="0" fontId="0" fillId="0" borderId="1" xfId="0" applyBorder="1" applyAlignment="1">
      <alignment horizontal="left"/>
    </xf>
    <xf numFmtId="10" fontId="0" fillId="0" borderId="1" xfId="288" applyNumberFormat="1" applyFont="1" applyBorder="1"/>
    <xf numFmtId="10" fontId="0" fillId="0" borderId="1" xfId="0" applyNumberFormat="1" applyBorder="1"/>
    <xf numFmtId="2" fontId="0" fillId="0" borderId="0" xfId="0" applyNumberFormat="1"/>
    <xf numFmtId="0" fontId="0" fillId="0" borderId="1" xfId="0" applyBorder="1"/>
    <xf numFmtId="10" fontId="26" fillId="0" borderId="1" xfId="0" applyNumberFormat="1" applyFont="1" applyBorder="1"/>
    <xf numFmtId="0" fontId="0" fillId="0" borderId="0" xfId="0" applyAlignment="1">
      <alignment horizontal="left"/>
    </xf>
    <xf numFmtId="0" fontId="4" fillId="3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27" fillId="2" borderId="1" xfId="0" applyFont="1" applyFill="1" applyBorder="1"/>
    <xf numFmtId="2" fontId="27" fillId="2" borderId="1" xfId="0" applyNumberFormat="1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/>
    </xf>
  </cellXfs>
  <cellStyles count="289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 cent" xfId="288" builtinId="5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66"/>
  <sheetViews>
    <sheetView zoomScale="98" zoomScaleNormal="98" workbookViewId="0">
      <pane ySplit="6" topLeftCell="A761" activePane="bottomLeft" state="frozen"/>
      <selection pane="bottomLeft" activeCell="A766" sqref="A766:M766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27" t="s">
        <v>4</v>
      </c>
      <c r="F5" s="28"/>
      <c r="G5" s="27" t="s">
        <v>10</v>
      </c>
      <c r="H5" s="28"/>
      <c r="I5" s="7" t="s">
        <v>0</v>
      </c>
      <c r="J5" s="27" t="s">
        <v>7</v>
      </c>
      <c r="K5" s="28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32F6C-4C1C-4AD8-B252-001B7EDF2DED}">
  <dimension ref="A1:G11"/>
  <sheetViews>
    <sheetView topLeftCell="A6" workbookViewId="0">
      <selection activeCell="A7" sqref="A7"/>
    </sheetView>
  </sheetViews>
  <sheetFormatPr defaultRowHeight="15" x14ac:dyDescent="0.25"/>
  <cols>
    <col min="2" max="2" width="27.28515625" bestFit="1" customWidth="1"/>
  </cols>
  <sheetData>
    <row r="1" spans="1:7" hidden="1" x14ac:dyDescent="0.25">
      <c r="B1" s="11" t="s">
        <v>14</v>
      </c>
      <c r="C1" s="11" t="s">
        <v>15</v>
      </c>
      <c r="D1" s="11" t="s">
        <v>16</v>
      </c>
      <c r="E1" s="11" t="s">
        <v>17</v>
      </c>
    </row>
    <row r="2" spans="1:7" hidden="1" x14ac:dyDescent="0.25">
      <c r="B2" s="12" t="s">
        <v>18</v>
      </c>
      <c r="C2" s="13">
        <v>0.27298299999999998</v>
      </c>
      <c r="D2" s="13">
        <v>0.25334783038116399</v>
      </c>
      <c r="E2" s="14">
        <f>MIN(C2:D2)</f>
        <v>0.25334783038116399</v>
      </c>
      <c r="F2" s="10"/>
      <c r="G2" s="15"/>
    </row>
    <row r="3" spans="1:7" hidden="1" x14ac:dyDescent="0.25">
      <c r="B3" s="12" t="s">
        <v>19</v>
      </c>
      <c r="C3" s="13">
        <v>0.199736</v>
      </c>
      <c r="D3" s="13">
        <v>0.22715059450205899</v>
      </c>
      <c r="E3" s="14">
        <f t="shared" ref="E3:E4" si="0">MIN(C3:D3)</f>
        <v>0.199736</v>
      </c>
      <c r="F3" s="10"/>
      <c r="G3" s="15"/>
    </row>
    <row r="4" spans="1:7" hidden="1" x14ac:dyDescent="0.25">
      <c r="B4" s="12" t="s">
        <v>20</v>
      </c>
      <c r="C4" s="13">
        <v>0.52359599999999995</v>
      </c>
      <c r="D4" s="13">
        <v>0.51950157511677597</v>
      </c>
      <c r="E4" s="14">
        <f t="shared" si="0"/>
        <v>0.51950157511677597</v>
      </c>
      <c r="F4" s="10"/>
      <c r="G4" s="15"/>
    </row>
    <row r="5" spans="1:7" hidden="1" x14ac:dyDescent="0.25">
      <c r="B5" s="16"/>
      <c r="C5" s="16"/>
      <c r="D5" s="11" t="s">
        <v>21</v>
      </c>
      <c r="E5" s="17">
        <f>SUM(E2:E4)</f>
        <v>0.97258540549793993</v>
      </c>
    </row>
    <row r="7" spans="1:7" x14ac:dyDescent="0.25">
      <c r="A7" s="18" t="s">
        <v>26</v>
      </c>
    </row>
    <row r="9" spans="1:7" x14ac:dyDescent="0.25">
      <c r="B9" t="s">
        <v>0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656FD-44CD-4B71-912A-A1DEC1EBD952}">
  <dimension ref="B2:L19"/>
  <sheetViews>
    <sheetView tabSelected="1" zoomScale="85" zoomScaleNormal="85" workbookViewId="0">
      <selection activeCell="B8" sqref="B7:G8"/>
    </sheetView>
  </sheetViews>
  <sheetFormatPr defaultRowHeight="15" x14ac:dyDescent="0.25"/>
  <cols>
    <col min="1" max="1" width="4" customWidth="1"/>
    <col min="2" max="2" width="38.42578125" bestFit="1" customWidth="1"/>
    <col min="3" max="3" width="23" bestFit="1" customWidth="1"/>
    <col min="4" max="4" width="36.7109375" bestFit="1" customWidth="1"/>
    <col min="5" max="5" width="34.85546875" bestFit="1" customWidth="1"/>
    <col min="6" max="6" width="36.7109375" bestFit="1" customWidth="1"/>
    <col min="7" max="7" width="34.85546875" bestFit="1" customWidth="1"/>
    <col min="8" max="8" width="36.7109375" bestFit="1" customWidth="1"/>
    <col min="9" max="9" width="34.85546875" bestFit="1" customWidth="1"/>
    <col min="10" max="10" width="37.7109375" bestFit="1" customWidth="1"/>
    <col min="11" max="11" width="38.42578125" bestFit="1" customWidth="1"/>
    <col min="12" max="12" width="43.7109375" bestFit="1" customWidth="1"/>
    <col min="13" max="13" width="41.7109375" bestFit="1" customWidth="1"/>
  </cols>
  <sheetData>
    <row r="2" spans="2:12" x14ac:dyDescent="0.25">
      <c r="B2" s="19" t="s">
        <v>27</v>
      </c>
      <c r="C2" s="19" t="s">
        <v>6</v>
      </c>
      <c r="D2" s="19" t="s">
        <v>5</v>
      </c>
      <c r="E2" s="19" t="s">
        <v>9</v>
      </c>
      <c r="F2" s="19" t="s">
        <v>11</v>
      </c>
      <c r="G2" s="19" t="s">
        <v>4</v>
      </c>
      <c r="H2" s="19" t="s">
        <v>10</v>
      </c>
      <c r="I2" s="19" t="s">
        <v>0</v>
      </c>
      <c r="J2" s="19" t="s">
        <v>7</v>
      </c>
      <c r="K2" s="19" t="s">
        <v>28</v>
      </c>
    </row>
    <row r="3" spans="2:12" x14ac:dyDescent="0.25">
      <c r="B3" s="20" t="s">
        <v>29</v>
      </c>
      <c r="C3" s="21" t="s">
        <v>30</v>
      </c>
      <c r="D3" s="21" t="s">
        <v>30</v>
      </c>
      <c r="E3" s="21" t="s">
        <v>30</v>
      </c>
      <c r="F3" s="21" t="s">
        <v>30</v>
      </c>
      <c r="G3" s="21" t="s">
        <v>30</v>
      </c>
      <c r="H3" s="21" t="s">
        <v>30</v>
      </c>
      <c r="I3" s="21" t="s">
        <v>31</v>
      </c>
      <c r="J3" s="21" t="s">
        <v>30</v>
      </c>
      <c r="K3" s="21" t="s">
        <v>32</v>
      </c>
    </row>
    <row r="4" spans="2:12" x14ac:dyDescent="0.25">
      <c r="B4" s="20" t="s">
        <v>33</v>
      </c>
      <c r="C4" s="22">
        <v>42328</v>
      </c>
      <c r="D4" s="22">
        <v>42446</v>
      </c>
      <c r="E4" s="22">
        <v>45336</v>
      </c>
      <c r="F4" s="22">
        <v>42338</v>
      </c>
      <c r="G4" s="22">
        <v>37595</v>
      </c>
      <c r="H4" s="23">
        <v>37595</v>
      </c>
      <c r="I4" s="22">
        <v>41997</v>
      </c>
      <c r="J4" s="22">
        <v>40441</v>
      </c>
      <c r="K4" s="22">
        <v>40856</v>
      </c>
    </row>
    <row r="5" spans="2:12" x14ac:dyDescent="0.25">
      <c r="B5" s="20" t="s">
        <v>34</v>
      </c>
      <c r="C5" s="24">
        <v>868.98302153599991</v>
      </c>
      <c r="D5" s="24">
        <v>741.48647307299996</v>
      </c>
      <c r="E5" s="24">
        <v>713.23273401000006</v>
      </c>
      <c r="F5" s="24">
        <v>814.19016330099998</v>
      </c>
      <c r="G5" s="24">
        <v>332.94627567600003</v>
      </c>
      <c r="H5" s="24">
        <v>88.697926275</v>
      </c>
      <c r="I5" s="24">
        <v>2102.0681427989998</v>
      </c>
      <c r="J5" s="24">
        <v>97.629292851999992</v>
      </c>
      <c r="K5" s="24">
        <v>457.32384229899998</v>
      </c>
    </row>
    <row r="6" spans="2:12" x14ac:dyDescent="0.25">
      <c r="B6" s="20" t="s">
        <v>35</v>
      </c>
      <c r="C6" s="21" t="s">
        <v>36</v>
      </c>
      <c r="D6" s="21" t="s">
        <v>37</v>
      </c>
      <c r="E6" s="21" t="s">
        <v>38</v>
      </c>
      <c r="F6" s="21" t="s">
        <v>39</v>
      </c>
      <c r="G6" s="25" t="s">
        <v>36</v>
      </c>
      <c r="H6" s="25" t="s">
        <v>39</v>
      </c>
      <c r="I6" s="21" t="s">
        <v>40</v>
      </c>
      <c r="J6" s="21" t="s">
        <v>41</v>
      </c>
      <c r="K6" s="21" t="s">
        <v>42</v>
      </c>
    </row>
    <row r="7" spans="2:12" x14ac:dyDescent="0.25">
      <c r="B7" s="29" t="s">
        <v>22</v>
      </c>
      <c r="C7" s="30" t="s">
        <v>57</v>
      </c>
      <c r="D7" s="30" t="s">
        <v>58</v>
      </c>
      <c r="E7" s="30" t="s">
        <v>59</v>
      </c>
      <c r="F7" s="30" t="s">
        <v>60</v>
      </c>
      <c r="G7" s="30" t="s">
        <v>25</v>
      </c>
      <c r="H7" s="30" t="s">
        <v>25</v>
      </c>
      <c r="I7" s="30" t="s">
        <v>23</v>
      </c>
      <c r="J7" s="30" t="s">
        <v>25</v>
      </c>
      <c r="K7" s="30" t="s">
        <v>61</v>
      </c>
    </row>
    <row r="8" spans="2:12" x14ac:dyDescent="0.25">
      <c r="B8" s="29" t="s">
        <v>24</v>
      </c>
      <c r="C8" s="31">
        <v>539480</v>
      </c>
      <c r="D8" s="31">
        <v>539784</v>
      </c>
      <c r="E8" s="31">
        <v>544123</v>
      </c>
      <c r="F8" s="31">
        <v>539487</v>
      </c>
      <c r="G8" s="31" t="s">
        <v>25</v>
      </c>
      <c r="H8" s="31" t="s">
        <v>25</v>
      </c>
      <c r="I8" s="31" t="s">
        <v>25</v>
      </c>
      <c r="J8" s="31" t="s">
        <v>25</v>
      </c>
      <c r="K8" s="31">
        <v>533719</v>
      </c>
    </row>
    <row r="10" spans="2:12" x14ac:dyDescent="0.25">
      <c r="B10" s="19" t="s">
        <v>43</v>
      </c>
      <c r="C10" s="19" t="s">
        <v>44</v>
      </c>
      <c r="D10" s="19" t="s">
        <v>45</v>
      </c>
      <c r="E10" s="19" t="s">
        <v>46</v>
      </c>
      <c r="F10" s="19" t="s">
        <v>47</v>
      </c>
      <c r="G10" s="19" t="s">
        <v>48</v>
      </c>
      <c r="H10" s="19" t="s">
        <v>49</v>
      </c>
      <c r="I10" s="19" t="s">
        <v>50</v>
      </c>
      <c r="J10" s="19" t="s">
        <v>51</v>
      </c>
      <c r="K10" s="19" t="s">
        <v>52</v>
      </c>
      <c r="L10" s="19" t="s">
        <v>53</v>
      </c>
    </row>
    <row r="11" spans="2:12" x14ac:dyDescent="0.25">
      <c r="B11" s="19" t="s">
        <v>6</v>
      </c>
      <c r="C11" s="26">
        <v>-6.0599999999999987E-2</v>
      </c>
      <c r="D11" s="26" t="s">
        <v>54</v>
      </c>
      <c r="E11" s="26">
        <v>-0.1313999999999993</v>
      </c>
      <c r="F11" s="26" t="s">
        <v>54</v>
      </c>
      <c r="G11" s="26">
        <v>-0.14880000000000138</v>
      </c>
      <c r="H11" s="26" t="s">
        <v>54</v>
      </c>
      <c r="I11" s="26" t="s">
        <v>54</v>
      </c>
      <c r="J11" s="26" t="s">
        <v>54</v>
      </c>
      <c r="K11" s="26">
        <v>-0.18050000000000033</v>
      </c>
      <c r="L11" s="26" t="s">
        <v>54</v>
      </c>
    </row>
    <row r="12" spans="2:12" x14ac:dyDescent="0.25">
      <c r="B12" s="19" t="s">
        <v>5</v>
      </c>
      <c r="C12" s="26">
        <v>-0.24099999999999988</v>
      </c>
      <c r="D12" s="26" t="s">
        <v>54</v>
      </c>
      <c r="E12" s="26">
        <v>-0.34469999999999956</v>
      </c>
      <c r="F12" s="26" t="s">
        <v>54</v>
      </c>
      <c r="G12" s="26">
        <v>-0.37709999999999866</v>
      </c>
      <c r="H12" s="26" t="s">
        <v>54</v>
      </c>
      <c r="I12" s="26" t="s">
        <v>54</v>
      </c>
      <c r="J12" s="26" t="s">
        <v>54</v>
      </c>
      <c r="K12" s="26">
        <v>-0.3794000000000004</v>
      </c>
      <c r="L12" s="26" t="s">
        <v>54</v>
      </c>
    </row>
    <row r="13" spans="2:12" x14ac:dyDescent="0.25">
      <c r="B13" s="19" t="s">
        <v>11</v>
      </c>
      <c r="C13" s="26">
        <v>-0.11300000000000004</v>
      </c>
      <c r="D13" s="26" t="s">
        <v>54</v>
      </c>
      <c r="E13" s="26">
        <v>-0.12190000000000012</v>
      </c>
      <c r="F13" s="26" t="s">
        <v>54</v>
      </c>
      <c r="G13" s="26">
        <v>-0.14509999999999934</v>
      </c>
      <c r="H13" s="26" t="s">
        <v>54</v>
      </c>
      <c r="I13" s="26" t="s">
        <v>54</v>
      </c>
      <c r="J13" s="26" t="s">
        <v>54</v>
      </c>
      <c r="K13" s="26">
        <v>-9.8700000000000898E-2</v>
      </c>
      <c r="L13" s="26" t="s">
        <v>54</v>
      </c>
    </row>
    <row r="14" spans="2:12" x14ac:dyDescent="0.25">
      <c r="B14" s="19" t="s">
        <v>0</v>
      </c>
      <c r="C14" s="26">
        <v>-0.16730000000000089</v>
      </c>
      <c r="D14" s="26" t="s">
        <v>54</v>
      </c>
      <c r="E14" s="26">
        <v>-0.23520000000000074</v>
      </c>
      <c r="F14" s="26" t="s">
        <v>54</v>
      </c>
      <c r="G14" s="26">
        <v>-0.30090000000000039</v>
      </c>
      <c r="H14" s="26" t="s">
        <v>54</v>
      </c>
      <c r="I14" s="26">
        <v>-0.33000000000000007</v>
      </c>
      <c r="J14" s="26" t="s">
        <v>54</v>
      </c>
      <c r="K14" s="26">
        <v>-0.32730000000000015</v>
      </c>
      <c r="L14" s="26" t="s">
        <v>54</v>
      </c>
    </row>
    <row r="15" spans="2:12" x14ac:dyDescent="0.25">
      <c r="B15" s="19" t="s">
        <v>28</v>
      </c>
      <c r="C15" s="26">
        <v>-1.0871999999999957</v>
      </c>
      <c r="D15" s="26" t="s">
        <v>54</v>
      </c>
      <c r="E15" s="26">
        <v>-0.61499999999999844</v>
      </c>
      <c r="F15" s="26" t="s">
        <v>54</v>
      </c>
      <c r="G15" s="26">
        <v>-0.47519999999999918</v>
      </c>
      <c r="H15" s="26" t="s">
        <v>54</v>
      </c>
      <c r="I15" s="26">
        <v>-0.66000000000000014</v>
      </c>
      <c r="J15" s="26" t="s">
        <v>54</v>
      </c>
      <c r="K15" s="26">
        <v>-0.76629999999999932</v>
      </c>
      <c r="L15" s="26" t="s">
        <v>54</v>
      </c>
    </row>
    <row r="16" spans="2:12" x14ac:dyDescent="0.25">
      <c r="B16" s="19" t="s">
        <v>10</v>
      </c>
      <c r="C16" s="26">
        <v>-1.1053000000000002</v>
      </c>
      <c r="D16" s="26">
        <v>-0.42020000000000002</v>
      </c>
      <c r="E16" s="26">
        <v>-1.2164000000000001</v>
      </c>
      <c r="F16" s="26">
        <v>-0.43630000000000102</v>
      </c>
      <c r="G16" s="26">
        <v>-1.3184000000000005</v>
      </c>
      <c r="H16" s="26">
        <v>-0.54619999999999891</v>
      </c>
      <c r="I16" s="26">
        <v>-1.4500000000000011</v>
      </c>
      <c r="J16" s="26">
        <v>-0.80000000000000071</v>
      </c>
      <c r="K16" s="26">
        <v>-4.1998999999999995</v>
      </c>
      <c r="L16" s="26">
        <v>-0.90010000000000012</v>
      </c>
    </row>
    <row r="17" spans="2:12" x14ac:dyDescent="0.25">
      <c r="B17" s="19" t="s">
        <v>55</v>
      </c>
      <c r="C17" s="26">
        <v>-1.0467</v>
      </c>
      <c r="D17" s="26">
        <v>-0.23769999999999997</v>
      </c>
      <c r="E17" s="26">
        <v>-1.2026000000000003</v>
      </c>
      <c r="F17" s="26">
        <v>-0.35999999999999943</v>
      </c>
      <c r="G17" s="26">
        <v>-1.3536999999999999</v>
      </c>
      <c r="H17" s="26">
        <v>-0.51290000000000191</v>
      </c>
      <c r="I17" s="26">
        <v>-1.5700000000000003</v>
      </c>
      <c r="J17" s="26">
        <v>-0.60999999999999943</v>
      </c>
      <c r="K17" s="26">
        <v>-3.963099999999999</v>
      </c>
      <c r="L17" s="26">
        <v>-0.71260000000000012</v>
      </c>
    </row>
    <row r="18" spans="2:12" x14ac:dyDescent="0.25">
      <c r="B18" s="19" t="s">
        <v>56</v>
      </c>
      <c r="C18" s="26">
        <v>-0.78529999999999944</v>
      </c>
      <c r="D18" s="26">
        <v>-0.26559999999999917</v>
      </c>
      <c r="E18" s="26">
        <v>-1.1509999999999998</v>
      </c>
      <c r="F18" s="26">
        <v>-0.46880000000000166</v>
      </c>
      <c r="G18" s="26">
        <v>-1.3874999999999993</v>
      </c>
      <c r="H18" s="26">
        <v>-0.68070000000000164</v>
      </c>
      <c r="I18" s="26">
        <v>-1.58</v>
      </c>
      <c r="J18" s="26">
        <v>-0.66999999999999993</v>
      </c>
      <c r="K18" s="26">
        <v>-1.6696000000000009</v>
      </c>
      <c r="L18" s="26">
        <v>-0.89179999999999993</v>
      </c>
    </row>
    <row r="19" spans="2:12" x14ac:dyDescent="0.25">
      <c r="B19" s="19" t="s">
        <v>9</v>
      </c>
      <c r="C19" s="26">
        <v>-0.25200000000000022</v>
      </c>
      <c r="D19" s="26" t="s">
        <v>54</v>
      </c>
      <c r="E19" s="26" t="s">
        <v>54</v>
      </c>
      <c r="F19" s="26" t="s">
        <v>54</v>
      </c>
      <c r="G19" s="26" t="s">
        <v>54</v>
      </c>
      <c r="H19" s="26" t="s">
        <v>54</v>
      </c>
      <c r="I19" s="26" t="s">
        <v>54</v>
      </c>
      <c r="J19" s="26" t="s">
        <v>54</v>
      </c>
      <c r="K19" s="26">
        <v>-0.43149999999999977</v>
      </c>
      <c r="L19" s="26" t="s">
        <v>54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2025-09-08T05:24:10Z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