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Rolling Basis Historicals\2025\"/>
    </mc:Choice>
  </mc:AlternateContent>
  <xr:revisionPtr revIDLastSave="0" documentId="13_ncr:1_{92490CCB-C1CA-40AE-9912-0D7C0B88DE1B}" xr6:coauthVersionLast="47" xr6:coauthVersionMax="47" xr10:uidLastSave="{00000000-0000-0000-0000-000000000000}"/>
  <bookViews>
    <workbookView xWindow="-120" yWindow="-120" windowWidth="20730" windowHeight="11040" activeTab="2" xr2:uid="{FA2ECEA8-C832-4FD6-A547-C39A3CFE4B7F}"/>
  </bookViews>
  <sheets>
    <sheet name="Tracking Error" sheetId="1" r:id="rId1"/>
    <sheet name="Debt Index Replication Factor" sheetId="2" r:id="rId2"/>
    <sheet name="Tracking Difference" sheetId="3" r:id="rId3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" i="2" l="1"/>
  <c r="E4" i="2"/>
  <c r="E3" i="2"/>
  <c r="E5" i="2" l="1"/>
</calcChain>
</file>

<file path=xl/sharedStrings.xml><?xml version="1.0" encoding="utf-8"?>
<sst xmlns="http://schemas.openxmlformats.org/spreadsheetml/2006/main" count="137" uniqueCount="62">
  <si>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</si>
  <si>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</si>
  <si>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</si>
  <si>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</si>
  <si>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</si>
  <si>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</si>
  <si>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</si>
  <si>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</si>
  <si>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</si>
  <si>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</si>
  <si>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</si>
  <si>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</si>
  <si>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</si>
  <si>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</si>
  <si>
    <t>ISIN</t>
  </si>
  <si>
    <t>Portfolio</t>
  </si>
  <si>
    <t>Index Constituents</t>
  </si>
  <si>
    <t>Minimum</t>
  </si>
  <si>
    <t>IN0020240019</t>
  </si>
  <si>
    <t>IN0020250026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</si>
  <si>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</si>
  <si>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</si>
  <si>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</si>
  <si>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</si>
  <si>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</si>
  <si>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</si>
  <si>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 August 2025, of LIC MF Nifty 8-13 yr G-sec ETF is </t>
    </r>
    <r>
      <rPr>
        <b/>
        <sz val="11"/>
        <rFont val="Calibri"/>
        <family val="2"/>
        <scheme val="minor"/>
      </rPr>
      <t>94.47%</t>
    </r>
  </si>
  <si>
    <t>Name of the fund</t>
  </si>
  <si>
    <t>LIC MF GOLD EXCHANGE TRADED FUND</t>
  </si>
  <si>
    <t>Category (Debt/Equity)</t>
  </si>
  <si>
    <t>Equity</t>
  </si>
  <si>
    <t>Debt</t>
  </si>
  <si>
    <t>Others</t>
  </si>
  <si>
    <t>Launch Date
 (DD/MM/YYYY)</t>
  </si>
  <si>
    <t>Underlying Index Name</t>
  </si>
  <si>
    <t>Nifty 50 TRI</t>
  </si>
  <si>
    <t>Nifty 100 TRI</t>
  </si>
  <si>
    <t>Nifty Midcap 100 TRI</t>
  </si>
  <si>
    <t>BSE Sensex TRI</t>
  </si>
  <si>
    <t>Nifty 8-13 yr G-Sec Index</t>
  </si>
  <si>
    <t>Nifty Next 50 TRI</t>
  </si>
  <si>
    <t>Domestic Gold Price</t>
  </si>
  <si>
    <t>Name of Scheme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</si>
  <si>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</si>
  <si>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</si>
  <si>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</si>
  <si>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</si>
  <si>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</si>
  <si>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</si>
  <si>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</si>
  <si>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</si>
  <si>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</si>
  <si>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</si>
  <si>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/>
  </si>
  <si>
    <t>LIC MF Nifty 50 Index Fund</t>
  </si>
  <si>
    <t>LIC MF Nifty Next 50 Index Fund</t>
  </si>
  <si>
    <t>AUM as on August-31, 2025(INR in Cr.)</t>
  </si>
  <si>
    <t>LICNETFN50</t>
  </si>
  <si>
    <t>LICNFNHGP</t>
  </si>
  <si>
    <t>LICNMID100</t>
  </si>
  <si>
    <t>LICNETFSEN</t>
  </si>
  <si>
    <t>LICMFGOLD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</si>
</sst>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0.0000%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9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6" fillId="0" borderId="1" xfId="0" applyFont="1" applyBorder="1"/>
    <xf numFmtId="0" fontId="0" fillId="0" borderId="1" xfId="0" applyBorder="1" applyAlignment="1">
      <alignment horizontal="left"/>
    </xf>
    <xf numFmtId="10" fontId="0" fillId="0" borderId="0" xfId="0" applyNumberFormat="1"/>
    <xf numFmtId="2" fontId="0" fillId="0" borderId="0" xfId="0" applyNumberFormat="1"/>
    <xf numFmtId="0" fontId="0" fillId="0" borderId="1" xfId="0" applyBorder="1"/>
    <xf numFmtId="10" fontId="26" fillId="0" borderId="1" xfId="0" applyNumberFormat="1" applyFont="1" applyBorder="1"/>
    <xf numFmtId="10" fontId="0" fillId="0" borderId="1" xfId="288" applyNumberFormat="1" applyFont="1" applyFill="1" applyBorder="1"/>
    <xf numFmtId="10" fontId="0" fillId="0" borderId="1" xfId="0" applyNumberFormat="1" applyBorder="1"/>
    <xf numFmtId="0" fontId="27" fillId="0" borderId="0" xfId="0" applyFont="1" applyAlignment="1">
      <alignment horizontal="left"/>
    </xf>
    <xf numFmtId="165" fontId="0" fillId="0" borderId="0" xfId="288" applyNumberFormat="1" applyFont="1"/>
    <xf numFmtId="0" fontId="4" fillId="3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27" fillId="2" borderId="1" xfId="0" applyFont="1" applyFill="1" applyBorder="1"/>
    <xf numFmtId="2" fontId="27" fillId="2" borderId="1" xfId="0" applyNumberFormat="1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/>
    </xf>
    <xf numFmtId="2" fontId="27" fillId="2" borderId="1" xfId="0" applyNumberFormat="1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/>
    </xf>
    <xf numFmtId="2" fontId="27" fillId="2" borderId="1" xfId="0" applyNumberFormat="1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/>
    </xf>
    <xf numFmtId="2" fontId="27" fillId="2" borderId="1" xfId="0" applyNumberFormat="1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/>
    </xf>
    <xf numFmtId="2" fontId="27" fillId="2" borderId="1" xfId="0" applyNumberFormat="1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/>
    </xf>
    <xf numFmtId="2" fontId="27" fillId="2" borderId="1" xfId="0" applyNumberFormat="1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/>
    </xf>
  </cellXfs>
  <cellStyles count="289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 cent" xfId="288" builtinId="5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85"/>
  <sheetViews>
    <sheetView zoomScale="98" zoomScaleNormal="98" workbookViewId="0">
      <pane ySplit="6" topLeftCell="A778" activePane="bottomLeft" state="frozen"/>
      <selection pane="bottomLeft" activeCell="A785" sqref="A785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28" t="s">
        <v>4</v>
      </c>
      <c r="F5" s="29"/>
      <c r="G5" s="28" t="s">
        <v>10</v>
      </c>
      <c r="H5" s="29"/>
      <c r="I5" s="7" t="s">
        <v>0</v>
      </c>
      <c r="J5" s="28" t="s">
        <v>7</v>
      </c>
      <c r="K5" s="29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70065-2813-4125-94D2-1658DD8233F4}">
  <dimension ref="A1:G11"/>
  <sheetViews>
    <sheetView workbookViewId="0">
      <selection activeCell="A8" sqref="A8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x14ac:dyDescent="0.25">
      <c r="B1" s="10" t="s">
        <v>14</v>
      </c>
      <c r="C1" s="10" t="s">
        <v>15</v>
      </c>
      <c r="D1" s="10" t="s">
        <v>16</v>
      </c>
      <c r="E1" s="10" t="s">
        <v>17</v>
      </c>
    </row>
    <row r="2" spans="1:7" x14ac:dyDescent="0.25">
      <c r="B2" s="11" t="s">
        <v>18</v>
      </c>
      <c r="C2" s="16">
        <v>0.23849999999999999</v>
      </c>
      <c r="D2" s="16">
        <v>0.24299999999999999</v>
      </c>
      <c r="E2" s="17">
        <f>MIN(C2:D2)</f>
        <v>0.23849999999999999</v>
      </c>
      <c r="F2" s="12"/>
      <c r="G2" s="13"/>
    </row>
    <row r="3" spans="1:7" x14ac:dyDescent="0.25">
      <c r="B3" s="11" t="s">
        <v>19</v>
      </c>
      <c r="C3" s="16">
        <v>0.35460000000000003</v>
      </c>
      <c r="D3" s="16">
        <v>0.40529999999999999</v>
      </c>
      <c r="E3" s="17">
        <f t="shared" ref="E3:E4" si="0">MIN(C3:D3)</f>
        <v>0.35460000000000003</v>
      </c>
      <c r="F3" s="12"/>
      <c r="G3" s="13"/>
    </row>
    <row r="4" spans="1:7" x14ac:dyDescent="0.25">
      <c r="B4" s="11" t="s">
        <v>20</v>
      </c>
      <c r="C4" s="16">
        <v>0.4002</v>
      </c>
      <c r="D4" s="16">
        <v>0.35170000000000001</v>
      </c>
      <c r="E4" s="17">
        <f t="shared" si="0"/>
        <v>0.35170000000000001</v>
      </c>
      <c r="F4" s="12"/>
      <c r="G4" s="13"/>
    </row>
    <row r="5" spans="1:7" x14ac:dyDescent="0.25">
      <c r="B5" s="14"/>
      <c r="C5" s="14"/>
      <c r="D5" s="10" t="s">
        <v>21</v>
      </c>
      <c r="E5" s="15">
        <f>SUM(E2:E4)</f>
        <v>0.94479999999999997</v>
      </c>
      <c r="F5" s="19"/>
    </row>
    <row r="7" spans="1:7" x14ac:dyDescent="0.25">
      <c r="A7" s="18" t="s">
        <v>26</v>
      </c>
    </row>
    <row r="9" spans="1:7" x14ac:dyDescent="0.25">
      <c r="B9" t="s">
        <v>0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A6064-13A0-4381-A7DC-86B1A15919DF}">
  <dimension ref="B2:L19"/>
  <sheetViews>
    <sheetView tabSelected="1" zoomScale="85" zoomScaleNormal="85" workbookViewId="0">
      <selection activeCell="K7" sqref="K7:K8"/>
    </sheetView>
  </sheetViews>
  <sheetFormatPr defaultRowHeight="15" x14ac:dyDescent="0.25"/>
  <cols>
    <col min="1" max="1" width="4" customWidth="1"/>
    <col min="2" max="2" width="38.42578125" bestFit="1" customWidth="1"/>
    <col min="3" max="3" width="23" bestFit="1" customWidth="1"/>
    <col min="4" max="4" width="36.7109375" bestFit="1" customWidth="1"/>
    <col min="5" max="5" width="34.85546875" bestFit="1" customWidth="1"/>
    <col min="6" max="6" width="36.7109375" bestFit="1" customWidth="1"/>
    <col min="7" max="7" width="34.85546875" bestFit="1" customWidth="1"/>
    <col min="8" max="8" width="36.7109375" bestFit="1" customWidth="1"/>
    <col min="9" max="9" width="34.85546875" bestFit="1" customWidth="1"/>
    <col min="10" max="10" width="37.7109375" bestFit="1" customWidth="1"/>
    <col min="11" max="11" width="38.42578125" bestFit="1" customWidth="1"/>
    <col min="12" max="12" width="43.7109375" bestFit="1" customWidth="1"/>
    <col min="13" max="13" width="41.7109375" bestFit="1" customWidth="1"/>
  </cols>
  <sheetData>
    <row r="2" spans="2:12" x14ac:dyDescent="0.25">
      <c r="B2" s="20" t="s">
        <v>27</v>
      </c>
      <c r="C2" s="20" t="s">
        <v>6</v>
      </c>
      <c r="D2" s="20" t="s">
        <v>5</v>
      </c>
      <c r="E2" s="20" t="s">
        <v>9</v>
      </c>
      <c r="F2" s="20" t="s">
        <v>11</v>
      </c>
      <c r="G2" s="20" t="s">
        <v>4</v>
      </c>
      <c r="H2" s="20" t="s">
        <v>10</v>
      </c>
      <c r="I2" s="20" t="s">
        <v>0</v>
      </c>
      <c r="J2" s="20" t="s">
        <v>7</v>
      </c>
      <c r="K2" s="20" t="s">
        <v>28</v>
      </c>
    </row>
    <row r="3" spans="2:12" x14ac:dyDescent="0.25">
      <c r="B3" s="21" t="s">
        <v>29</v>
      </c>
      <c r="C3" s="22" t="s">
        <v>30</v>
      </c>
      <c r="D3" s="22" t="s">
        <v>30</v>
      </c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31</v>
      </c>
      <c r="J3" s="22" t="s">
        <v>30</v>
      </c>
      <c r="K3" s="22" t="s">
        <v>32</v>
      </c>
    </row>
    <row r="4" spans="2:12" x14ac:dyDescent="0.25">
      <c r="B4" s="21" t="s">
        <v>33</v>
      </c>
      <c r="C4" s="23">
        <v>42328</v>
      </c>
      <c r="D4" s="23">
        <v>42446</v>
      </c>
      <c r="E4" s="23">
        <v>45336</v>
      </c>
      <c r="F4" s="23">
        <v>42338</v>
      </c>
      <c r="G4" s="23">
        <v>37595</v>
      </c>
      <c r="H4" s="24">
        <v>37595</v>
      </c>
      <c r="I4" s="23">
        <v>41997</v>
      </c>
      <c r="J4" s="23">
        <v>40441</v>
      </c>
      <c r="K4" s="23">
        <v>40856</v>
      </c>
    </row>
    <row r="5" spans="2:12" x14ac:dyDescent="0.25">
      <c r="B5" s="21" t="s">
        <v>56</v>
      </c>
      <c r="C5" s="25">
        <v>857.35082082899999</v>
      </c>
      <c r="D5" s="25">
        <v>729.42706859399993</v>
      </c>
      <c r="E5" s="25">
        <v>691.86167908100003</v>
      </c>
      <c r="F5" s="25">
        <v>801.11813264900002</v>
      </c>
      <c r="G5" s="25">
        <v>329.38161122999998</v>
      </c>
      <c r="H5" s="25">
        <v>87.446501040999991</v>
      </c>
      <c r="I5" s="25">
        <v>2227.8396865879999</v>
      </c>
      <c r="J5" s="25">
        <v>96.402648513000003</v>
      </c>
      <c r="K5" s="25">
        <v>526.969558646</v>
      </c>
    </row>
    <row r="6" spans="2:12" x14ac:dyDescent="0.25">
      <c r="B6" s="21" t="s">
        <v>34</v>
      </c>
      <c r="C6" s="22" t="s">
        <v>35</v>
      </c>
      <c r="D6" s="22" t="s">
        <v>36</v>
      </c>
      <c r="E6" s="22" t="s">
        <v>37</v>
      </c>
      <c r="F6" s="22" t="s">
        <v>38</v>
      </c>
      <c r="G6" s="26" t="s">
        <v>35</v>
      </c>
      <c r="H6" s="26" t="s">
        <v>38</v>
      </c>
      <c r="I6" s="22" t="s">
        <v>39</v>
      </c>
      <c r="J6" s="22" t="s">
        <v>40</v>
      </c>
      <c r="K6" s="22" t="s">
        <v>41</v>
      </c>
    </row>
    <row r="7" spans="2:12" x14ac:dyDescent="0.25">
      <c r="B7" s="30" t="s">
        <v>22</v>
      </c>
      <c r="C7" s="31" t="s">
        <v>57</v>
      </c>
      <c r="D7" s="31" t="s">
        <v>58</v>
      </c>
      <c r="E7" s="31" t="s">
        <v>59</v>
      </c>
      <c r="F7" s="33" t="s">
        <v>60</v>
      </c>
      <c r="G7" s="35" t="s">
        <v>25</v>
      </c>
      <c r="H7" s="35" t="s">
        <v>25</v>
      </c>
      <c r="I7" s="37" t="s">
        <v>23</v>
      </c>
      <c r="J7" s="39" t="s">
        <v>25</v>
      </c>
      <c r="K7" s="41" t="s">
        <v>61</v>
      </c>
    </row>
    <row r="8" spans="2:12" x14ac:dyDescent="0.25">
      <c r="B8" s="30" t="s">
        <v>24</v>
      </c>
      <c r="C8" s="32">
        <v>539480</v>
      </c>
      <c r="D8" s="32">
        <v>539784</v>
      </c>
      <c r="E8" s="32">
        <v>544123</v>
      </c>
      <c r="F8" s="34">
        <v>539487</v>
      </c>
      <c r="G8" s="36" t="s">
        <v>25</v>
      </c>
      <c r="H8" s="36" t="s">
        <v>25</v>
      </c>
      <c r="I8" s="38" t="s">
        <v>25</v>
      </c>
      <c r="J8" s="40" t="s">
        <v>25</v>
      </c>
      <c r="K8" s="42">
        <v>533719</v>
      </c>
    </row>
    <row r="10" spans="2:12" x14ac:dyDescent="0.25">
      <c r="B10" s="20" t="s">
        <v>42</v>
      </c>
      <c r="C10" s="20" t="s">
        <v>43</v>
      </c>
      <c r="D10" s="20" t="s">
        <v>44</v>
      </c>
      <c r="E10" s="20" t="s">
        <v>45</v>
      </c>
      <c r="F10" s="20" t="s">
        <v>46</v>
      </c>
      <c r="G10" s="20" t="s">
        <v>47</v>
      </c>
      <c r="H10" s="20" t="s">
        <v>48</v>
      </c>
      <c r="I10" s="20" t="s">
        <v>49</v>
      </c>
      <c r="J10" s="20" t="s">
        <v>50</v>
      </c>
      <c r="K10" s="20" t="s">
        <v>51</v>
      </c>
      <c r="L10" s="20" t="s">
        <v>52</v>
      </c>
    </row>
    <row r="11" spans="2:12" x14ac:dyDescent="0.25">
      <c r="B11" s="20" t="s">
        <v>6</v>
      </c>
      <c r="C11" s="27">
        <v>-5.5536391470334401E-2</v>
      </c>
      <c r="D11" s="27" t="s">
        <v>53</v>
      </c>
      <c r="E11" s="27">
        <v>-0.12612665718840788</v>
      </c>
      <c r="F11" s="27" t="s">
        <v>53</v>
      </c>
      <c r="G11" s="27">
        <v>-0.14253872020582037</v>
      </c>
      <c r="H11" s="27" t="s">
        <v>53</v>
      </c>
      <c r="I11" s="27" t="s">
        <v>53</v>
      </c>
      <c r="J11" s="27" t="s">
        <v>53</v>
      </c>
      <c r="K11" s="27">
        <v>-0.17891373376197706</v>
      </c>
      <c r="L11" s="27" t="s">
        <v>53</v>
      </c>
    </row>
    <row r="12" spans="2:12" x14ac:dyDescent="0.25">
      <c r="B12" s="20" t="s">
        <v>5</v>
      </c>
      <c r="C12" s="27">
        <v>-0.22987130020387658</v>
      </c>
      <c r="D12" s="27" t="s">
        <v>53</v>
      </c>
      <c r="E12" s="27">
        <v>-0.34689057733188022</v>
      </c>
      <c r="F12" s="27" t="s">
        <v>53</v>
      </c>
      <c r="G12" s="27">
        <v>-0.36989634863759946</v>
      </c>
      <c r="H12" s="27" t="s">
        <v>53</v>
      </c>
      <c r="I12" s="27" t="s">
        <v>53</v>
      </c>
      <c r="J12" s="27" t="s">
        <v>53</v>
      </c>
      <c r="K12" s="27">
        <v>-0.37787790992309667</v>
      </c>
      <c r="L12" s="27" t="s">
        <v>53</v>
      </c>
    </row>
    <row r="13" spans="2:12" x14ac:dyDescent="0.25">
      <c r="B13" s="20" t="s">
        <v>11</v>
      </c>
      <c r="C13" s="27">
        <v>-0.12051963448899139</v>
      </c>
      <c r="D13" s="27" t="s">
        <v>53</v>
      </c>
      <c r="E13" s="27">
        <v>-0.12173908304365</v>
      </c>
      <c r="F13" s="27" t="s">
        <v>53</v>
      </c>
      <c r="G13" s="27">
        <v>-0.1399019363088847</v>
      </c>
      <c r="H13" s="27" t="s">
        <v>53</v>
      </c>
      <c r="I13" s="27" t="s">
        <v>53</v>
      </c>
      <c r="J13" s="27" t="s">
        <v>53</v>
      </c>
      <c r="K13" s="27">
        <v>-9.9219159066587181E-2</v>
      </c>
      <c r="L13" s="27" t="s">
        <v>53</v>
      </c>
    </row>
    <row r="14" spans="2:12" x14ac:dyDescent="0.25">
      <c r="B14" s="20" t="s">
        <v>0</v>
      </c>
      <c r="C14" s="27">
        <v>-0.16905809813492212</v>
      </c>
      <c r="D14" s="27" t="s">
        <v>53</v>
      </c>
      <c r="E14" s="27">
        <v>-0.23122004377695937</v>
      </c>
      <c r="F14" s="27" t="s">
        <v>53</v>
      </c>
      <c r="G14" s="27">
        <v>-0.29693797783691966</v>
      </c>
      <c r="H14" s="27" t="s">
        <v>53</v>
      </c>
      <c r="I14" s="27">
        <v>-0.32069999999999954</v>
      </c>
      <c r="J14" s="27" t="s">
        <v>53</v>
      </c>
      <c r="K14" s="27">
        <v>-0.32615120396095598</v>
      </c>
      <c r="L14" s="27" t="s">
        <v>53</v>
      </c>
    </row>
    <row r="15" spans="2:12" x14ac:dyDescent="0.25">
      <c r="B15" s="20" t="s">
        <v>28</v>
      </c>
      <c r="C15" s="27">
        <v>-1.1521793542975658</v>
      </c>
      <c r="D15" s="27" t="s">
        <v>53</v>
      </c>
      <c r="E15" s="27">
        <v>-0.6573324041241122</v>
      </c>
      <c r="F15" s="27" t="s">
        <v>53</v>
      </c>
      <c r="G15" s="27">
        <v>-0.49926945384943799</v>
      </c>
      <c r="H15" s="27" t="s">
        <v>53</v>
      </c>
      <c r="I15" s="27">
        <v>-0.68329999999999913</v>
      </c>
      <c r="J15" s="27" t="s">
        <v>53</v>
      </c>
      <c r="K15" s="27">
        <v>-0.77165328590547055</v>
      </c>
      <c r="L15" s="27" t="s">
        <v>53</v>
      </c>
    </row>
    <row r="16" spans="2:12" x14ac:dyDescent="0.25">
      <c r="B16" s="20" t="s">
        <v>10</v>
      </c>
      <c r="C16" s="27">
        <v>-1.0878041057087229</v>
      </c>
      <c r="D16" s="27">
        <v>-0.44678518032700287</v>
      </c>
      <c r="E16" s="27">
        <v>-1.1966865129944289</v>
      </c>
      <c r="F16" s="27">
        <v>-0.4397006625640465</v>
      </c>
      <c r="G16" s="27">
        <v>-1.3012869140165861</v>
      </c>
      <c r="H16" s="27">
        <v>-0.53828676580118895</v>
      </c>
      <c r="I16" s="27">
        <v>-1.3897000000000013</v>
      </c>
      <c r="J16" s="27">
        <v>-0.74080000000000013</v>
      </c>
      <c r="K16" s="27">
        <v>-4.185137849817</v>
      </c>
      <c r="L16" s="27">
        <v>-0.89874082089240837</v>
      </c>
    </row>
    <row r="17" spans="2:12" x14ac:dyDescent="0.25">
      <c r="B17" s="20" t="s">
        <v>54</v>
      </c>
      <c r="C17" s="27">
        <v>-1.0169718911517189</v>
      </c>
      <c r="D17" s="27">
        <v>-0.25741246372387172</v>
      </c>
      <c r="E17" s="27">
        <v>-1.1835866995507196</v>
      </c>
      <c r="F17" s="27">
        <v>-0.35943768295163636</v>
      </c>
      <c r="G17" s="27">
        <v>-1.3407194997895786</v>
      </c>
      <c r="H17" s="27">
        <v>-0.5113956951992904</v>
      </c>
      <c r="I17" s="27">
        <v>-1.5319000000000003</v>
      </c>
      <c r="J17" s="27">
        <v>-0.56369999999999898</v>
      </c>
      <c r="K17" s="27">
        <v>-3.9493240240377361</v>
      </c>
      <c r="L17" s="27">
        <v>-0.71107852733738497</v>
      </c>
    </row>
    <row r="18" spans="2:12" x14ac:dyDescent="0.25">
      <c r="B18" s="20" t="s">
        <v>55</v>
      </c>
      <c r="C18" s="27">
        <v>-0.72408786859834429</v>
      </c>
      <c r="D18" s="27">
        <v>-0.22124708934382298</v>
      </c>
      <c r="E18" s="27">
        <v>-1.1267871635434634</v>
      </c>
      <c r="F18" s="27">
        <v>-0.46500432253968604</v>
      </c>
      <c r="G18" s="27">
        <v>-1.3808850891047904</v>
      </c>
      <c r="H18" s="27">
        <v>-0.6774014225092948</v>
      </c>
      <c r="I18" s="27">
        <v>-1.5094999999999992</v>
      </c>
      <c r="J18" s="27">
        <v>-0.60810000000000031</v>
      </c>
      <c r="K18" s="27">
        <v>-1.6623293461775397</v>
      </c>
      <c r="L18" s="27">
        <v>-0.88594667933519311</v>
      </c>
    </row>
    <row r="19" spans="2:12" x14ac:dyDescent="0.25">
      <c r="B19" s="20" t="s">
        <v>9</v>
      </c>
      <c r="C19" s="27">
        <v>-0.24826434184297419</v>
      </c>
      <c r="D19" s="27" t="s">
        <v>53</v>
      </c>
      <c r="E19" s="27" t="s">
        <v>53</v>
      </c>
      <c r="F19" s="27" t="s">
        <v>53</v>
      </c>
      <c r="G19" s="27" t="s">
        <v>53</v>
      </c>
      <c r="H19" s="27" t="s">
        <v>53</v>
      </c>
      <c r="I19" s="27" t="s">
        <v>53</v>
      </c>
      <c r="J19" s="27" t="s">
        <v>53</v>
      </c>
      <c r="K19" s="27">
        <v>-0.40555259938972377</v>
      </c>
      <c r="L19" s="27" t="s">
        <v>53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Debt Index Replication Factor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2025-09-08T05:22:39Z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