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Rolling Basis Historicals\2025\"/>
    </mc:Choice>
  </mc:AlternateContent>
  <xr:revisionPtr revIDLastSave="0" documentId="13_ncr:1_{7D3A3FFA-1E98-40C4-9F44-0A7A9FEEA88A}" xr6:coauthVersionLast="47" xr6:coauthVersionMax="47" xr10:uidLastSave="{00000000-0000-0000-0000-000000000000}"/>
  <bookViews>
    <workbookView xWindow="-120" yWindow="-120" windowWidth="20730" windowHeight="11160" activeTab="2" xr2:uid="{FA2ECEA8-C832-4FD6-A547-C39A3CFE4B7F}"/>
  </bookViews>
  <sheets>
    <sheet name="Tracking Error" sheetId="1" r:id="rId1"/>
    <sheet name="Debt Index Replication Factor " sheetId="2" r:id="rId2"/>
    <sheet name="Tracking Difference" sheetId="3" r:id="rId3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" i="2" l="1"/>
  <c r="E4" i="2"/>
  <c r="E2" i="2"/>
  <c r="E5" i="2" l="1"/>
</calcChain>
</file>

<file path=xl/sharedStrings.xml><?xml version="1.0" encoding="utf-8"?>
<sst xmlns="http://schemas.openxmlformats.org/spreadsheetml/2006/main" count="142" uniqueCount="64">
  <si>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</si>
  <si>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</si>
  <si>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</si>
  <si>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</si>
  <si>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</si>
  <si>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</si>
  <si>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</si>
  <si>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</si>
  <si>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</si>
  <si>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</si>
  <si>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</si>
  <si>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</si>
  <si>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</si>
  <si>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</si>
  <si>
    <t>ISIN</t>
  </si>
  <si>
    <t>Portfolio</t>
  </si>
  <si>
    <t>Index Constituents</t>
  </si>
  <si>
    <t>Minimum</t>
  </si>
  <si>
    <t>IN0020250026</t>
  </si>
  <si>
    <t>IN0020240126</t>
  </si>
  <si>
    <t>IN0020240019</t>
  </si>
  <si>
    <t>DIRF</t>
  </si>
  <si>
    <t>NSE Scrip Code</t>
  </si>
  <si>
    <t>LICNETFGSC</t>
  </si>
  <si>
    <t>BSE Scrip Code</t>
  </si>
  <si>
    <t>NA</t>
  </si>
  <si>
    <r>
      <t xml:space="preserve">in accordance to SEBI circular SEBI/HO/IMD/PoD2/P/CIR/2024/183 dated 31 December 2024, the Debt Index Replication Factor (DIRF) as on 30 June 2025, of LIC MF Nifty 8-13 yr G-sec ETF is </t>
    </r>
    <r>
      <rPr>
        <b/>
        <sz val="11"/>
        <color theme="1"/>
        <rFont val="Calibri"/>
        <family val="2"/>
        <scheme val="minor"/>
      </rPr>
      <t>97.49%</t>
    </r>
  </si>
  <si>
    <t>LIC Mutual Fund</t>
  </si>
  <si>
    <t>Name of the fund</t>
  </si>
  <si>
    <t>LIC MF GOLD EXCHANGE TRADED FUND</t>
  </si>
  <si>
    <t>Category (Debt/Equity)</t>
  </si>
  <si>
    <t>Equity</t>
  </si>
  <si>
    <t>Debt</t>
  </si>
  <si>
    <t>Others</t>
  </si>
  <si>
    <t>Launch Date
 (DD/MM/YYYY)</t>
  </si>
  <si>
    <t>LICNETFN50</t>
  </si>
  <si>
    <t>LICNFNHGP</t>
  </si>
  <si>
    <t>LICNMID100</t>
  </si>
  <si>
    <t>LICNETFSEN</t>
  </si>
  <si>
    <t>LICMFGOLD</t>
  </si>
  <si>
    <t>Underlying Index Name</t>
  </si>
  <si>
    <t>Nifty 50 TRI</t>
  </si>
  <si>
    <t>Nifty 100 TRI</t>
  </si>
  <si>
    <t>Nifty Midcap 100 TRI</t>
  </si>
  <si>
    <t>BSE Sensex TRI</t>
  </si>
  <si>
    <t>Nifty 8-13 yr G-Sec Index</t>
  </si>
  <si>
    <t>Nifty Next 50 TRI</t>
  </si>
  <si>
    <t>Domestic Gold Price</t>
  </si>
  <si>
    <t>Name of Scheme</t>
  </si>
  <si>
    <t>LIC MF Nifty 50 Index Fund</t>
  </si>
  <si>
    <t>LIC MF Nifty Next 50 Index Fund</t>
  </si>
  <si>
    <t>Tracking Difference Regular 1-Year (%)</t>
  </si>
  <si>
    <t>Tracking Difference Direct 1-Year (%)</t>
  </si>
  <si>
    <t/>
  </si>
  <si>
    <t>Tracking Difference Regular 3-Year (%)</t>
  </si>
  <si>
    <t>Tracking Difference Direct 3-Year (%)</t>
  </si>
  <si>
    <t>Tracking Difference Regular 5-Year (%)</t>
  </si>
  <si>
    <t>Tracking Difference Direct 5-Year (%)</t>
  </si>
  <si>
    <t>Tracking Difference Regular 10-Year (%)</t>
  </si>
  <si>
    <t>Tracking Difference Direct 10-Year (%)</t>
  </si>
  <si>
    <t>Tracking Difference Regular Since Launch (%)</t>
  </si>
  <si>
    <t>Tracking Difference Direct Since Launch (%)</t>
  </si>
  <si>
    <t>Tracking difference for month ended June 2025</t>
  </si>
  <si>
    <t>AUM as on June-30, 2025(INR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</si>
</sst>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3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40336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90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6" fillId="0" borderId="1" xfId="0" applyFont="1" applyBorder="1"/>
    <xf numFmtId="0" fontId="0" fillId="0" borderId="1" xfId="0" applyBorder="1" applyAlignment="1">
      <alignment horizontal="left"/>
    </xf>
    <xf numFmtId="10" fontId="0" fillId="0" borderId="1" xfId="288" applyNumberFormat="1" applyFont="1" applyBorder="1"/>
    <xf numFmtId="10" fontId="0" fillId="0" borderId="1" xfId="0" applyNumberFormat="1" applyBorder="1"/>
    <xf numFmtId="2" fontId="0" fillId="0" borderId="0" xfId="0" applyNumberFormat="1"/>
    <xf numFmtId="0" fontId="0" fillId="0" borderId="1" xfId="0" applyBorder="1"/>
    <xf numFmtId="10" fontId="26" fillId="0" borderId="1" xfId="0" applyNumberFormat="1" applyFont="1" applyBorder="1"/>
    <xf numFmtId="0" fontId="0" fillId="0" borderId="0" xfId="0" applyAlignment="1">
      <alignment horizontal="left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28" fillId="0" borderId="0" xfId="0" applyFont="1"/>
    <xf numFmtId="0" fontId="26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1" xfId="0" applyFont="1" applyFill="1" applyBorder="1" applyAlignment="1">
      <alignment horizontal="center"/>
    </xf>
    <xf numFmtId="0" fontId="27" fillId="3" borderId="12" xfId="0" applyFont="1" applyFill="1" applyBorder="1" applyAlignment="1">
      <alignment horizontal="center"/>
    </xf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2" fontId="29" fillId="2" borderId="11" xfId="0" applyNumberFormat="1" applyFont="1" applyFill="1" applyBorder="1" applyAlignment="1">
      <alignment horizontal="center"/>
    </xf>
    <xf numFmtId="2" fontId="29" fillId="2" borderId="12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2" fontId="0" fillId="0" borderId="0" xfId="289" applyNumberFormat="1" applyFont="1" applyFill="1" applyBorder="1" applyAlignment="1">
      <alignment horizontal="center" vertical="center"/>
    </xf>
    <xf numFmtId="0" fontId="30" fillId="20" borderId="1" xfId="236" applyFont="1" applyFill="1" applyBorder="1" applyAlignment="1">
      <alignment horizontal="left" vertical="center" wrapText="1"/>
    </xf>
    <xf numFmtId="0" fontId="30" fillId="20" borderId="1" xfId="236" applyFont="1" applyFill="1" applyBorder="1" applyAlignment="1">
      <alignment horizontal="left" vertical="top"/>
    </xf>
    <xf numFmtId="0" fontId="31" fillId="2" borderId="1" xfId="236" applyFont="1" applyFill="1" applyBorder="1" applyAlignment="1">
      <alignment horizontal="left" vertical="center" wrapText="1"/>
    </xf>
    <xf numFmtId="2" fontId="5" fillId="0" borderId="1" xfId="236" applyNumberFormat="1" applyBorder="1" applyAlignment="1">
      <alignment horizontal="center"/>
    </xf>
    <xf numFmtId="2" fontId="32" fillId="0" borderId="1" xfId="236" applyNumberFormat="1" applyFont="1" applyBorder="1" applyAlignment="1">
      <alignment horizontal="center" vertical="top" wrapText="1"/>
    </xf>
  </cellXfs>
  <cellStyles count="290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" xfId="289" builtinId="3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 cent" xfId="288" builtinId="5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43"/>
  <sheetViews>
    <sheetView zoomScale="98" zoomScaleNormal="98" workbookViewId="0">
      <pane ySplit="6" topLeftCell="A735" activePane="bottomLeft" state="frozen"/>
      <selection pane="bottomLeft" activeCell="A743" sqref="A743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18" t="s">
        <v>4</v>
      </c>
      <c r="F5" s="19"/>
      <c r="G5" s="18" t="s">
        <v>10</v>
      </c>
      <c r="H5" s="19"/>
      <c r="I5" s="7" t="s">
        <v>0</v>
      </c>
      <c r="J5" s="18" t="s">
        <v>7</v>
      </c>
      <c r="K5" s="19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AD2C1-9A15-47A0-AF2F-B6DBCEC70E9F}">
  <dimension ref="A1:G11"/>
  <sheetViews>
    <sheetView topLeftCell="A6" workbookViewId="0">
      <selection activeCell="C14" sqref="C14"/>
    </sheetView>
  </sheetViews>
  <sheetFormatPr defaultRowHeight="15" x14ac:dyDescent="0.25"/>
  <cols>
    <col min="1" max="1" width="16.140625" customWidth="1"/>
    <col min="2" max="3" width="27.28515625" bestFit="1" customWidth="1"/>
    <col min="4" max="4" width="18" bestFit="1" customWidth="1"/>
    <col min="7" max="7" width="14.28515625" bestFit="1" customWidth="1"/>
    <col min="8" max="8" width="27.5703125" bestFit="1" customWidth="1"/>
  </cols>
  <sheetData>
    <row r="1" spans="1:7" hidden="1" x14ac:dyDescent="0.25">
      <c r="B1" s="10" t="s">
        <v>14</v>
      </c>
      <c r="C1" s="10" t="s">
        <v>15</v>
      </c>
      <c r="D1" s="10" t="s">
        <v>16</v>
      </c>
      <c r="E1" s="10" t="s">
        <v>17</v>
      </c>
    </row>
    <row r="2" spans="1:7" hidden="1" x14ac:dyDescent="0.25">
      <c r="B2" s="11" t="s">
        <v>20</v>
      </c>
      <c r="C2" s="12">
        <v>0.30151699999999998</v>
      </c>
      <c r="D2" s="12">
        <v>0.29102042157943198</v>
      </c>
      <c r="E2" s="13">
        <f>MIN(C2:D2)</f>
        <v>0.29102042157943198</v>
      </c>
      <c r="G2" s="14"/>
    </row>
    <row r="3" spans="1:7" hidden="1" x14ac:dyDescent="0.25">
      <c r="B3" s="11" t="s">
        <v>18</v>
      </c>
      <c r="C3" s="12">
        <v>0.13108</v>
      </c>
      <c r="D3" s="12">
        <v>0.15614863820946301</v>
      </c>
      <c r="E3" s="13">
        <f t="shared" ref="E3:E4" si="0">MIN(C3:D3)</f>
        <v>0.13108</v>
      </c>
      <c r="G3" s="14"/>
    </row>
    <row r="4" spans="1:7" hidden="1" x14ac:dyDescent="0.25">
      <c r="B4" s="11" t="s">
        <v>19</v>
      </c>
      <c r="C4" s="12">
        <v>0.56369199999999997</v>
      </c>
      <c r="D4" s="12">
        <v>0.55283094021110402</v>
      </c>
      <c r="E4" s="13">
        <f t="shared" si="0"/>
        <v>0.55283094021110402</v>
      </c>
      <c r="G4" s="14"/>
    </row>
    <row r="5" spans="1:7" hidden="1" x14ac:dyDescent="0.25">
      <c r="B5" s="15"/>
      <c r="C5" s="15"/>
      <c r="D5" s="10" t="s">
        <v>21</v>
      </c>
      <c r="E5" s="16">
        <f>SUM(E2:E4)</f>
        <v>0.97493136179053597</v>
      </c>
    </row>
    <row r="7" spans="1:7" x14ac:dyDescent="0.25">
      <c r="A7" s="17" t="s">
        <v>26</v>
      </c>
    </row>
    <row r="9" spans="1:7" x14ac:dyDescent="0.25">
      <c r="B9" t="s">
        <v>0</v>
      </c>
    </row>
    <row r="10" spans="1:7" x14ac:dyDescent="0.25">
      <c r="A10" t="s">
        <v>22</v>
      </c>
      <c r="B10" t="s">
        <v>23</v>
      </c>
    </row>
    <row r="11" spans="1:7" x14ac:dyDescent="0.25">
      <c r="A11" t="s">
        <v>24</v>
      </c>
      <c r="B11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466EE-1C33-444E-9DE6-660539D579AC}">
  <dimension ref="B2:N24"/>
  <sheetViews>
    <sheetView tabSelected="1" zoomScale="91" workbookViewId="0"/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25.140625" customWidth="1"/>
    <col min="9" max="9" width="30.42578125" bestFit="1" customWidth="1"/>
    <col min="10" max="10" width="30.42578125" customWidth="1"/>
    <col min="11" max="11" width="28.85546875" bestFit="1" customWidth="1"/>
    <col min="12" max="12" width="30.140625" bestFit="1" customWidth="1"/>
    <col min="13" max="13" width="30.140625" customWidth="1"/>
    <col min="14" max="14" width="38.42578125" bestFit="1" customWidth="1"/>
  </cols>
  <sheetData>
    <row r="2" spans="2:14" x14ac:dyDescent="0.25">
      <c r="B2" s="20" t="s">
        <v>27</v>
      </c>
    </row>
    <row r="3" spans="2:14" x14ac:dyDescent="0.25">
      <c r="B3" s="21" t="s">
        <v>62</v>
      </c>
      <c r="G3" s="22"/>
      <c r="H3" s="22"/>
      <c r="I3" s="22"/>
      <c r="J3" s="22"/>
    </row>
    <row r="4" spans="2:14" x14ac:dyDescent="0.25">
      <c r="G4" s="22"/>
      <c r="H4" s="22"/>
      <c r="I4" s="22"/>
      <c r="J4" s="22"/>
    </row>
    <row r="5" spans="2:14" x14ac:dyDescent="0.25">
      <c r="B5" s="23" t="s">
        <v>28</v>
      </c>
      <c r="C5" s="23" t="s">
        <v>6</v>
      </c>
      <c r="D5" s="23" t="s">
        <v>5</v>
      </c>
      <c r="E5" s="23" t="s">
        <v>9</v>
      </c>
      <c r="F5" s="23" t="s">
        <v>11</v>
      </c>
      <c r="G5" s="24" t="s">
        <v>4</v>
      </c>
      <c r="H5" s="25"/>
      <c r="I5" s="24" t="s">
        <v>10</v>
      </c>
      <c r="J5" s="25"/>
      <c r="K5" s="23" t="s">
        <v>0</v>
      </c>
      <c r="L5" s="24" t="s">
        <v>7</v>
      </c>
      <c r="M5" s="25"/>
      <c r="N5" s="23" t="s">
        <v>29</v>
      </c>
    </row>
    <row r="6" spans="2:14" x14ac:dyDescent="0.25">
      <c r="B6" s="26" t="s">
        <v>30</v>
      </c>
      <c r="C6" s="27" t="s">
        <v>31</v>
      </c>
      <c r="D6" s="27" t="s">
        <v>31</v>
      </c>
      <c r="E6" s="27" t="s">
        <v>31</v>
      </c>
      <c r="F6" s="27" t="s">
        <v>31</v>
      </c>
      <c r="G6" s="24" t="s">
        <v>31</v>
      </c>
      <c r="H6" s="25"/>
      <c r="I6" s="24" t="s">
        <v>31</v>
      </c>
      <c r="J6" s="25"/>
      <c r="K6" s="27" t="s">
        <v>32</v>
      </c>
      <c r="L6" s="24" t="s">
        <v>31</v>
      </c>
      <c r="M6" s="25"/>
      <c r="N6" s="27" t="s">
        <v>33</v>
      </c>
    </row>
    <row r="7" spans="2:14" x14ac:dyDescent="0.25">
      <c r="B7" s="28" t="s">
        <v>34</v>
      </c>
      <c r="C7" s="29">
        <v>42328</v>
      </c>
      <c r="D7" s="29">
        <v>42446</v>
      </c>
      <c r="E7" s="29">
        <v>45336</v>
      </c>
      <c r="F7" s="29">
        <v>42338</v>
      </c>
      <c r="G7" s="29">
        <v>37595</v>
      </c>
      <c r="H7" s="29">
        <v>41275</v>
      </c>
      <c r="I7" s="29">
        <v>37595</v>
      </c>
      <c r="J7" s="29">
        <v>41275</v>
      </c>
      <c r="K7" s="29">
        <v>41997</v>
      </c>
      <c r="L7" s="29">
        <v>40441</v>
      </c>
      <c r="M7" s="29">
        <v>41275</v>
      </c>
      <c r="N7" s="29">
        <v>40856</v>
      </c>
    </row>
    <row r="8" spans="2:14" x14ac:dyDescent="0.25">
      <c r="B8" s="28" t="s">
        <v>63</v>
      </c>
      <c r="C8" s="30">
        <v>893.654435874</v>
      </c>
      <c r="D8" s="30">
        <v>762.47303428599992</v>
      </c>
      <c r="E8" s="30">
        <v>741.66813260399999</v>
      </c>
      <c r="F8" s="30">
        <v>837.26291565700012</v>
      </c>
      <c r="G8" s="31">
        <v>342.18604889300002</v>
      </c>
      <c r="H8" s="32"/>
      <c r="I8" s="31">
        <v>91.934034084000004</v>
      </c>
      <c r="J8" s="32"/>
      <c r="K8" s="30">
        <v>2197.5625084980002</v>
      </c>
      <c r="L8" s="31">
        <v>100.055756925</v>
      </c>
      <c r="M8" s="32"/>
      <c r="N8" s="30">
        <v>403.80089507899999</v>
      </c>
    </row>
    <row r="9" spans="2:14" x14ac:dyDescent="0.25">
      <c r="B9" s="28" t="s">
        <v>22</v>
      </c>
      <c r="C9" s="30" t="s">
        <v>35</v>
      </c>
      <c r="D9" s="30" t="s">
        <v>36</v>
      </c>
      <c r="E9" s="30" t="s">
        <v>37</v>
      </c>
      <c r="F9" s="30" t="s">
        <v>38</v>
      </c>
      <c r="G9" s="30" t="s">
        <v>25</v>
      </c>
      <c r="H9" s="30"/>
      <c r="I9" s="30" t="s">
        <v>25</v>
      </c>
      <c r="J9" s="30"/>
      <c r="K9" s="30" t="s">
        <v>23</v>
      </c>
      <c r="L9" s="30" t="s">
        <v>25</v>
      </c>
      <c r="M9" s="30" t="s">
        <v>25</v>
      </c>
      <c r="N9" s="30" t="s">
        <v>39</v>
      </c>
    </row>
    <row r="10" spans="2:14" x14ac:dyDescent="0.25">
      <c r="B10" s="28" t="s">
        <v>24</v>
      </c>
      <c r="C10" s="33">
        <v>539480</v>
      </c>
      <c r="D10" s="33">
        <v>539784</v>
      </c>
      <c r="E10" s="33">
        <v>544123</v>
      </c>
      <c r="F10" s="33">
        <v>539487</v>
      </c>
      <c r="G10" s="33" t="s">
        <v>25</v>
      </c>
      <c r="H10" s="33"/>
      <c r="I10" s="33" t="s">
        <v>25</v>
      </c>
      <c r="J10" s="33"/>
      <c r="K10" s="33" t="s">
        <v>25</v>
      </c>
      <c r="L10" s="33" t="s">
        <v>25</v>
      </c>
      <c r="M10" s="33" t="s">
        <v>25</v>
      </c>
      <c r="N10" s="33">
        <v>533719</v>
      </c>
    </row>
    <row r="11" spans="2:14" x14ac:dyDescent="0.25">
      <c r="B11" s="28" t="s">
        <v>40</v>
      </c>
      <c r="C11" s="30" t="s">
        <v>41</v>
      </c>
      <c r="D11" s="30" t="s">
        <v>42</v>
      </c>
      <c r="E11" s="30" t="s">
        <v>43</v>
      </c>
      <c r="F11" s="30" t="s">
        <v>44</v>
      </c>
      <c r="G11" s="31" t="s">
        <v>41</v>
      </c>
      <c r="H11" s="32"/>
      <c r="I11" s="31" t="s">
        <v>44</v>
      </c>
      <c r="J11" s="32"/>
      <c r="K11" s="30" t="s">
        <v>45</v>
      </c>
      <c r="L11" s="31" t="s">
        <v>46</v>
      </c>
      <c r="M11" s="32"/>
      <c r="N11" s="30" t="s">
        <v>47</v>
      </c>
    </row>
    <row r="12" spans="2:14" x14ac:dyDescent="0.25">
      <c r="C12" s="34"/>
      <c r="D12" s="34"/>
      <c r="E12" s="34"/>
      <c r="F12" s="34"/>
      <c r="K12" s="34"/>
      <c r="L12" s="34"/>
      <c r="M12" s="34"/>
    </row>
    <row r="13" spans="2:14" x14ac:dyDescent="0.25">
      <c r="B13" t="s">
        <v>62</v>
      </c>
    </row>
    <row r="14" spans="2:14" x14ac:dyDescent="0.25">
      <c r="B14" s="35" t="s">
        <v>48</v>
      </c>
      <c r="C14" s="36" t="s">
        <v>6</v>
      </c>
      <c r="D14" s="36" t="s">
        <v>5</v>
      </c>
      <c r="E14" s="36" t="s">
        <v>11</v>
      </c>
      <c r="F14" s="36" t="s">
        <v>0</v>
      </c>
      <c r="G14" s="36" t="s">
        <v>29</v>
      </c>
      <c r="H14" s="36" t="s">
        <v>10</v>
      </c>
      <c r="I14" s="36" t="s">
        <v>49</v>
      </c>
      <c r="J14" s="36" t="s">
        <v>50</v>
      </c>
      <c r="K14" s="36" t="s">
        <v>9</v>
      </c>
    </row>
    <row r="15" spans="2:14" x14ac:dyDescent="0.25">
      <c r="B15" s="37" t="s">
        <v>51</v>
      </c>
      <c r="C15" s="38">
        <v>-9.7776413240691085E-2</v>
      </c>
      <c r="D15" s="38">
        <v>-0.28914553170411583</v>
      </c>
      <c r="E15" s="38">
        <v>-0.15379082229973751</v>
      </c>
      <c r="F15" s="38">
        <v>-0.17110426896602604</v>
      </c>
      <c r="G15" s="38">
        <v>-0.942375434110577</v>
      </c>
      <c r="H15" s="38">
        <v>-1.2049376237147413</v>
      </c>
      <c r="I15" s="38">
        <v>-1.1520822539020648</v>
      </c>
      <c r="J15" s="38">
        <v>-0.87490038134293568</v>
      </c>
      <c r="K15" s="38">
        <v>-0.30246147374692889</v>
      </c>
    </row>
    <row r="16" spans="2:14" x14ac:dyDescent="0.25">
      <c r="B16" s="37" t="s">
        <v>52</v>
      </c>
      <c r="C16" s="38" t="s">
        <v>53</v>
      </c>
      <c r="D16" s="38" t="s">
        <v>53</v>
      </c>
      <c r="E16" s="38" t="s">
        <v>53</v>
      </c>
      <c r="F16" s="38" t="s">
        <v>53</v>
      </c>
      <c r="G16" s="39" t="s">
        <v>53</v>
      </c>
      <c r="H16" s="39">
        <v>-0.45990925620085221</v>
      </c>
      <c r="I16" s="38">
        <v>-0.27075039466115669</v>
      </c>
      <c r="J16" s="39">
        <v>-0.31427371566726814</v>
      </c>
      <c r="K16" s="38" t="s">
        <v>53</v>
      </c>
    </row>
    <row r="17" spans="2:11" x14ac:dyDescent="0.25">
      <c r="B17" s="37" t="s">
        <v>54</v>
      </c>
      <c r="C17" s="38">
        <v>-0.14594125316205364</v>
      </c>
      <c r="D17" s="38">
        <v>-0.36840692001429787</v>
      </c>
      <c r="E17" s="38">
        <v>-0.13635449650845999</v>
      </c>
      <c r="F17" s="38">
        <v>-0.25273189743719726</v>
      </c>
      <c r="G17" s="38">
        <v>-0.59855191266500185</v>
      </c>
      <c r="H17" s="38">
        <v>-1.2708447612790543</v>
      </c>
      <c r="I17" s="38">
        <v>-1.2656699288490003</v>
      </c>
      <c r="J17" s="38">
        <v>-1.2374965781326139</v>
      </c>
      <c r="K17" s="38" t="s">
        <v>53</v>
      </c>
    </row>
    <row r="18" spans="2:11" x14ac:dyDescent="0.25">
      <c r="B18" s="37" t="s">
        <v>55</v>
      </c>
      <c r="C18" s="38" t="s">
        <v>53</v>
      </c>
      <c r="D18" s="38" t="s">
        <v>53</v>
      </c>
      <c r="E18" s="38" t="s">
        <v>53</v>
      </c>
      <c r="F18" s="38" t="s">
        <v>53</v>
      </c>
      <c r="G18" s="39" t="s">
        <v>53</v>
      </c>
      <c r="H18" s="39">
        <v>-0.45515355354357467</v>
      </c>
      <c r="I18" s="38">
        <v>-0.38969909935582336</v>
      </c>
      <c r="J18" s="39">
        <v>-0.52116238897450629</v>
      </c>
      <c r="K18" s="38" t="s">
        <v>53</v>
      </c>
    </row>
    <row r="19" spans="2:11" x14ac:dyDescent="0.25">
      <c r="B19" s="37" t="s">
        <v>56</v>
      </c>
      <c r="C19" s="38">
        <v>-0.14770763396951736</v>
      </c>
      <c r="D19" s="38">
        <v>-0.37670422122295832</v>
      </c>
      <c r="E19" s="38">
        <v>-0.15565333980103091</v>
      </c>
      <c r="F19" s="38">
        <v>-0.30603510169850967</v>
      </c>
      <c r="G19" s="38">
        <v>-0.5059909836346641</v>
      </c>
      <c r="H19" s="38">
        <v>-1.3678389748847728</v>
      </c>
      <c r="I19" s="38">
        <v>-1.3934344954937181</v>
      </c>
      <c r="J19" s="38">
        <v>-1.435900802867085</v>
      </c>
      <c r="K19" s="38" t="s">
        <v>53</v>
      </c>
    </row>
    <row r="20" spans="2:11" x14ac:dyDescent="0.25">
      <c r="B20" s="37" t="s">
        <v>57</v>
      </c>
      <c r="C20" s="38" t="s">
        <v>53</v>
      </c>
      <c r="D20" s="38" t="s">
        <v>53</v>
      </c>
      <c r="E20" s="38" t="s">
        <v>53</v>
      </c>
      <c r="F20" s="38" t="s">
        <v>53</v>
      </c>
      <c r="G20" s="39" t="s">
        <v>53</v>
      </c>
      <c r="H20" s="39">
        <v>-0.57592669596664336</v>
      </c>
      <c r="I20" s="38">
        <v>-0.53333325646920215</v>
      </c>
      <c r="J20" s="39">
        <v>-0.71674260111041121</v>
      </c>
      <c r="K20" s="38" t="s">
        <v>53</v>
      </c>
    </row>
    <row r="21" spans="2:11" x14ac:dyDescent="0.25">
      <c r="B21" s="37" t="s">
        <v>58</v>
      </c>
      <c r="C21" s="38" t="s">
        <v>53</v>
      </c>
      <c r="D21" s="38" t="s">
        <v>53</v>
      </c>
      <c r="E21" s="38" t="s">
        <v>53</v>
      </c>
      <c r="F21" s="38">
        <v>-0.33000000000000007</v>
      </c>
      <c r="G21" s="38">
        <v>-0.66000000000000014</v>
      </c>
      <c r="H21" s="38">
        <v>-1.4599999999999991</v>
      </c>
      <c r="I21" s="38">
        <v>-1.5700000000000003</v>
      </c>
      <c r="J21" s="38">
        <v>-1.5999999999999996</v>
      </c>
      <c r="K21" s="38" t="s">
        <v>53</v>
      </c>
    </row>
    <row r="22" spans="2:11" x14ac:dyDescent="0.25">
      <c r="B22" s="37" t="s">
        <v>59</v>
      </c>
      <c r="C22" s="38" t="s">
        <v>53</v>
      </c>
      <c r="D22" s="38" t="s">
        <v>53</v>
      </c>
      <c r="E22" s="38" t="s">
        <v>53</v>
      </c>
      <c r="F22" s="38" t="s">
        <v>53</v>
      </c>
      <c r="G22" s="38" t="s">
        <v>53</v>
      </c>
      <c r="H22" s="38">
        <v>-0.80999999999999872</v>
      </c>
      <c r="I22" s="38">
        <v>-0.60999999999999943</v>
      </c>
      <c r="J22" s="38">
        <v>-0.67999999999999972</v>
      </c>
      <c r="K22" s="38" t="s">
        <v>53</v>
      </c>
    </row>
    <row r="23" spans="2:11" x14ac:dyDescent="0.25">
      <c r="B23" s="37" t="s">
        <v>60</v>
      </c>
      <c r="C23" s="38">
        <v>-0.18390121205777987</v>
      </c>
      <c r="D23" s="38">
        <v>-0.38315339831540562</v>
      </c>
      <c r="E23" s="38">
        <v>-0.10066224223548303</v>
      </c>
      <c r="F23" s="38">
        <v>-0.3287525895821819</v>
      </c>
      <c r="G23" s="38">
        <v>-0.76444203687890955</v>
      </c>
      <c r="H23" s="38">
        <v>-4.2188987404249136</v>
      </c>
      <c r="I23" s="38">
        <v>-3.9814238543906413</v>
      </c>
      <c r="J23" s="38">
        <v>-1.6788307279252948</v>
      </c>
      <c r="K23" s="38">
        <v>-0.46359008385503486</v>
      </c>
    </row>
    <row r="24" spans="2:11" x14ac:dyDescent="0.25">
      <c r="B24" s="37" t="s">
        <v>61</v>
      </c>
      <c r="C24" s="38" t="s">
        <v>53</v>
      </c>
      <c r="D24" s="38" t="s">
        <v>53</v>
      </c>
      <c r="E24" s="38" t="s">
        <v>53</v>
      </c>
      <c r="F24" s="38" t="s">
        <v>53</v>
      </c>
      <c r="G24" s="39" t="s">
        <v>53</v>
      </c>
      <c r="H24" s="39">
        <v>-0.90537942646320246</v>
      </c>
      <c r="I24" s="38">
        <v>-0.71802058027032878</v>
      </c>
      <c r="J24" s="39">
        <v>-0.89946470005501844</v>
      </c>
      <c r="K24" s="38" t="s">
        <v>53</v>
      </c>
    </row>
  </sheetData>
  <mergeCells count="12">
    <mergeCell ref="G8:H8"/>
    <mergeCell ref="I8:J8"/>
    <mergeCell ref="L8:M8"/>
    <mergeCell ref="G11:H11"/>
    <mergeCell ref="I11:J11"/>
    <mergeCell ref="L11:M11"/>
    <mergeCell ref="G5:H5"/>
    <mergeCell ref="I5:J5"/>
    <mergeCell ref="L5:M5"/>
    <mergeCell ref="G6:H6"/>
    <mergeCell ref="I6:J6"/>
    <mergeCell ref="L6:M6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Debt Index Replication Factor 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2025-07-10T09:42:33Z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