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Rolling Basis Historicals\2025\"/>
    </mc:Choice>
  </mc:AlternateContent>
  <xr:revisionPtr revIDLastSave="0" documentId="13_ncr:1_{92E1C1C3-8569-4CAA-AC45-14D9907E9802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 " sheetId="3" r:id="rId2"/>
    <sheet name="Debt Index Replication Factor " sheetId="4" r:id="rId3"/>
  </sheets>
  <externalReferences>
    <externalReference r:id="rId4"/>
  </externalReference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" i="4" l="1"/>
  <c r="E4" i="4" s="1"/>
  <c r="D3" i="4"/>
  <c r="E3" i="4" s="1"/>
  <c r="D2" i="4"/>
  <c r="E2" i="4" s="1"/>
  <c r="E5" i="4" l="1"/>
</calcChain>
</file>

<file path=xl/sharedStrings.xml><?xml version="1.0" encoding="utf-8"?>
<sst xmlns="http://schemas.openxmlformats.org/spreadsheetml/2006/main" count="142" uniqueCount="64">
  <si>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</si>
  <si>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</si>
  <si>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</si>
  <si>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</si>
  <si>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</si>
  <si>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</si>
  <si>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</si>
  <si>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</si>
  <si>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</si>
  <si>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</si>
  <si>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</si>
  <si>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</si>
  <si>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</si>
  <si>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</si>
  <si>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</si>
  <si>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</si>
  <si>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</si>
  <si>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</si>
  <si>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</si>
  <si>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</si>
  <si>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</si>
  <si>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</si>
  <si>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</si>
  <si>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</si>
  <si>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</si>
  <si>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</si>
  <si>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</si>
  <si>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</si>
  <si>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</si>
  <si>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</si>
  <si>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</si>
  <si>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</si>
  <si>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</si>
  <si>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</si>
  <si>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</si>
  <si>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</si>
  <si>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</si>
  <si>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ISIN</t>
  </si>
  <si>
    <t>Portfolio</t>
  </si>
  <si>
    <t>Index Constituents</t>
  </si>
  <si>
    <t>Minimum</t>
  </si>
  <si>
    <t>IN0020240126</t>
  </si>
  <si>
    <t>IN0020240019</t>
  </si>
  <si>
    <t>DIRF</t>
  </si>
  <si>
    <t>Regular Plan - Growth Option</t>
  </si>
  <si>
    <t>Direct Plan - Growth Option</t>
  </si>
  <si>
    <t>IN0020250026</t>
  </si>
  <si>
    <r>
      <t xml:space="preserve">in accordance to SEBI circular SEBI/HO/IMD/PoD2/P/CIR/2024/183 dated 31 December 2024, the Debt Index Replication Factor (DIRF) as on 31 May 2025, of LIC MF Nifty 8-13 yr G-sec ETF is </t>
    </r>
    <r>
      <rPr>
        <b/>
        <sz val="11"/>
        <color theme="1"/>
        <rFont val="Calibri"/>
        <family val="2"/>
        <scheme val="minor"/>
      </rPr>
      <t>98.40%</t>
    </r>
  </si>
  <si>
    <t>Tracking difference for month ended May 2025</t>
  </si>
  <si>
    <t>AUM as on May-31, 2025(INR in Cr.)</t>
  </si>
  <si>
    <t>Name of Scheme</t>
  </si>
  <si>
    <t>LIC MF Nifty 50 Index Fund</t>
  </si>
  <si>
    <t>LIC MF Nifty Next 50 Index Fund</t>
  </si>
  <si>
    <t>Tracking Difference Regular 1-Year (%)</t>
  </si>
  <si>
    <t>Tracking Difference Direct 1-Year (%)</t>
  </si>
  <si>
    <t/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</si>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</sst>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40336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4" fillId="0" borderId="1" xfId="0" applyFont="1" applyBorder="1"/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  <xf numFmtId="0" fontId="0" fillId="0" borderId="1" xfId="0" applyBorder="1" applyAlignment="1">
      <alignment horizontal="left"/>
    </xf>
    <xf numFmtId="0" fontId="30" fillId="20" borderId="1" xfId="237" applyFont="1" applyFill="1" applyBorder="1" applyAlignment="1">
      <alignment horizontal="left" vertical="center" wrapText="1"/>
    </xf>
    <xf numFmtId="0" fontId="30" fillId="20" borderId="1" xfId="237" applyFont="1" applyFill="1" applyBorder="1" applyAlignment="1">
      <alignment horizontal="left" vertical="top"/>
    </xf>
    <xf numFmtId="0" fontId="31" fillId="2" borderId="1" xfId="237" applyFont="1" applyFill="1" applyBorder="1" applyAlignment="1">
      <alignment horizontal="left" vertical="center" wrapText="1"/>
    </xf>
    <xf numFmtId="2" fontId="6" fillId="0" borderId="1" xfId="237" applyNumberFormat="1" applyBorder="1" applyAlignment="1">
      <alignment horizontal="center"/>
    </xf>
    <xf numFmtId="0" fontId="32" fillId="0" borderId="1" xfId="237" applyFont="1" applyBorder="1" applyAlignment="1">
      <alignment vertical="top" wrapText="1"/>
    </xf>
    <xf numFmtId="2" fontId="32" fillId="0" borderId="1" xfId="237" applyNumberFormat="1" applyFont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2" fontId="29" fillId="2" borderId="11" xfId="0" applyNumberFormat="1" applyFont="1" applyFill="1" applyBorder="1" applyAlignment="1">
      <alignment horizontal="center"/>
    </xf>
    <xf numFmtId="2" fontId="29" fillId="2" borderId="12" xfId="0" applyNumberFormat="1" applyFont="1" applyFill="1" applyBorder="1" applyAlignment="1">
      <alignment horizontal="center"/>
    </xf>
    <xf numFmtId="0" fontId="27" fillId="3" borderId="11" xfId="0" applyFont="1" applyFill="1" applyBorder="1" applyAlignment="1">
      <alignment horizontal="center"/>
    </xf>
    <xf numFmtId="0" fontId="27" fillId="3" borderId="12" xfId="0" applyFont="1" applyFill="1" applyBorder="1" applyAlignment="1">
      <alignment horizontal="center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 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ysha.pardesi\AppData\Local\Temp\2\Rar$DIa17912.40834.rartemp\Index%20Constituents%20-%2031052025.csv" TargetMode="External"/><Relationship Id="rId1" Type="http://schemas.openxmlformats.org/officeDocument/2006/relationships/externalLinkPath" Target="file:///C:\Users\leysha.pardesi\AppData\Local\Temp\2\Rar$DIa17912.40834.rartemp\Index%20Constituents%20-%2031052025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 Constituents - 31052025"/>
      <sheetName val="Sheet1"/>
    </sheetNames>
    <sheetDataSet>
      <sheetData sheetId="0"/>
      <sheetData sheetId="1">
        <row r="2">
          <cell r="A2" t="str">
            <v>IN0020240019</v>
          </cell>
          <cell r="B2" t="str">
            <v>7.10% GS 2034</v>
          </cell>
          <cell r="C2">
            <v>0.31848178682531098</v>
          </cell>
        </row>
        <row r="3">
          <cell r="A3" t="str">
            <v>IN0020250026</v>
          </cell>
          <cell r="B3" t="str">
            <v>6.33% GS 2035</v>
          </cell>
          <cell r="C3">
            <v>9.3383008394738704E-2</v>
          </cell>
        </row>
        <row r="4">
          <cell r="A4" t="str">
            <v>IN0020240126</v>
          </cell>
          <cell r="B4" t="str">
            <v>6.79% GS 2034</v>
          </cell>
          <cell r="C4">
            <v>0.58813520477994996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22"/>
  <sheetViews>
    <sheetView tabSelected="1" zoomScale="98" zoomScaleNormal="98" workbookViewId="0">
      <pane ySplit="6" topLeftCell="A717" activePane="bottomLeft" state="frozen"/>
      <selection pane="bottomLeft" activeCell="B725" sqref="B725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12</v>
      </c>
    </row>
    <row r="5" spans="1:13" s="25" customFormat="1" ht="38.25" x14ac:dyDescent="0.25">
      <c r="A5" s="7" t="s">
        <v>11</v>
      </c>
      <c r="B5" s="24" t="s">
        <v>19</v>
      </c>
      <c r="C5" s="24" t="s">
        <v>18</v>
      </c>
      <c r="D5" s="24" t="s">
        <v>26</v>
      </c>
      <c r="E5" s="35" t="s">
        <v>17</v>
      </c>
      <c r="F5" s="36"/>
      <c r="G5" s="35" t="s">
        <v>25</v>
      </c>
      <c r="H5" s="36"/>
      <c r="I5" s="24" t="s">
        <v>1</v>
      </c>
      <c r="J5" s="35" t="s">
        <v>20</v>
      </c>
      <c r="K5" s="36"/>
      <c r="L5" s="24" t="s">
        <v>21</v>
      </c>
      <c r="M5" s="24" t="s">
        <v>22</v>
      </c>
    </row>
    <row r="6" spans="1:13" s="26" customFormat="1" ht="25.5" x14ac:dyDescent="0.25">
      <c r="A6" s="24"/>
      <c r="B6" s="24"/>
      <c r="C6" s="24"/>
      <c r="D6" s="24"/>
      <c r="E6" s="24" t="s">
        <v>44</v>
      </c>
      <c r="F6" s="24" t="s">
        <v>45</v>
      </c>
      <c r="G6" s="24" t="s">
        <v>44</v>
      </c>
      <c r="H6" s="24" t="s">
        <v>45</v>
      </c>
      <c r="I6" s="24"/>
      <c r="J6" s="24" t="s">
        <v>44</v>
      </c>
      <c r="K6" s="24" t="s">
        <v>45</v>
      </c>
      <c r="L6" s="24"/>
      <c r="M6" s="24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16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16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16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N24"/>
  <sheetViews>
    <sheetView zoomScale="85" zoomScaleNormal="85" workbookViewId="0">
      <selection activeCell="E23" sqref="E2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25.140625" customWidth="1"/>
    <col min="9" max="9" width="30.42578125" bestFit="1" customWidth="1"/>
    <col min="10" max="10" width="30.42578125" customWidth="1"/>
    <col min="11" max="11" width="28.85546875" bestFit="1" customWidth="1"/>
    <col min="12" max="12" width="30.140625" bestFit="1" customWidth="1"/>
    <col min="13" max="13" width="30.140625" customWidth="1"/>
    <col min="14" max="14" width="38.42578125" bestFit="1" customWidth="1"/>
  </cols>
  <sheetData>
    <row r="2" spans="2:14" x14ac:dyDescent="0.25">
      <c r="B2" s="9" t="s">
        <v>2</v>
      </c>
    </row>
    <row r="3" spans="2:14" x14ac:dyDescent="0.25">
      <c r="B3" s="8" t="s">
        <v>48</v>
      </c>
      <c r="G3" s="10"/>
      <c r="H3" s="10"/>
      <c r="I3" s="10"/>
      <c r="J3" s="10"/>
    </row>
    <row r="4" spans="2:14" x14ac:dyDescent="0.25">
      <c r="G4" s="10"/>
      <c r="H4" s="10"/>
      <c r="I4" s="10"/>
      <c r="J4" s="10"/>
    </row>
    <row r="5" spans="2:14" x14ac:dyDescent="0.25">
      <c r="B5" s="11" t="s">
        <v>0</v>
      </c>
      <c r="C5" s="11" t="s">
        <v>19</v>
      </c>
      <c r="D5" s="11" t="s">
        <v>18</v>
      </c>
      <c r="E5" s="11" t="s">
        <v>22</v>
      </c>
      <c r="F5" s="11" t="s">
        <v>26</v>
      </c>
      <c r="G5" s="39" t="s">
        <v>17</v>
      </c>
      <c r="H5" s="40"/>
      <c r="I5" s="39" t="s">
        <v>25</v>
      </c>
      <c r="J5" s="40"/>
      <c r="K5" s="11" t="s">
        <v>1</v>
      </c>
      <c r="L5" s="39" t="s">
        <v>20</v>
      </c>
      <c r="M5" s="40"/>
      <c r="N5" s="11" t="s">
        <v>13</v>
      </c>
    </row>
    <row r="6" spans="2:14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39" t="s">
        <v>4</v>
      </c>
      <c r="H6" s="40"/>
      <c r="I6" s="39" t="s">
        <v>4</v>
      </c>
      <c r="J6" s="40"/>
      <c r="K6" s="13" t="s">
        <v>5</v>
      </c>
      <c r="L6" s="39" t="s">
        <v>4</v>
      </c>
      <c r="M6" s="40"/>
      <c r="N6" s="13" t="s">
        <v>14</v>
      </c>
    </row>
    <row r="7" spans="2:14" x14ac:dyDescent="0.25">
      <c r="B7" s="14" t="s">
        <v>6</v>
      </c>
      <c r="C7" s="15">
        <v>42328</v>
      </c>
      <c r="D7" s="15">
        <v>42446</v>
      </c>
      <c r="E7" s="15">
        <v>45336</v>
      </c>
      <c r="F7" s="15">
        <v>42338</v>
      </c>
      <c r="G7" s="15">
        <v>37595</v>
      </c>
      <c r="H7" s="15">
        <v>41275</v>
      </c>
      <c r="I7" s="15">
        <v>37595</v>
      </c>
      <c r="J7" s="15">
        <v>41275</v>
      </c>
      <c r="K7" s="15">
        <v>41997</v>
      </c>
      <c r="L7" s="15">
        <v>40441</v>
      </c>
      <c r="M7" s="15">
        <v>41275</v>
      </c>
      <c r="N7" s="15">
        <v>40856</v>
      </c>
    </row>
    <row r="8" spans="2:14" x14ac:dyDescent="0.25">
      <c r="B8" s="14" t="s">
        <v>49</v>
      </c>
      <c r="C8" s="16">
        <v>866.85007357900008</v>
      </c>
      <c r="D8" s="16">
        <v>737.563784833</v>
      </c>
      <c r="E8" s="16">
        <v>712.42625791299997</v>
      </c>
      <c r="F8" s="16">
        <v>813.35884910499999</v>
      </c>
      <c r="G8" s="37">
        <v>330.999318485</v>
      </c>
      <c r="H8" s="38"/>
      <c r="I8" s="37">
        <v>89.243660382000002</v>
      </c>
      <c r="J8" s="38"/>
      <c r="K8" s="16">
        <v>2552.8519640019999</v>
      </c>
      <c r="L8" s="37">
        <v>96.567454960999996</v>
      </c>
      <c r="M8" s="38"/>
      <c r="N8" s="16">
        <v>370.60524634899997</v>
      </c>
    </row>
    <row r="9" spans="2:14" x14ac:dyDescent="0.25">
      <c r="B9" s="14" t="s">
        <v>29</v>
      </c>
      <c r="C9" s="16" t="s">
        <v>30</v>
      </c>
      <c r="D9" s="16" t="s">
        <v>31</v>
      </c>
      <c r="E9" s="16" t="s">
        <v>32</v>
      </c>
      <c r="F9" s="16" t="s">
        <v>33</v>
      </c>
      <c r="G9" s="16" t="s">
        <v>23</v>
      </c>
      <c r="H9" s="16"/>
      <c r="I9" s="16" t="s">
        <v>23</v>
      </c>
      <c r="J9" s="16"/>
      <c r="K9" s="16" t="s">
        <v>34</v>
      </c>
      <c r="L9" s="16" t="s">
        <v>23</v>
      </c>
      <c r="M9" s="16" t="s">
        <v>23</v>
      </c>
      <c r="N9" s="16" t="s">
        <v>35</v>
      </c>
    </row>
    <row r="10" spans="2:14" x14ac:dyDescent="0.25">
      <c r="B10" s="14" t="s">
        <v>36</v>
      </c>
      <c r="C10" s="17">
        <v>539480</v>
      </c>
      <c r="D10" s="17">
        <v>539784</v>
      </c>
      <c r="E10" s="17">
        <v>544123</v>
      </c>
      <c r="F10" s="17">
        <v>539487</v>
      </c>
      <c r="G10" s="17" t="s">
        <v>23</v>
      </c>
      <c r="H10" s="17"/>
      <c r="I10" s="17" t="s">
        <v>23</v>
      </c>
      <c r="J10" s="17"/>
      <c r="K10" s="17" t="s">
        <v>23</v>
      </c>
      <c r="L10" s="17" t="s">
        <v>23</v>
      </c>
      <c r="M10" s="17" t="s">
        <v>23</v>
      </c>
      <c r="N10" s="17">
        <v>533719</v>
      </c>
    </row>
    <row r="11" spans="2:14" x14ac:dyDescent="0.25">
      <c r="B11" s="14" t="s">
        <v>7</v>
      </c>
      <c r="C11" s="16" t="s">
        <v>8</v>
      </c>
      <c r="D11" s="16" t="s">
        <v>9</v>
      </c>
      <c r="E11" s="16" t="s">
        <v>24</v>
      </c>
      <c r="F11" s="16" t="s">
        <v>27</v>
      </c>
      <c r="G11" s="37" t="s">
        <v>8</v>
      </c>
      <c r="H11" s="38"/>
      <c r="I11" s="37" t="s">
        <v>27</v>
      </c>
      <c r="J11" s="38"/>
      <c r="K11" s="16" t="s">
        <v>10</v>
      </c>
      <c r="L11" s="37" t="s">
        <v>15</v>
      </c>
      <c r="M11" s="38"/>
      <c r="N11" s="16" t="s">
        <v>28</v>
      </c>
    </row>
    <row r="12" spans="2:14" x14ac:dyDescent="0.25">
      <c r="C12" s="6"/>
      <c r="D12" s="6"/>
      <c r="E12" s="6"/>
      <c r="F12" s="6"/>
      <c r="K12" s="6"/>
      <c r="L12" s="6"/>
      <c r="M12" s="6"/>
    </row>
    <row r="13" spans="2:14" x14ac:dyDescent="0.25">
      <c r="B13" t="s">
        <v>48</v>
      </c>
    </row>
    <row r="14" spans="2:14" x14ac:dyDescent="0.25">
      <c r="B14" s="29" t="s">
        <v>50</v>
      </c>
      <c r="C14" s="30" t="s">
        <v>19</v>
      </c>
      <c r="D14" s="30" t="s">
        <v>18</v>
      </c>
      <c r="E14" s="30" t="s">
        <v>22</v>
      </c>
      <c r="F14" s="30" t="s">
        <v>26</v>
      </c>
      <c r="G14" s="30" t="s">
        <v>51</v>
      </c>
      <c r="H14" s="30" t="s">
        <v>25</v>
      </c>
      <c r="I14" s="30" t="s">
        <v>1</v>
      </c>
      <c r="J14" s="30" t="s">
        <v>52</v>
      </c>
      <c r="K14" s="30" t="s">
        <v>13</v>
      </c>
    </row>
    <row r="15" spans="2:14" x14ac:dyDescent="0.25">
      <c r="B15" s="31" t="s">
        <v>53</v>
      </c>
      <c r="C15" s="32">
        <v>-0.11826937011676364</v>
      </c>
      <c r="D15" s="32">
        <v>-0.34365688645863202</v>
      </c>
      <c r="E15" s="32">
        <v>-0.3597198763352516</v>
      </c>
      <c r="F15" s="32">
        <v>-0.17797880491798956</v>
      </c>
      <c r="G15" s="32">
        <v>-1.2392062187104536</v>
      </c>
      <c r="H15" s="32">
        <v>-1.2987837140408196</v>
      </c>
      <c r="I15" s="32">
        <v>-0.19880734261061939</v>
      </c>
      <c r="J15" s="32">
        <v>-1.1010205131677164</v>
      </c>
      <c r="K15" s="32">
        <v>-0.92417341421226951</v>
      </c>
    </row>
    <row r="16" spans="2:14" x14ac:dyDescent="0.25">
      <c r="B16" s="31" t="s">
        <v>54</v>
      </c>
      <c r="C16" s="32" t="s">
        <v>55</v>
      </c>
      <c r="D16" s="32" t="s">
        <v>55</v>
      </c>
      <c r="E16" s="33" t="s">
        <v>55</v>
      </c>
      <c r="F16" s="32" t="s">
        <v>55</v>
      </c>
      <c r="G16" s="34">
        <v>-0.33037034686258693</v>
      </c>
      <c r="H16" s="34">
        <v>-0.52368048702409276</v>
      </c>
      <c r="I16" s="32" t="s">
        <v>55</v>
      </c>
      <c r="J16" s="34">
        <v>-0.52822683147280003</v>
      </c>
      <c r="K16" s="32" t="s">
        <v>55</v>
      </c>
    </row>
    <row r="17" spans="2:11" x14ac:dyDescent="0.25">
      <c r="B17" s="31" t="s">
        <v>56</v>
      </c>
      <c r="C17" s="32">
        <v>-0.1392027342242077</v>
      </c>
      <c r="D17" s="32">
        <v>-0.35790284199743638</v>
      </c>
      <c r="E17" s="33" t="s">
        <v>55</v>
      </c>
      <c r="F17" s="32">
        <v>-0.12163256908690379</v>
      </c>
      <c r="G17" s="32">
        <v>-1.2130224038318076</v>
      </c>
      <c r="H17" s="32">
        <v>-1.223341627549356</v>
      </c>
      <c r="I17" s="32">
        <v>-0.2677333226313241</v>
      </c>
      <c r="J17" s="32">
        <v>-1.2408534532915887</v>
      </c>
      <c r="K17" s="32">
        <v>-0.58967636603888351</v>
      </c>
    </row>
    <row r="18" spans="2:11" x14ac:dyDescent="0.25">
      <c r="B18" s="31" t="s">
        <v>57</v>
      </c>
      <c r="C18" s="32" t="s">
        <v>55</v>
      </c>
      <c r="D18" s="32" t="s">
        <v>55</v>
      </c>
      <c r="E18" s="33" t="s">
        <v>55</v>
      </c>
      <c r="F18" s="32" t="s">
        <v>55</v>
      </c>
      <c r="G18" s="34">
        <v>-0.36733032930353815</v>
      </c>
      <c r="H18" s="34">
        <v>-0.42754490241174636</v>
      </c>
      <c r="I18" s="32" t="s">
        <v>55</v>
      </c>
      <c r="J18" s="34">
        <v>-0.54783770047268376</v>
      </c>
      <c r="K18" s="32" t="s">
        <v>55</v>
      </c>
    </row>
    <row r="19" spans="2:11" x14ac:dyDescent="0.25">
      <c r="B19" s="31" t="s">
        <v>58</v>
      </c>
      <c r="C19" s="32">
        <v>-0.14838448651186553</v>
      </c>
      <c r="D19" s="32">
        <v>-0.37896921982309806</v>
      </c>
      <c r="E19" s="33" t="s">
        <v>55</v>
      </c>
      <c r="F19" s="32">
        <v>-0.16052326585791477</v>
      </c>
      <c r="G19" s="32">
        <v>-1.4093260138084105</v>
      </c>
      <c r="H19" s="32">
        <v>-1.4045045471293705</v>
      </c>
      <c r="I19" s="32">
        <v>-0.31063159681217201</v>
      </c>
      <c r="J19" s="32">
        <v>-1.5107667120774586</v>
      </c>
      <c r="K19" s="32">
        <v>-0.54933818892182273</v>
      </c>
    </row>
    <row r="20" spans="2:11" x14ac:dyDescent="0.25">
      <c r="B20" s="31" t="s">
        <v>59</v>
      </c>
      <c r="C20" s="32" t="s">
        <v>55</v>
      </c>
      <c r="D20" s="32" t="s">
        <v>55</v>
      </c>
      <c r="E20" s="33" t="s">
        <v>55</v>
      </c>
      <c r="F20" s="32" t="s">
        <v>55</v>
      </c>
      <c r="G20" s="34">
        <v>-0.54160502117057874</v>
      </c>
      <c r="H20" s="34">
        <v>-0.59522663689253008</v>
      </c>
      <c r="I20" s="32" t="s">
        <v>55</v>
      </c>
      <c r="J20" s="34">
        <v>-0.77525216792924212</v>
      </c>
      <c r="K20" s="32" t="s">
        <v>55</v>
      </c>
    </row>
    <row r="21" spans="2:11" x14ac:dyDescent="0.25">
      <c r="B21" s="31" t="s">
        <v>60</v>
      </c>
      <c r="C21" s="32" t="s">
        <v>55</v>
      </c>
      <c r="D21" s="32" t="s">
        <v>55</v>
      </c>
      <c r="E21" s="33" t="s">
        <v>55</v>
      </c>
      <c r="F21" s="32" t="s">
        <v>55</v>
      </c>
      <c r="G21" s="32">
        <v>-1.5606999999999989</v>
      </c>
      <c r="H21" s="32">
        <v>-1.4597999999999995</v>
      </c>
      <c r="I21" s="32">
        <v>-0.34090000000000042</v>
      </c>
      <c r="J21" s="32">
        <v>-1.6128</v>
      </c>
      <c r="K21" s="32">
        <v>-0.65600000000000058</v>
      </c>
    </row>
    <row r="22" spans="2:11" x14ac:dyDescent="0.25">
      <c r="B22" s="31" t="s">
        <v>61</v>
      </c>
      <c r="C22" s="32" t="s">
        <v>55</v>
      </c>
      <c r="D22" s="32" t="s">
        <v>55</v>
      </c>
      <c r="E22" s="33" t="s">
        <v>55</v>
      </c>
      <c r="F22" s="32" t="s">
        <v>55</v>
      </c>
      <c r="G22" s="32">
        <v>-0.6014999999999997</v>
      </c>
      <c r="H22" s="32">
        <v>-0.81630000000000003</v>
      </c>
      <c r="I22" s="32" t="s">
        <v>55</v>
      </c>
      <c r="J22" s="32">
        <v>-0.70619999999999905</v>
      </c>
      <c r="K22" s="32" t="s">
        <v>55</v>
      </c>
    </row>
    <row r="23" spans="2:11" x14ac:dyDescent="0.25">
      <c r="B23" s="31" t="s">
        <v>62</v>
      </c>
      <c r="C23" s="32">
        <v>-0.18350348849627274</v>
      </c>
      <c r="D23" s="32">
        <v>-0.38499877585249465</v>
      </c>
      <c r="E23" s="32">
        <v>-0.47942434621390895</v>
      </c>
      <c r="F23" s="32">
        <v>-9.9050012717572855E-2</v>
      </c>
      <c r="G23" s="32">
        <v>-3.9878689040064863</v>
      </c>
      <c r="H23" s="32">
        <v>-4.2262882365692995</v>
      </c>
      <c r="I23" s="32">
        <v>-0.33164459776752953</v>
      </c>
      <c r="J23" s="32">
        <v>-1.691532755633828</v>
      </c>
      <c r="K23" s="32">
        <v>-0.76639301645355928</v>
      </c>
    </row>
    <row r="24" spans="2:11" x14ac:dyDescent="0.25">
      <c r="B24" s="31" t="s">
        <v>63</v>
      </c>
      <c r="C24" s="32" t="s">
        <v>55</v>
      </c>
      <c r="D24" s="32" t="s">
        <v>55</v>
      </c>
      <c r="E24" s="33" t="s">
        <v>55</v>
      </c>
      <c r="F24" s="32" t="s">
        <v>55</v>
      </c>
      <c r="G24" s="34">
        <v>-0.71936092076898639</v>
      </c>
      <c r="H24" s="34">
        <v>-0.90609871467994907</v>
      </c>
      <c r="I24" s="32" t="s">
        <v>55</v>
      </c>
      <c r="J24" s="34">
        <v>-0.9156228539409792</v>
      </c>
      <c r="K24" s="32" t="s">
        <v>55</v>
      </c>
    </row>
  </sheetData>
  <mergeCells count="12">
    <mergeCell ref="G5:H5"/>
    <mergeCell ref="I5:J5"/>
    <mergeCell ref="L5:M5"/>
    <mergeCell ref="G6:H6"/>
    <mergeCell ref="I6:J6"/>
    <mergeCell ref="L6:M6"/>
    <mergeCell ref="G8:H8"/>
    <mergeCell ref="I8:J8"/>
    <mergeCell ref="L8:M8"/>
    <mergeCell ref="G11:H11"/>
    <mergeCell ref="I11:J11"/>
    <mergeCell ref="L11:M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G11"/>
  <sheetViews>
    <sheetView workbookViewId="0">
      <selection activeCell="H4" sqref="H4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7" x14ac:dyDescent="0.25">
      <c r="B1" s="18" t="s">
        <v>37</v>
      </c>
      <c r="C1" s="18" t="s">
        <v>38</v>
      </c>
      <c r="D1" s="18" t="s">
        <v>39</v>
      </c>
      <c r="E1" s="18" t="s">
        <v>40</v>
      </c>
    </row>
    <row r="2" spans="1:7" x14ac:dyDescent="0.25">
      <c r="B2" s="28" t="s">
        <v>46</v>
      </c>
      <c r="C2" s="19">
        <v>7.9364000000000004E-2</v>
      </c>
      <c r="D2" s="19">
        <f>VLOOKUP(B2,[1]Sheet1!$A$2:$C$4,3,0)</f>
        <v>9.3383008394738704E-2</v>
      </c>
      <c r="E2" s="20">
        <f>MIN(C2:D2)</f>
        <v>7.9364000000000004E-2</v>
      </c>
      <c r="G2" s="27"/>
    </row>
    <row r="3" spans="1:7" x14ac:dyDescent="0.25">
      <c r="B3" s="28" t="s">
        <v>41</v>
      </c>
      <c r="C3" s="19">
        <v>0.60157300000000002</v>
      </c>
      <c r="D3" s="19">
        <f>VLOOKUP(B3,[1]Sheet1!$A$2:$C$4,3,0)</f>
        <v>0.58813520477994996</v>
      </c>
      <c r="E3" s="20">
        <f t="shared" ref="E3:E4" si="0">MIN(C3:D3)</f>
        <v>0.58813520477994996</v>
      </c>
      <c r="G3" s="27"/>
    </row>
    <row r="4" spans="1:7" x14ac:dyDescent="0.25">
      <c r="B4" s="28" t="s">
        <v>42</v>
      </c>
      <c r="C4" s="19">
        <v>0.31654700000000002</v>
      </c>
      <c r="D4" s="19">
        <f>VLOOKUP(B4,[1]Sheet1!$A$2:$C$4,3,0)</f>
        <v>0.31848178682531098</v>
      </c>
      <c r="E4" s="20">
        <f t="shared" si="0"/>
        <v>0.31654700000000002</v>
      </c>
      <c r="G4" s="27"/>
    </row>
    <row r="5" spans="1:7" x14ac:dyDescent="0.25">
      <c r="B5" s="21"/>
      <c r="C5" s="21"/>
      <c r="D5" s="18" t="s">
        <v>43</v>
      </c>
      <c r="E5" s="22">
        <f>SUM(E2:E4)</f>
        <v>0.98404620477994997</v>
      </c>
    </row>
    <row r="7" spans="1:7" x14ac:dyDescent="0.25">
      <c r="A7" s="23" t="s">
        <v>47</v>
      </c>
    </row>
    <row r="9" spans="1:7" x14ac:dyDescent="0.25">
      <c r="B9" t="s">
        <v>1</v>
      </c>
    </row>
    <row r="10" spans="1:7" x14ac:dyDescent="0.25">
      <c r="A10" t="s">
        <v>29</v>
      </c>
      <c r="B10" t="s">
        <v>34</v>
      </c>
    </row>
    <row r="11" spans="1:7" x14ac:dyDescent="0.25">
      <c r="A11" t="s">
        <v>36</v>
      </c>
      <c r="B11" t="s">
        <v>23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2025-06-09T09:29:47Z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