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3769C21-DE6E-4211-9695-0D39CBD3AA6D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externalReferences>
    <externalReference r:id="rId4"/>
  </externalReference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4" l="1"/>
  <c r="E4" i="4" s="1"/>
  <c r="D3" i="4"/>
  <c r="E3" i="4" s="1"/>
  <c r="D2" i="4"/>
  <c r="E2" i="4" s="1"/>
  <c r="E5" i="4" l="1"/>
</calcChain>
</file>

<file path=xl/sharedStrings.xml><?xml version="1.0" encoding="utf-8"?>
<sst xmlns="http://schemas.openxmlformats.org/spreadsheetml/2006/main" count="95" uniqueCount="56">
  <si>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</si>
  <si>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</si>
  <si>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</si>
  <si>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</si>
  <si>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</si>
  <si>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</si>
  <si>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</si>
  <si>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</si>
  <si>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</si>
  <si>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</si>
  <si>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</si>
  <si>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</si>
  <si>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</si>
  <si>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</si>
  <si>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</si>
  <si>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</si>
  <si>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</si>
  <si>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</si>
  <si>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</si>
  <si>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</si>
  <si>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</si>
  <si>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</si>
  <si>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</si>
  <si>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</si>
  <si>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</si>
  <si>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</si>
  <si>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</si>
  <si>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</si>
  <si>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</si>
  <si>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</si>
  <si>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</si>
  <si>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</si>
  <si>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</si>
  <si>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</si>
  <si>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</si>
  <si>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</si>
  <si>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</si>
  <si>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</si>
  <si>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</si>
  <si>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</si>
  <si>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</si>
  <si>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</si>
  <si>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</si>
  <si>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</si>
  <si>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</si>
  <si>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</si>
  <si>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</si>
  <si>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</si>
  <si>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</si>
  <si>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DIRF</t>
  </si>
  <si>
    <t>Tracking difference for month ended April 2025</t>
  </si>
  <si>
    <t>AUM as on April-30, 2025(INR in Cr.)</t>
  </si>
  <si>
    <t>Regular Plan - Growth Option</t>
  </si>
  <si>
    <t>Direct Plan - Growth Option</t>
  </si>
  <si>
    <t>IN0020250026</t>
  </si>
  <si>
    <r>
      <t xml:space="preserve">in accordance to SEBI circular SEBI/HO/IMD/PoD2/P/CIR/2024/183 dated 31 December 2024, the Debt Index Replication Factor (DIRF) as on 31 May 2025, of LIC MF Nifty 8-13 yr G-sec ETF is </t>
    </r>
    <r>
      <rPr>
        <b/>
        <sz val="11"/>
        <color theme="1"/>
        <rFont val="Calibri"/>
        <family val="2"/>
        <scheme val="minor"/>
      </rPr>
      <t>98.40%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</si>
</sst>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1" xfId="0" applyBorder="1" applyAlignment="1">
      <alignment horizontal="left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ysha.pardesi\AppData\Local\Temp\2\Rar$DIa17912.40834.rartemp\Index%20Constituents%20-%2031052025.csv" TargetMode="External"/><Relationship Id="rId1" Type="http://schemas.openxmlformats.org/officeDocument/2006/relationships/externalLinkPath" Target="file:///C:\Users\leysha.pardesi\AppData\Local\Temp\2\Rar$DIa17912.40834.rartemp\Index%20Constituents%20-%2031052025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52025"/>
      <sheetName val="Sheet1"/>
    </sheetNames>
    <sheetDataSet>
      <sheetData sheetId="0"/>
      <sheetData sheetId="1">
        <row r="2">
          <cell r="A2" t="str">
            <v>IN0020240019</v>
          </cell>
          <cell r="B2" t="str">
            <v>7.10% GS 2034</v>
          </cell>
          <cell r="C2">
            <v>0.31848178682531098</v>
          </cell>
        </row>
        <row r="3">
          <cell r="A3" t="str">
            <v>IN0020250026</v>
          </cell>
          <cell r="B3" t="str">
            <v>6.33% GS 2035</v>
          </cell>
          <cell r="C3">
            <v>9.3383008394738704E-2</v>
          </cell>
        </row>
        <row r="4">
          <cell r="A4" t="str">
            <v>IN0020240126</v>
          </cell>
          <cell r="B4" t="str">
            <v>6.79% GS 2034</v>
          </cell>
          <cell r="C4">
            <v>0.58813520477994996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24"/>
  <sheetViews>
    <sheetView tabSelected="1" zoomScale="98" zoomScaleNormal="98" workbookViewId="0">
      <pane ySplit="6" topLeftCell="A717" activePane="bottomLeft" state="frozen"/>
      <selection pane="bottomLeft" activeCell="A724" sqref="A724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17</v>
      </c>
    </row>
    <row r="5" spans="1:13" s="26" customFormat="1" ht="38.25" x14ac:dyDescent="0.25">
      <c r="A5" s="7" t="s">
        <v>16</v>
      </c>
      <c r="B5" s="25" t="s">
        <v>24</v>
      </c>
      <c r="C5" s="25" t="s">
        <v>23</v>
      </c>
      <c r="D5" s="25" t="s">
        <v>31</v>
      </c>
      <c r="E5" s="30" t="s">
        <v>22</v>
      </c>
      <c r="F5" s="31"/>
      <c r="G5" s="30" t="s">
        <v>30</v>
      </c>
      <c r="H5" s="31"/>
      <c r="I5" s="25" t="s">
        <v>1</v>
      </c>
      <c r="J5" s="30" t="s">
        <v>25</v>
      </c>
      <c r="K5" s="31"/>
      <c r="L5" s="25" t="s">
        <v>26</v>
      </c>
      <c r="M5" s="25" t="s">
        <v>27</v>
      </c>
    </row>
    <row r="6" spans="1:13" s="27" customFormat="1" ht="25.5" x14ac:dyDescent="0.25">
      <c r="A6" s="25"/>
      <c r="B6" s="25"/>
      <c r="C6" s="25"/>
      <c r="D6" s="25"/>
      <c r="E6" s="25" t="s">
        <v>52</v>
      </c>
      <c r="F6" s="25" t="s">
        <v>53</v>
      </c>
      <c r="G6" s="25" t="s">
        <v>52</v>
      </c>
      <c r="H6" s="25" t="s">
        <v>53</v>
      </c>
      <c r="I6" s="25"/>
      <c r="J6" s="25" t="s">
        <v>52</v>
      </c>
      <c r="K6" s="25" t="s">
        <v>53</v>
      </c>
      <c r="L6" s="25"/>
      <c r="M6" s="25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21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21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21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H4" sqref="H4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8" t="s">
        <v>50</v>
      </c>
      <c r="G3" s="10"/>
      <c r="H3" s="10"/>
    </row>
    <row r="4" spans="2:11" x14ac:dyDescent="0.25">
      <c r="G4" s="10"/>
      <c r="H4" s="10"/>
    </row>
    <row r="5" spans="2:11" x14ac:dyDescent="0.25">
      <c r="B5" s="11" t="s">
        <v>0</v>
      </c>
      <c r="C5" s="11" t="s">
        <v>24</v>
      </c>
      <c r="D5" s="11" t="s">
        <v>23</v>
      </c>
      <c r="E5" s="11" t="s">
        <v>27</v>
      </c>
      <c r="F5" s="11" t="s">
        <v>31</v>
      </c>
      <c r="G5" s="11" t="s">
        <v>22</v>
      </c>
      <c r="H5" s="11" t="s">
        <v>30</v>
      </c>
      <c r="I5" s="11" t="s">
        <v>1</v>
      </c>
      <c r="J5" s="11" t="s">
        <v>25</v>
      </c>
      <c r="K5" s="11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37595</v>
      </c>
      <c r="I7" s="15">
        <v>41997</v>
      </c>
      <c r="J7" s="15">
        <v>40441</v>
      </c>
      <c r="K7" s="15">
        <v>40856</v>
      </c>
    </row>
    <row r="8" spans="2:11" x14ac:dyDescent="0.25">
      <c r="B8" s="14" t="s">
        <v>51</v>
      </c>
      <c r="C8" s="16">
        <v>848.64108633199999</v>
      </c>
      <c r="D8" s="16">
        <v>721.99796170600007</v>
      </c>
      <c r="E8" s="16">
        <v>671.22314788799997</v>
      </c>
      <c r="F8" s="16">
        <v>797.33502860700003</v>
      </c>
      <c r="G8" s="16">
        <v>326.68078124300001</v>
      </c>
      <c r="H8" s="16">
        <v>87.51480789499999</v>
      </c>
      <c r="I8" s="16">
        <v>2525.3378719609996</v>
      </c>
      <c r="J8" s="16">
        <v>93.731802806999994</v>
      </c>
      <c r="K8" s="16">
        <v>330.46926988100006</v>
      </c>
    </row>
    <row r="9" spans="2:11" x14ac:dyDescent="0.25">
      <c r="B9" s="14" t="s">
        <v>34</v>
      </c>
      <c r="C9" s="16" t="s">
        <v>35</v>
      </c>
      <c r="D9" s="16" t="s">
        <v>36</v>
      </c>
      <c r="E9" s="16" t="s">
        <v>37</v>
      </c>
      <c r="F9" s="16" t="s">
        <v>38</v>
      </c>
      <c r="G9" s="16" t="s">
        <v>28</v>
      </c>
      <c r="H9" s="16" t="s">
        <v>28</v>
      </c>
      <c r="I9" s="16" t="s">
        <v>39</v>
      </c>
      <c r="J9" s="16" t="s">
        <v>28</v>
      </c>
      <c r="K9" s="16" t="s">
        <v>40</v>
      </c>
    </row>
    <row r="10" spans="2:11" x14ac:dyDescent="0.25">
      <c r="B10" s="14" t="s">
        <v>41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28</v>
      </c>
      <c r="H10" s="17" t="s">
        <v>28</v>
      </c>
      <c r="I10" s="17" t="s">
        <v>28</v>
      </c>
      <c r="J10" s="17" t="s">
        <v>28</v>
      </c>
      <c r="K10" s="17">
        <v>533719</v>
      </c>
    </row>
    <row r="11" spans="2:11" x14ac:dyDescent="0.25">
      <c r="B11" s="14" t="s">
        <v>7</v>
      </c>
      <c r="C11" s="16" t="s">
        <v>8</v>
      </c>
      <c r="D11" s="16" t="s">
        <v>9</v>
      </c>
      <c r="E11" s="16" t="s">
        <v>29</v>
      </c>
      <c r="F11" s="16" t="s">
        <v>32</v>
      </c>
      <c r="G11" s="16" t="s">
        <v>8</v>
      </c>
      <c r="H11" s="16" t="s">
        <v>32</v>
      </c>
      <c r="I11" s="16" t="s">
        <v>10</v>
      </c>
      <c r="J11" s="16" t="s">
        <v>20</v>
      </c>
      <c r="K11" s="16" t="s">
        <v>33</v>
      </c>
    </row>
    <row r="12" spans="2:11" x14ac:dyDescent="0.25">
      <c r="B12" s="14" t="s">
        <v>42</v>
      </c>
      <c r="C12" s="17"/>
      <c r="D12" s="17"/>
      <c r="E12" s="17"/>
      <c r="F12" s="17"/>
      <c r="G12" s="16"/>
      <c r="H12" s="16"/>
      <c r="I12" s="17"/>
      <c r="J12" s="17"/>
      <c r="K12" s="17"/>
    </row>
    <row r="13" spans="2:11" x14ac:dyDescent="0.25">
      <c r="B13" s="18" t="s">
        <v>11</v>
      </c>
      <c r="C13" s="16">
        <v>-0.12549999999999883</v>
      </c>
      <c r="D13" s="16">
        <v>-0.32409999999999961</v>
      </c>
      <c r="E13" s="16">
        <v>-0.37729999999999997</v>
      </c>
      <c r="F13" s="16">
        <v>-0.17830000000000013</v>
      </c>
      <c r="G13" s="16">
        <v>-1.2123999999999997</v>
      </c>
      <c r="H13" s="16">
        <v>-1.2711000000000006</v>
      </c>
      <c r="I13" s="16">
        <v>-0.22330000000000005</v>
      </c>
      <c r="J13" s="16">
        <v>-1.0403</v>
      </c>
      <c r="K13" s="16">
        <v>-0.93159999999999954</v>
      </c>
    </row>
    <row r="14" spans="2:11" x14ac:dyDescent="0.25">
      <c r="B14" s="14" t="s">
        <v>12</v>
      </c>
      <c r="C14" s="16">
        <v>-0.14120000000000132</v>
      </c>
      <c r="D14" s="16">
        <v>-0.34970000000000034</v>
      </c>
      <c r="E14" s="16" t="s">
        <v>28</v>
      </c>
      <c r="F14" s="16">
        <v>-0.12680000000000113</v>
      </c>
      <c r="G14" s="16">
        <v>-1.1847000000000012</v>
      </c>
      <c r="H14" s="16">
        <v>-1.2118000000000002</v>
      </c>
      <c r="I14" s="16">
        <v>-0.26720000000000077</v>
      </c>
      <c r="J14" s="16">
        <v>-1.1304999999999996</v>
      </c>
      <c r="K14" s="16">
        <v>-0.57510000000000261</v>
      </c>
    </row>
    <row r="15" spans="2:11" x14ac:dyDescent="0.25">
      <c r="B15" s="14" t="s">
        <v>13</v>
      </c>
      <c r="C15" s="16">
        <v>-0.14339999999999975</v>
      </c>
      <c r="D15" s="16">
        <v>-0.37110000000000198</v>
      </c>
      <c r="E15" s="16" t="s">
        <v>28</v>
      </c>
      <c r="F15" s="16">
        <v>-0.16229999999999833</v>
      </c>
      <c r="G15" s="16">
        <v>-1.3985999999999983</v>
      </c>
      <c r="H15" s="16">
        <v>-1.3810000000000002</v>
      </c>
      <c r="I15" s="16">
        <v>-0.31400000000000006</v>
      </c>
      <c r="J15" s="16">
        <v>-1.4819999999999993</v>
      </c>
      <c r="K15" s="16">
        <v>-0.5519999999999996</v>
      </c>
    </row>
    <row r="16" spans="2:11" x14ac:dyDescent="0.25">
      <c r="B16" s="14" t="s">
        <v>14</v>
      </c>
      <c r="C16" s="16" t="s">
        <v>28</v>
      </c>
      <c r="D16" s="16" t="s">
        <v>28</v>
      </c>
      <c r="E16" s="16" t="s">
        <v>28</v>
      </c>
      <c r="F16" s="16" t="s">
        <v>28</v>
      </c>
      <c r="G16" s="16">
        <v>-1.5731999999999999</v>
      </c>
      <c r="H16" s="16">
        <v>-1.4697000000000013</v>
      </c>
      <c r="I16" s="16">
        <v>-0.34500000000000064</v>
      </c>
      <c r="J16" s="16">
        <v>-1.6227</v>
      </c>
      <c r="K16" s="16">
        <v>-0.66000000000000014</v>
      </c>
    </row>
    <row r="17" spans="2:11" x14ac:dyDescent="0.25">
      <c r="B17" s="14" t="s">
        <v>15</v>
      </c>
      <c r="C17" s="16">
        <v>-0.18459999999999965</v>
      </c>
      <c r="D17" s="16">
        <v>-0.38299999999999912</v>
      </c>
      <c r="E17" s="16">
        <v>-0.47579999999999956</v>
      </c>
      <c r="F17" s="16">
        <v>-9.8699999999999122E-2</v>
      </c>
      <c r="G17" s="16">
        <v>-3.9968000000000004</v>
      </c>
      <c r="H17" s="16">
        <v>-3.7446999999999999</v>
      </c>
      <c r="I17" s="16">
        <v>-0.33349999999999991</v>
      </c>
      <c r="J17" s="16">
        <v>-1.6853999999999996</v>
      </c>
      <c r="K17" s="16">
        <v>-0.76859999999999928</v>
      </c>
    </row>
    <row r="18" spans="2:11" x14ac:dyDescent="0.25">
      <c r="C18" s="6"/>
      <c r="D18" s="6"/>
      <c r="E18" s="6"/>
      <c r="F18" s="6"/>
      <c r="I18" s="6"/>
      <c r="J1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G11"/>
  <sheetViews>
    <sheetView workbookViewId="0">
      <selection activeCell="H4" sqref="H4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7" x14ac:dyDescent="0.25">
      <c r="B1" s="19" t="s">
        <v>43</v>
      </c>
      <c r="C1" s="19" t="s">
        <v>44</v>
      </c>
      <c r="D1" s="19" t="s">
        <v>45</v>
      </c>
      <c r="E1" s="19" t="s">
        <v>46</v>
      </c>
    </row>
    <row r="2" spans="1:7" x14ac:dyDescent="0.25">
      <c r="B2" s="29" t="s">
        <v>54</v>
      </c>
      <c r="C2" s="20">
        <v>7.9364000000000004E-2</v>
      </c>
      <c r="D2" s="20">
        <f>VLOOKUP(B2,[1]Sheet1!$A$2:$C$4,3,0)</f>
        <v>9.3383008394738704E-2</v>
      </c>
      <c r="E2" s="21">
        <f>MIN(C2:D2)</f>
        <v>7.9364000000000004E-2</v>
      </c>
      <c r="G2" s="28"/>
    </row>
    <row r="3" spans="1:7" x14ac:dyDescent="0.25">
      <c r="B3" s="29" t="s">
        <v>47</v>
      </c>
      <c r="C3" s="20">
        <v>0.60157300000000002</v>
      </c>
      <c r="D3" s="20">
        <f>VLOOKUP(B3,[1]Sheet1!$A$2:$C$4,3,0)</f>
        <v>0.58813520477994996</v>
      </c>
      <c r="E3" s="21">
        <f t="shared" ref="E3:E4" si="0">MIN(C3:D3)</f>
        <v>0.58813520477994996</v>
      </c>
      <c r="G3" s="28"/>
    </row>
    <row r="4" spans="1:7" x14ac:dyDescent="0.25">
      <c r="B4" s="29" t="s">
        <v>48</v>
      </c>
      <c r="C4" s="20">
        <v>0.31654700000000002</v>
      </c>
      <c r="D4" s="20">
        <f>VLOOKUP(B4,[1]Sheet1!$A$2:$C$4,3,0)</f>
        <v>0.31848178682531098</v>
      </c>
      <c r="E4" s="21">
        <f t="shared" si="0"/>
        <v>0.31654700000000002</v>
      </c>
      <c r="G4" s="28"/>
    </row>
    <row r="5" spans="1:7" x14ac:dyDescent="0.25">
      <c r="B5" s="22"/>
      <c r="C5" s="22"/>
      <c r="D5" s="19" t="s">
        <v>49</v>
      </c>
      <c r="E5" s="23">
        <f>SUM(E2:E4)</f>
        <v>0.98404620477994997</v>
      </c>
    </row>
    <row r="7" spans="1:7" x14ac:dyDescent="0.25">
      <c r="A7" s="24" t="s">
        <v>55</v>
      </c>
    </row>
    <row r="9" spans="1:7" x14ac:dyDescent="0.25">
      <c r="B9" t="s">
        <v>1</v>
      </c>
    </row>
    <row r="10" spans="1:7" x14ac:dyDescent="0.25">
      <c r="A10" t="s">
        <v>34</v>
      </c>
      <c r="B10" t="s">
        <v>39</v>
      </c>
    </row>
    <row r="11" spans="1:7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2025-06-04T06:16:06Z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